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0315" yWindow="195" windowWidth="25515" windowHeight="16845"/>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2" l="1"/>
  <c r="AX64" i="2"/>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Z23"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T68" i="8"/>
  <c r="V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H68" i="8"/>
  <c r="H67" i="8"/>
  <c r="S67" i="8"/>
  <c r="S68" i="8" s="1"/>
  <c r="AX63" i="8"/>
  <c r="AZ63" i="8" s="1"/>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S63"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W68" i="8" s="1"/>
  <c r="V67" i="8"/>
  <c r="U67" i="8"/>
  <c r="U68" i="8" s="1"/>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V72" i="8" s="1"/>
  <c r="AU51" i="8"/>
  <c r="AU72" i="8" s="1"/>
  <c r="AT51" i="8"/>
  <c r="AT72" i="8" s="1"/>
  <c r="AS51" i="8"/>
  <c r="AS72" i="8" s="1"/>
  <c r="AR51" i="8"/>
  <c r="AR72" i="8" s="1"/>
  <c r="AQ51" i="8"/>
  <c r="AQ72" i="8" s="1"/>
  <c r="AP51" i="8"/>
  <c r="AP72" i="8" s="1"/>
  <c r="AO51" i="8"/>
  <c r="AO72" i="8" s="1"/>
  <c r="AN51" i="8"/>
  <c r="AN72" i="8" s="1"/>
  <c r="AM51" i="8"/>
  <c r="AM72" i="8" s="1"/>
  <c r="AL51" i="8"/>
  <c r="AL72" i="8" s="1"/>
  <c r="AK51" i="8"/>
  <c r="AK72" i="8" s="1"/>
  <c r="AJ51" i="8"/>
  <c r="AJ72" i="8" s="1"/>
  <c r="AI51" i="8"/>
  <c r="AI72" i="8" s="1"/>
  <c r="AH51" i="8"/>
  <c r="AH72" i="8" s="1"/>
  <c r="AG51" i="8"/>
  <c r="AG72" i="8" s="1"/>
  <c r="AF51" i="8"/>
  <c r="AE51" i="8"/>
  <c r="AE72" i="8" s="1"/>
  <c r="AD51" i="8"/>
  <c r="AC51" i="8"/>
  <c r="AC72" i="8" s="1"/>
  <c r="AB51" i="8"/>
  <c r="AB72" i="8" s="1"/>
  <c r="AA51" i="8"/>
  <c r="AA72" i="8" s="1"/>
  <c r="Z51" i="8"/>
  <c r="Z72" i="8" s="1"/>
  <c r="Y51" i="8"/>
  <c r="Y72" i="8" s="1"/>
  <c r="X51" i="8"/>
  <c r="X72" i="8" s="1"/>
  <c r="W51" i="8"/>
  <c r="W72" i="8" s="1"/>
  <c r="V51" i="8"/>
  <c r="V72" i="8" s="1"/>
  <c r="U51" i="8"/>
  <c r="U72" i="8" s="1"/>
  <c r="T51" i="8"/>
  <c r="T72" i="8" s="1"/>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W71" i="8" s="1"/>
  <c r="AV39" i="8"/>
  <c r="AU39" i="8"/>
  <c r="AU71" i="8" s="1"/>
  <c r="AT39" i="8"/>
  <c r="AS39" i="8"/>
  <c r="AS71" i="8" s="1"/>
  <c r="AR39" i="8"/>
  <c r="AQ39" i="8"/>
  <c r="AQ71" i="8" s="1"/>
  <c r="AP39" i="8"/>
  <c r="AO39" i="8"/>
  <c r="AO71" i="8" s="1"/>
  <c r="AN39" i="8"/>
  <c r="AM39" i="8"/>
  <c r="AM71" i="8" s="1"/>
  <c r="AL39" i="8"/>
  <c r="AL71" i="8" s="1"/>
  <c r="AK39" i="8"/>
  <c r="AK71" i="8" s="1"/>
  <c r="AJ39" i="8"/>
  <c r="AJ71" i="8" s="1"/>
  <c r="AI39" i="8"/>
  <c r="AI71" i="8" s="1"/>
  <c r="AH39" i="8"/>
  <c r="AH71" i="8" s="1"/>
  <c r="AG39" i="8"/>
  <c r="AG71" i="8" s="1"/>
  <c r="AF39" i="8"/>
  <c r="AF71" i="8" s="1"/>
  <c r="AE39" i="8"/>
  <c r="AE71" i="8" s="1"/>
  <c r="AD39" i="8"/>
  <c r="AD71" i="8" s="1"/>
  <c r="AC39" i="8"/>
  <c r="AC71" i="8" s="1"/>
  <c r="AB39" i="8"/>
  <c r="AB71" i="8" s="1"/>
  <c r="AA39" i="8"/>
  <c r="AA71" i="8" s="1"/>
  <c r="Z39" i="8"/>
  <c r="Z71" i="8" s="1"/>
  <c r="Y39" i="8"/>
  <c r="Y71" i="8" s="1"/>
  <c r="X39" i="8"/>
  <c r="X71" i="8" s="1"/>
  <c r="W39" i="8"/>
  <c r="W71" i="8" s="1"/>
  <c r="V39" i="8"/>
  <c r="V71" i="8" s="1"/>
  <c r="U39" i="8"/>
  <c r="U71" i="8" s="1"/>
  <c r="T39" i="8"/>
  <c r="T71" i="8" s="1"/>
  <c r="S39" i="8"/>
  <c r="S71" i="8" s="1"/>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U70" i="8" s="1"/>
  <c r="AT33" i="8"/>
  <c r="AS33" i="8"/>
  <c r="AS70" i="8" s="1"/>
  <c r="AR33" i="8"/>
  <c r="AQ33" i="8"/>
  <c r="AQ70" i="8" s="1"/>
  <c r="AP33" i="8"/>
  <c r="AO33" i="8"/>
  <c r="AO70" i="8" s="1"/>
  <c r="AN33" i="8"/>
  <c r="AN70" i="8" s="1"/>
  <c r="AM33" i="8"/>
  <c r="AM70" i="8" s="1"/>
  <c r="AL33" i="8"/>
  <c r="AK33" i="8"/>
  <c r="AK70" i="8" s="1"/>
  <c r="AJ33" i="8"/>
  <c r="AJ70" i="8" s="1"/>
  <c r="AI33" i="8"/>
  <c r="AI70" i="8" s="1"/>
  <c r="AH33" i="8"/>
  <c r="AG33" i="8"/>
  <c r="AG70" i="8" s="1"/>
  <c r="AF33" i="8"/>
  <c r="AF70" i="8" s="1"/>
  <c r="AE33" i="8"/>
  <c r="AE70" i="8" s="1"/>
  <c r="AD33" i="8"/>
  <c r="AD70" i="8" s="1"/>
  <c r="AC33" i="8"/>
  <c r="AC70" i="8" s="1"/>
  <c r="AB33" i="8"/>
  <c r="AB70" i="8" s="1"/>
  <c r="AA33" i="8"/>
  <c r="AA70" i="8" s="1"/>
  <c r="Z33" i="8"/>
  <c r="Z70" i="8" s="1"/>
  <c r="Y33" i="8"/>
  <c r="Y70" i="8" s="1"/>
  <c r="X33" i="8"/>
  <c r="X70" i="8" s="1"/>
  <c r="W33" i="8"/>
  <c r="W70" i="8" s="1"/>
  <c r="V33" i="8"/>
  <c r="V70" i="8" s="1"/>
  <c r="U33" i="8"/>
  <c r="U70" i="8" s="1"/>
  <c r="T33" i="8"/>
  <c r="T70" i="8" s="1"/>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9" i="8" s="1"/>
  <c r="AV27" i="8"/>
  <c r="AU27" i="8"/>
  <c r="AU69" i="8" s="1"/>
  <c r="AT27" i="8"/>
  <c r="AS27" i="8"/>
  <c r="AS69" i="8" s="1"/>
  <c r="AR27" i="8"/>
  <c r="AQ27" i="8"/>
  <c r="AQ69" i="8" s="1"/>
  <c r="AP27" i="8"/>
  <c r="AO27" i="8"/>
  <c r="AO69" i="8" s="1"/>
  <c r="AN27" i="8"/>
  <c r="AM27" i="8"/>
  <c r="AM69" i="8" s="1"/>
  <c r="AL27" i="8"/>
  <c r="AK27" i="8"/>
  <c r="AK69" i="8" s="1"/>
  <c r="AJ27" i="8"/>
  <c r="AI27" i="8"/>
  <c r="AI69" i="8" s="1"/>
  <c r="AH27" i="8"/>
  <c r="AG27" i="8"/>
  <c r="AG69" i="8" s="1"/>
  <c r="AF27" i="8"/>
  <c r="AE27" i="8"/>
  <c r="AE69" i="8" s="1"/>
  <c r="AD27" i="8"/>
  <c r="AC27" i="8"/>
  <c r="AC69" i="8" s="1"/>
  <c r="AB27" i="8"/>
  <c r="AA27" i="8"/>
  <c r="AA69" i="8" s="1"/>
  <c r="Z27" i="8"/>
  <c r="Y27" i="8"/>
  <c r="Y69" i="8" s="1"/>
  <c r="X27" i="8"/>
  <c r="W27" i="8"/>
  <c r="W69" i="8" s="1"/>
  <c r="V27" i="8"/>
  <c r="U27" i="8"/>
  <c r="U69" i="8" s="1"/>
  <c r="T27" i="8"/>
  <c r="S27" i="8"/>
  <c r="S69" i="8" s="1"/>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T69" i="8" l="1"/>
  <c r="X69" i="8"/>
  <c r="AB69" i="8"/>
  <c r="AF69" i="8"/>
  <c r="AJ69" i="8"/>
  <c r="AN69" i="8"/>
  <c r="AR69" i="8"/>
  <c r="AV69" i="8"/>
  <c r="AH70" i="8"/>
  <c r="AL70" i="8"/>
  <c r="AP70" i="8"/>
  <c r="AT70" i="8"/>
  <c r="AN71" i="8"/>
  <c r="AR71" i="8"/>
  <c r="AV71" i="8"/>
  <c r="AD72" i="8"/>
  <c r="V69" i="8"/>
  <c r="Z69" i="8"/>
  <c r="AD69" i="8"/>
  <c r="AH69" i="8"/>
  <c r="AL69" i="8"/>
  <c r="AP69" i="8"/>
  <c r="AT69" i="8"/>
  <c r="AR70" i="8"/>
  <c r="AV70" i="8"/>
  <c r="AP71" i="8"/>
  <c r="AT71" i="8"/>
  <c r="AF72"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B55" i="2"/>
  <c r="AZ26" i="8" l="1"/>
  <c r="AX64" i="8"/>
  <c r="AZ64" i="8" s="1"/>
  <c r="B58" i="2"/>
  <c r="B25" i="2"/>
  <c r="B28" i="2" s="1"/>
  <c r="B31" i="2" s="1"/>
  <c r="B34" i="2" s="1"/>
  <c r="B37" i="2" s="1"/>
  <c r="B40" i="2" s="1"/>
  <c r="B43" i="2" s="1"/>
  <c r="B46" i="2" s="1"/>
  <c r="B49" i="2" s="1"/>
  <c r="B52"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<sst xmlns="http://schemas.openxmlformats.org/spreadsheetml/2006/main" count="1217" uniqueCount="235">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</sst>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4</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v>18</v>
      </c>
      <c r="AV8" s="400"/>
      <c r="AW8" s="100" t="s">
        <v>133</v>
      </c>
      <c r="AX8" s="16"/>
      <c r="AY8" s="16" t="s">
        <v>77</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136</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138"/>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185</v>
      </c>
      <c r="H22" s="343" t="s">
        <v>131</v>
      </c>
      <c r="I22" s="344"/>
      <c r="J22" s="344"/>
      <c r="K22" s="345"/>
      <c r="L22" s="346" t="s">
        <v>186</v>
      </c>
      <c r="M22" s="347"/>
      <c r="N22" s="347"/>
      <c r="O22" s="348"/>
      <c r="P22" s="349" t="s">
        <v>50</v>
      </c>
      <c r="Q22" s="350"/>
      <c r="R22" s="351"/>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5">
        <f>IF($BB$3="計画",SUM(S23:AT23),IF($BB$3="実績",SUM(S23:AW23),""))</f>
        <v>160</v>
      </c>
      <c r="AY23" s="296"/>
      <c r="AZ23" s="297">
        <f>IF($BB$3="計画",AX23/4,IF($BB$3="実績",【記載例】地域密着型通所介護!AX23/(【記載例】地域密着型通所介護!$BB$8/7),""))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5">
        <f>IF($BB$3="計画",SUM(S24:AT24),IF($BB$3="実績",SUM(S24:AW24),""))</f>
        <v>140.0000000000002</v>
      </c>
      <c r="AY24" s="306"/>
      <c r="AZ24" s="307">
        <f>IF($BB$3="計画",AX24/4,IF($BB$3="実績",【記載例】地域密着型通所介護!AX24/(【記載例】地域密着型通所介護!$BB$8/7),""))</f>
        <v>35.00000000000005</v>
      </c>
      <c r="BA24" s="308"/>
      <c r="BB24" s="325"/>
      <c r="BC24" s="326"/>
      <c r="BD24" s="326"/>
      <c r="BE24" s="326"/>
      <c r="BF24" s="327"/>
    </row>
    <row r="25" spans="2:58" ht="20.25" customHeight="1" x14ac:dyDescent="0.4">
      <c r="B25" s="257">
        <f>B22+1</f>
        <v>2</v>
      </c>
      <c r="C25" s="259"/>
      <c r="D25" s="260"/>
      <c r="E25" s="261"/>
      <c r="F25" s="186"/>
      <c r="G25" s="262" t="s">
        <v>185</v>
      </c>
      <c r="H25" s="265" t="s">
        <v>189</v>
      </c>
      <c r="I25" s="266"/>
      <c r="J25" s="266"/>
      <c r="K25" s="267"/>
      <c r="L25" s="272" t="s">
        <v>191</v>
      </c>
      <c r="M25" s="273"/>
      <c r="N25" s="273"/>
      <c r="O25" s="274"/>
      <c r="P25" s="281" t="s">
        <v>50</v>
      </c>
      <c r="Q25" s="282"/>
      <c r="R25" s="283"/>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5">
        <f>IF($BB$3="計画",SUM(S26:AT26),IF($BB$3="実績",SUM(S26:AW26),""))</f>
        <v>160</v>
      </c>
      <c r="AY26" s="296"/>
      <c r="AZ26" s="297">
        <f>IF($BB$3="計画",AX26/4,IF($BB$3="実績",【記載例】地域密着型通所介護!AX26/(【記載例】地域密着型通所介護!$BB$8/7),""))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5">
        <f>IF($BB$3="計画",SUM(S27:AT27),IF($BB$3="実績",SUM(S27:AW27),""))</f>
        <v>140.0000000000002</v>
      </c>
      <c r="AY27" s="306"/>
      <c r="AZ27" s="307">
        <f>IF($BB$3="計画",AX27/4,IF($BB$3="実績",【記載例】地域密着型通所介護!AX27/(【記載例】地域密着型通所介護!$BB$8/7),""))</f>
        <v>35.00000000000005</v>
      </c>
      <c r="BA27" s="308"/>
      <c r="BB27" s="325"/>
      <c r="BC27" s="326"/>
      <c r="BD27" s="326"/>
      <c r="BE27" s="326"/>
      <c r="BF27" s="327"/>
    </row>
    <row r="28" spans="2:58" ht="20.25" customHeight="1" x14ac:dyDescent="0.4">
      <c r="B28" s="257">
        <f>B25+1</f>
        <v>3</v>
      </c>
      <c r="C28" s="259"/>
      <c r="D28" s="260"/>
      <c r="E28" s="261"/>
      <c r="F28" s="186"/>
      <c r="G28" s="262" t="s">
        <v>184</v>
      </c>
      <c r="H28" s="265" t="s">
        <v>108</v>
      </c>
      <c r="I28" s="266"/>
      <c r="J28" s="266"/>
      <c r="K28" s="267"/>
      <c r="L28" s="272" t="s">
        <v>192</v>
      </c>
      <c r="M28" s="273"/>
      <c r="N28" s="273"/>
      <c r="O28" s="274"/>
      <c r="P28" s="281" t="s">
        <v>50</v>
      </c>
      <c r="Q28" s="282"/>
      <c r="R28" s="283"/>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09"/>
      <c r="AY28" s="310"/>
      <c r="AZ28" s="311"/>
      <c r="BA28" s="312"/>
      <c r="BB28" s="319" t="s">
        <v>200</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5">
        <f>IF($BB$3="計画",SUM(S29:AT29),IF($BB$3="実績",SUM(S29:AW29),""))</f>
        <v>64</v>
      </c>
      <c r="AY29" s="296"/>
      <c r="AZ29" s="297">
        <f>IF($BB$3="計画",AX29/4,IF($BB$3="実績",【記載例】地域密着型通所介護!AX29/(【記載例】地域密着型通所介護!$BB$8/7),""))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5">
        <f>IF($BB$3="計画",SUM(S30:AT30),IF($BB$3="実績",SUM(S30:AW30),""))</f>
        <v>56.000000000000064</v>
      </c>
      <c r="AY30" s="306"/>
      <c r="AZ30" s="307">
        <f>IF($BB$3="計画",AX30/4,IF($BB$3="実績",【記載例】地域密着型通所介護!AX30/(【記載例】地域密着型通所介護!$BB$8/7),""))</f>
        <v>14.000000000000016</v>
      </c>
      <c r="BA30" s="308"/>
      <c r="BB30" s="325"/>
      <c r="BC30" s="326"/>
      <c r="BD30" s="326"/>
      <c r="BE30" s="326"/>
      <c r="BF30" s="327"/>
    </row>
    <row r="31" spans="2:58" ht="20.25" customHeight="1" x14ac:dyDescent="0.4">
      <c r="B31" s="257">
        <f>B28+1</f>
        <v>4</v>
      </c>
      <c r="C31" s="259"/>
      <c r="D31" s="260"/>
      <c r="E31" s="261"/>
      <c r="F31" s="186"/>
      <c r="G31" s="262" t="s">
        <v>184</v>
      </c>
      <c r="H31" s="265" t="s">
        <v>14</v>
      </c>
      <c r="I31" s="266"/>
      <c r="J31" s="266"/>
      <c r="K31" s="267"/>
      <c r="L31" s="272" t="s">
        <v>193</v>
      </c>
      <c r="M31" s="273"/>
      <c r="N31" s="273"/>
      <c r="O31" s="274"/>
      <c r="P31" s="281" t="s">
        <v>50</v>
      </c>
      <c r="Q31" s="282"/>
      <c r="R31" s="283"/>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09"/>
      <c r="AY31" s="310"/>
      <c r="AZ31" s="311"/>
      <c r="BA31" s="312"/>
      <c r="BB31" s="319" t="s">
        <v>203</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5">
        <f>IF($BB$3="計画",SUM(S32:AT32),IF($BB$3="実績",SUM(S32:AW32),""))</f>
        <v>64</v>
      </c>
      <c r="AY32" s="296"/>
      <c r="AZ32" s="297">
        <f>IF($BB$3="計画",AX32/4,IF($BB$3="実績",【記載例】地域密着型通所介護!AX32/(【記載例】地域密着型通所介護!$BB$8/7),""))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5">
        <f>IF($BB$3="計画",SUM(S33:AT33),IF($BB$3="実績",SUM(S33:AW33),""))</f>
        <v>64</v>
      </c>
      <c r="AY33" s="306"/>
      <c r="AZ33" s="307">
        <f>IF($BB$3="計画",AX33/4,IF($BB$3="実績",【記載例】地域密着型通所介護!AX33/(【記載例】地域密着型通所介護!$BB$8/7),""))</f>
        <v>16</v>
      </c>
      <c r="BA33" s="308"/>
      <c r="BB33" s="325"/>
      <c r="BC33" s="326"/>
      <c r="BD33" s="326"/>
      <c r="BE33" s="326"/>
      <c r="BF33" s="327"/>
    </row>
    <row r="34" spans="2:58" ht="20.25" customHeight="1" x14ac:dyDescent="0.4">
      <c r="B34" s="257">
        <f>B31+1</f>
        <v>5</v>
      </c>
      <c r="C34" s="259"/>
      <c r="D34" s="260"/>
      <c r="E34" s="261"/>
      <c r="F34" s="186"/>
      <c r="G34" s="262" t="s">
        <v>187</v>
      </c>
      <c r="H34" s="265" t="s">
        <v>6</v>
      </c>
      <c r="I34" s="266"/>
      <c r="J34" s="266"/>
      <c r="K34" s="267"/>
      <c r="L34" s="272" t="s">
        <v>195</v>
      </c>
      <c r="M34" s="273"/>
      <c r="N34" s="273"/>
      <c r="O34" s="274"/>
      <c r="P34" s="281" t="s">
        <v>50</v>
      </c>
      <c r="Q34" s="282"/>
      <c r="R34" s="283"/>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09"/>
      <c r="AY34" s="310"/>
      <c r="AZ34" s="311"/>
      <c r="BA34" s="312"/>
      <c r="BB34" s="319" t="s">
        <v>198</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5">
        <f>IF($BB$3="計画",SUM(S35:AT35),IF($BB$3="実績",SUM(S35:AW35),""))</f>
        <v>48</v>
      </c>
      <c r="AY35" s="296"/>
      <c r="AZ35" s="297">
        <f>IF($BB$3="計画",AX35/4,IF($BB$3="実績",【記載例】地域密着型通所介護!AX35/(【記載例】地域密着型通所介護!$BB$8/7),""))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5">
        <f>IF($BB$3="計画",SUM(S36:AT36),IF($BB$3="実績",SUM(S36:AW36),""))</f>
        <v>48</v>
      </c>
      <c r="AY36" s="306"/>
      <c r="AZ36" s="307">
        <f>IF($BB$3="計画",AX36/4,IF($BB$3="実績",【記載例】地域密着型通所介護!AX36/(【記載例】地域密着型通所介護!$BB$8/7),""))</f>
        <v>12</v>
      </c>
      <c r="BA36" s="308"/>
      <c r="BB36" s="325"/>
      <c r="BC36" s="326"/>
      <c r="BD36" s="326"/>
      <c r="BE36" s="326"/>
      <c r="BF36" s="327"/>
    </row>
    <row r="37" spans="2:58" ht="20.25" customHeight="1" x14ac:dyDescent="0.4">
      <c r="B37" s="257">
        <f>B34+1</f>
        <v>6</v>
      </c>
      <c r="C37" s="259"/>
      <c r="D37" s="260"/>
      <c r="E37" s="261"/>
      <c r="F37" s="186"/>
      <c r="G37" s="262" t="s">
        <v>184</v>
      </c>
      <c r="H37" s="265" t="s">
        <v>131</v>
      </c>
      <c r="I37" s="266"/>
      <c r="J37" s="266"/>
      <c r="K37" s="267"/>
      <c r="L37" s="272" t="s">
        <v>192</v>
      </c>
      <c r="M37" s="273"/>
      <c r="N37" s="273"/>
      <c r="O37" s="274"/>
      <c r="P37" s="281" t="s">
        <v>50</v>
      </c>
      <c r="Q37" s="282"/>
      <c r="R37" s="283"/>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09"/>
      <c r="AY37" s="310"/>
      <c r="AZ37" s="311"/>
      <c r="BA37" s="312"/>
      <c r="BB37" s="319" t="s">
        <v>201</v>
      </c>
      <c r="BC37" s="320"/>
      <c r="BD37" s="320"/>
      <c r="BE37" s="320"/>
      <c r="BF37" s="321"/>
    </row>
    <row r="38" spans="2:58" ht="20.25" customHeight="1" x14ac:dyDescent="0.4">
      <c r="B38" s="257"/>
      <c r="C38" s="289" t="s">
        <v>75</v>
      </c>
      <c r="D38" s="290"/>
      <c r="E38" s="291"/>
      <c r="F38" s="184"/>
      <c r="G38" s="263"/>
      <c r="H38" s="268"/>
      <c r="I38" s="266"/>
      <c r="J38" s="266"/>
      <c r="K38" s="267"/>
      <c r="L38" s="275"/>
      <c r="M38" s="276"/>
      <c r="N38" s="276"/>
      <c r="O38" s="277"/>
      <c r="P38" s="292" t="s">
        <v>15</v>
      </c>
      <c r="Q38" s="293"/>
      <c r="R38" s="294"/>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5">
        <f>IF($BB$3="計画",SUM(S38:AT38),IF($BB$3="実績",SUM(S38:AW38),""))</f>
        <v>96</v>
      </c>
      <c r="AY38" s="296"/>
      <c r="AZ38" s="297">
        <f>IF($BB$3="計画",AX38/4,IF($BB$3="実績",【記載例】地域密着型通所介護!AX38/(【記載例】地域密着型通所介護!$BB$8/7),""))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5">
        <f>IF($BB$3="計画",SUM(S39:AT39),IF($BB$3="実績",SUM(S39:AW39),""))</f>
        <v>84.000000000000114</v>
      </c>
      <c r="AY39" s="306"/>
      <c r="AZ39" s="307">
        <f>IF($BB$3="計画",AX39/4,IF($BB$3="実績",【記載例】地域密着型通所介護!AX39/(【記載例】地域密着型通所介護!$BB$8/7),""))</f>
        <v>21.000000000000028</v>
      </c>
      <c r="BA39" s="308"/>
      <c r="BB39" s="325"/>
      <c r="BC39" s="326"/>
      <c r="BD39" s="326"/>
      <c r="BE39" s="326"/>
      <c r="BF39" s="327"/>
    </row>
    <row r="40" spans="2:58" ht="20.25" customHeight="1" x14ac:dyDescent="0.4">
      <c r="B40" s="257">
        <f>B37+1</f>
        <v>7</v>
      </c>
      <c r="C40" s="259"/>
      <c r="D40" s="260"/>
      <c r="E40" s="261"/>
      <c r="F40" s="186"/>
      <c r="G40" s="262" t="s">
        <v>184</v>
      </c>
      <c r="H40" s="265" t="s">
        <v>131</v>
      </c>
      <c r="I40" s="266"/>
      <c r="J40" s="266"/>
      <c r="K40" s="267"/>
      <c r="L40" s="272" t="s">
        <v>194</v>
      </c>
      <c r="M40" s="273"/>
      <c r="N40" s="273"/>
      <c r="O40" s="274"/>
      <c r="P40" s="281" t="s">
        <v>50</v>
      </c>
      <c r="Q40" s="282"/>
      <c r="R40" s="283"/>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09"/>
      <c r="AY40" s="310"/>
      <c r="AZ40" s="311"/>
      <c r="BA40" s="312"/>
      <c r="BB40" s="319" t="s">
        <v>202</v>
      </c>
      <c r="BC40" s="320"/>
      <c r="BD40" s="320"/>
      <c r="BE40" s="320"/>
      <c r="BF40" s="321"/>
    </row>
    <row r="41" spans="2:58" ht="20.25" customHeight="1" x14ac:dyDescent="0.4">
      <c r="B41" s="257"/>
      <c r="C41" s="289" t="s">
        <v>75</v>
      </c>
      <c r="D41" s="290"/>
      <c r="E41" s="291"/>
      <c r="F41" s="184"/>
      <c r="G41" s="263"/>
      <c r="H41" s="268"/>
      <c r="I41" s="266"/>
      <c r="J41" s="266"/>
      <c r="K41" s="267"/>
      <c r="L41" s="275"/>
      <c r="M41" s="276"/>
      <c r="N41" s="276"/>
      <c r="O41" s="277"/>
      <c r="P41" s="292" t="s">
        <v>15</v>
      </c>
      <c r="Q41" s="293"/>
      <c r="R41" s="294"/>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5">
        <f>IF($BB$3="計画",SUM(S41:AT41),IF($BB$3="実績",SUM(S41:AW41),""))</f>
        <v>32</v>
      </c>
      <c r="AY41" s="296"/>
      <c r="AZ41" s="297">
        <f>IF($BB$3="計画",AX41/4,IF($BB$3="実績",【記載例】地域密着型通所介護!AX41/(【記載例】地域密着型通所介護!$BB$8/7),""))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5">
        <f>IF($BB$3="計画",SUM(S42:AT42),IF($BB$3="実績",SUM(S42:AW42),""))</f>
        <v>28.000000000000036</v>
      </c>
      <c r="AY42" s="306"/>
      <c r="AZ42" s="307">
        <f>IF($BB$3="計画",AX42/4,IF($BB$3="実績",【記載例】地域密着型通所介護!AX42/(【記載例】地域密着型通所介護!$BB$8/7),""))</f>
        <v>7.0000000000000089</v>
      </c>
      <c r="BA42" s="308"/>
      <c r="BB42" s="325"/>
      <c r="BC42" s="326"/>
      <c r="BD42" s="326"/>
      <c r="BE42" s="326"/>
      <c r="BF42" s="327"/>
    </row>
    <row r="43" spans="2:58" ht="20.25" customHeight="1" x14ac:dyDescent="0.4">
      <c r="B43" s="257">
        <f>B40+1</f>
        <v>8</v>
      </c>
      <c r="C43" s="259"/>
      <c r="D43" s="260"/>
      <c r="E43" s="261"/>
      <c r="F43" s="186"/>
      <c r="G43" s="262" t="s">
        <v>185</v>
      </c>
      <c r="H43" s="265" t="s">
        <v>32</v>
      </c>
      <c r="I43" s="266"/>
      <c r="J43" s="266"/>
      <c r="K43" s="267"/>
      <c r="L43" s="272" t="s">
        <v>196</v>
      </c>
      <c r="M43" s="273"/>
      <c r="N43" s="273"/>
      <c r="O43" s="274"/>
      <c r="P43" s="281" t="s">
        <v>50</v>
      </c>
      <c r="Q43" s="282"/>
      <c r="R43" s="283"/>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09"/>
      <c r="AY43" s="310"/>
      <c r="AZ43" s="311"/>
      <c r="BA43" s="312"/>
      <c r="BB43" s="319"/>
      <c r="BC43" s="320"/>
      <c r="BD43" s="320"/>
      <c r="BE43" s="320"/>
      <c r="BF43" s="321"/>
    </row>
    <row r="44" spans="2:58" ht="20.25" customHeight="1" x14ac:dyDescent="0.4">
      <c r="B44" s="257"/>
      <c r="C44" s="289" t="s">
        <v>75</v>
      </c>
      <c r="D44" s="290"/>
      <c r="E44" s="291"/>
      <c r="F44" s="184"/>
      <c r="G44" s="263"/>
      <c r="H44" s="268"/>
      <c r="I44" s="266"/>
      <c r="J44" s="266"/>
      <c r="K44" s="267"/>
      <c r="L44" s="275"/>
      <c r="M44" s="276"/>
      <c r="N44" s="276"/>
      <c r="O44" s="277"/>
      <c r="P44" s="292" t="s">
        <v>15</v>
      </c>
      <c r="Q44" s="293"/>
      <c r="R44" s="294"/>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5">
        <f>IF($BB$3="計画",SUM(S44:AT44),IF($BB$3="実績",SUM(S44:AW44),""))</f>
        <v>160</v>
      </c>
      <c r="AY44" s="296"/>
      <c r="AZ44" s="297">
        <f>IF($BB$3="計画",AX44/4,IF($BB$3="実績",【記載例】地域密着型通所介護!AX44/(【記載例】地域密着型通所介護!$BB$8/7),""))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5">
        <f>IF($BB$3="計画",SUM(S45:AT45),IF($BB$3="実績",SUM(S45:AW45),""))</f>
        <v>140.0000000000002</v>
      </c>
      <c r="AY45" s="306"/>
      <c r="AZ45" s="307">
        <f>IF($BB$3="計画",AX45/4,IF($BB$3="実績",【記載例】地域密着型通所介護!AX45/(【記載例】地域密着型通所介護!$BB$8/7),""))</f>
        <v>35.00000000000005</v>
      </c>
      <c r="BA45" s="308"/>
      <c r="BB45" s="325"/>
      <c r="BC45" s="326"/>
      <c r="BD45" s="326"/>
      <c r="BE45" s="326"/>
      <c r="BF45" s="327"/>
    </row>
    <row r="46" spans="2:58" ht="20.25" customHeight="1" x14ac:dyDescent="0.4">
      <c r="B46" s="257">
        <f>B43+1</f>
        <v>9</v>
      </c>
      <c r="C46" s="259"/>
      <c r="D46" s="260"/>
      <c r="E46" s="261"/>
      <c r="F46" s="186"/>
      <c r="G46" s="262" t="s">
        <v>185</v>
      </c>
      <c r="H46" s="265" t="s">
        <v>131</v>
      </c>
      <c r="I46" s="266"/>
      <c r="J46" s="266"/>
      <c r="K46" s="267"/>
      <c r="L46" s="272" t="s">
        <v>197</v>
      </c>
      <c r="M46" s="273"/>
      <c r="N46" s="273"/>
      <c r="O46" s="274"/>
      <c r="P46" s="281" t="s">
        <v>50</v>
      </c>
      <c r="Q46" s="282"/>
      <c r="R46" s="283"/>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09"/>
      <c r="AY46" s="310"/>
      <c r="AZ46" s="311"/>
      <c r="BA46" s="312"/>
      <c r="BB46" s="319"/>
      <c r="BC46" s="320"/>
      <c r="BD46" s="320"/>
      <c r="BE46" s="320"/>
      <c r="BF46" s="321"/>
    </row>
    <row r="47" spans="2:58" ht="20.25" customHeight="1" x14ac:dyDescent="0.4">
      <c r="B47" s="257"/>
      <c r="C47" s="289" t="s">
        <v>75</v>
      </c>
      <c r="D47" s="290"/>
      <c r="E47" s="291"/>
      <c r="F47" s="184"/>
      <c r="G47" s="263"/>
      <c r="H47" s="268"/>
      <c r="I47" s="266"/>
      <c r="J47" s="266"/>
      <c r="K47" s="267"/>
      <c r="L47" s="275"/>
      <c r="M47" s="276"/>
      <c r="N47" s="276"/>
      <c r="O47" s="277"/>
      <c r="P47" s="292" t="s">
        <v>15</v>
      </c>
      <c r="Q47" s="293"/>
      <c r="R47" s="294"/>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5">
        <f>IF($BB$3="計画",SUM(S47:AT47),IF($BB$3="実績",SUM(S47:AW47),""))</f>
        <v>160</v>
      </c>
      <c r="AY47" s="296"/>
      <c r="AZ47" s="297">
        <f>IF($BB$3="計画",AX47/4,IF($BB$3="実績",【記載例】地域密着型通所介護!AX47/(【記載例】地域密着型通所介護!$BB$8/7),""))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5">
        <f>IF($BB$3="計画",SUM(S48:AT48),IF($BB$3="実績",SUM(S48:AW48),""))</f>
        <v>140.0000000000002</v>
      </c>
      <c r="AY48" s="306"/>
      <c r="AZ48" s="307">
        <f>IF($BB$3="計画",AX48/4,IF($BB$3="実績",【記載例】地域密着型通所介護!AX48/(【記載例】地域密着型通所介護!$BB$8/7),""))</f>
        <v>35.00000000000005</v>
      </c>
      <c r="BA48" s="308"/>
      <c r="BB48" s="325"/>
      <c r="BC48" s="326"/>
      <c r="BD48" s="326"/>
      <c r="BE48" s="326"/>
      <c r="BF48" s="327"/>
    </row>
    <row r="49" spans="2:58" ht="20.25" customHeight="1" x14ac:dyDescent="0.4">
      <c r="B49" s="257">
        <f>B46+1</f>
        <v>10</v>
      </c>
      <c r="C49" s="259"/>
      <c r="D49" s="260"/>
      <c r="E49" s="261"/>
      <c r="F49" s="186"/>
      <c r="G49" s="262" t="s">
        <v>184</v>
      </c>
      <c r="H49" s="265" t="s">
        <v>14</v>
      </c>
      <c r="I49" s="266"/>
      <c r="J49" s="266"/>
      <c r="K49" s="267"/>
      <c r="L49" s="272" t="s">
        <v>193</v>
      </c>
      <c r="M49" s="273"/>
      <c r="N49" s="273"/>
      <c r="O49" s="274"/>
      <c r="P49" s="281" t="s">
        <v>50</v>
      </c>
      <c r="Q49" s="282"/>
      <c r="R49" s="283"/>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09"/>
      <c r="AY49" s="310"/>
      <c r="AZ49" s="311"/>
      <c r="BA49" s="312"/>
      <c r="BB49" s="319" t="s">
        <v>204</v>
      </c>
      <c r="BC49" s="320"/>
      <c r="BD49" s="320"/>
      <c r="BE49" s="320"/>
      <c r="BF49" s="321"/>
    </row>
    <row r="50" spans="2:58" ht="20.25" customHeight="1" x14ac:dyDescent="0.4">
      <c r="B50" s="257"/>
      <c r="C50" s="289" t="s">
        <v>76</v>
      </c>
      <c r="D50" s="290"/>
      <c r="E50" s="291"/>
      <c r="F50" s="184"/>
      <c r="G50" s="263"/>
      <c r="H50" s="268"/>
      <c r="I50" s="266"/>
      <c r="J50" s="266"/>
      <c r="K50" s="267"/>
      <c r="L50" s="275"/>
      <c r="M50" s="276"/>
      <c r="N50" s="276"/>
      <c r="O50" s="277"/>
      <c r="P50" s="292" t="s">
        <v>15</v>
      </c>
      <c r="Q50" s="293"/>
      <c r="R50" s="294"/>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5">
        <f>IF($BB$3="計画",SUM(S50:AT50),IF($BB$3="実績",SUM(S50:AW50),""))</f>
        <v>64</v>
      </c>
      <c r="AY50" s="296"/>
      <c r="AZ50" s="297">
        <f>IF($BB$3="計画",AX50/4,IF($BB$3="実績",【記載例】地域密着型通所介護!AX50/(【記載例】地域密着型通所介護!$BB$8/7),""))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5">
        <f>IF($BB$3="計画",SUM(S51:AT51),IF($BB$3="実績",SUM(S51:AW51),""))</f>
        <v>48</v>
      </c>
      <c r="AY51" s="306"/>
      <c r="AZ51" s="307">
        <f>IF($BB$3="計画",AX51/4,IF($BB$3="実績",【記載例】地域密着型通所介護!AX51/(【記載例】地域密着型通所介護!$BB$8/7),""))</f>
        <v>12</v>
      </c>
      <c r="BA51" s="308"/>
      <c r="BB51" s="325"/>
      <c r="BC51" s="326"/>
      <c r="BD51" s="326"/>
      <c r="BE51" s="326"/>
      <c r="BF51" s="327"/>
    </row>
    <row r="52" spans="2:58" ht="20.25" customHeight="1" x14ac:dyDescent="0.4">
      <c r="B52" s="257">
        <f>B49+1</f>
        <v>11</v>
      </c>
      <c r="C52" s="259"/>
      <c r="D52" s="260"/>
      <c r="E52" s="261"/>
      <c r="F52" s="186"/>
      <c r="G52" s="262" t="s">
        <v>187</v>
      </c>
      <c r="H52" s="265" t="s">
        <v>14</v>
      </c>
      <c r="I52" s="266"/>
      <c r="J52" s="266"/>
      <c r="K52" s="267"/>
      <c r="L52" s="272" t="s">
        <v>195</v>
      </c>
      <c r="M52" s="273"/>
      <c r="N52" s="273"/>
      <c r="O52" s="274"/>
      <c r="P52" s="281" t="s">
        <v>50</v>
      </c>
      <c r="Q52" s="282"/>
      <c r="R52" s="283"/>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09"/>
      <c r="AY52" s="310"/>
      <c r="AZ52" s="311"/>
      <c r="BA52" s="312"/>
      <c r="BB52" s="319" t="s">
        <v>199</v>
      </c>
      <c r="BC52" s="320"/>
      <c r="BD52" s="320"/>
      <c r="BE52" s="320"/>
      <c r="BF52" s="321"/>
    </row>
    <row r="53" spans="2:58" ht="20.25" customHeight="1" x14ac:dyDescent="0.4">
      <c r="B53" s="257"/>
      <c r="C53" s="289" t="s">
        <v>76</v>
      </c>
      <c r="D53" s="290"/>
      <c r="E53" s="291"/>
      <c r="F53" s="184"/>
      <c r="G53" s="263"/>
      <c r="H53" s="268"/>
      <c r="I53" s="266"/>
      <c r="J53" s="266"/>
      <c r="K53" s="267"/>
      <c r="L53" s="275"/>
      <c r="M53" s="276"/>
      <c r="N53" s="276"/>
      <c r="O53" s="277"/>
      <c r="P53" s="292" t="s">
        <v>15</v>
      </c>
      <c r="Q53" s="293"/>
      <c r="R53" s="294"/>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5">
        <f>IF($BB$3="計画",SUM(S53:AT53),IF($BB$3="実績",SUM(S53:AW53),""))</f>
        <v>48</v>
      </c>
      <c r="AY53" s="296"/>
      <c r="AZ53" s="297">
        <f>IF($BB$3="計画",AX53/4,IF($BB$3="実績",【記載例】地域密着型通所介護!AX53/(【記載例】地域密着型通所介護!$BB$8/7),""))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5">
        <f>IF($BB$3="計画",SUM(S54:AT54),IF($BB$3="実績",SUM(S54:AW54),""))</f>
        <v>36</v>
      </c>
      <c r="AY54" s="306"/>
      <c r="AZ54" s="307">
        <f>IF($BB$3="計画",AX54/4,IF($BB$3="実績",【記載例】地域密着型通所介護!AX54/(【記載例】地域密着型通所介護!$BB$8/7),""))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240">
        <f>IF(SUMIF($C$22:$C$60, "生活相談員", AX22:AY60)=0,"",SUMIF($C$22:$C$60,"生活相談員",AX22:AY60))</f>
        <v>224</v>
      </c>
      <c r="AY62" s="241"/>
      <c r="AZ62" s="242">
        <f>IF(AX62="","",IF($BB$3="計画",AX62/4,IF($BB$3="実績",AX62/(【記載例】地域密着型通所介護!$BB$8/7),"")))</f>
        <v>56</v>
      </c>
      <c r="BA62" s="243"/>
      <c r="BB62" s="205"/>
      <c r="BC62" s="206"/>
      <c r="BD62" s="206"/>
      <c r="BE62" s="206"/>
      <c r="BF62" s="207"/>
    </row>
    <row r="63" spans="2:58" ht="20.100000000000001" customHeight="1" x14ac:dyDescent="0.4">
      <c r="B63" s="118"/>
      <c r="C63" s="34"/>
      <c r="D63" s="34"/>
      <c r="E63" s="34"/>
      <c r="F63" s="34"/>
      <c r="G63" s="34"/>
      <c r="H63" s="229" t="s">
        <v>217</v>
      </c>
      <c r="I63" s="229"/>
      <c r="J63" s="229"/>
      <c r="K63" s="229"/>
      <c r="L63" s="229"/>
      <c r="M63" s="229"/>
      <c r="N63" s="229"/>
      <c r="O63" s="229"/>
      <c r="P63" s="229"/>
      <c r="Q63" s="229"/>
      <c r="R63" s="230"/>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244">
        <f>IF(SUMIF($C$22:$C$60, "看護職員", AX22:AX60)=0,"",SUMIF($C$22:$C$60, "看護職員", AX22:AX60))</f>
        <v>112</v>
      </c>
      <c r="AY63" s="245"/>
      <c r="AZ63" s="246">
        <f>IF(AX63="","",IF($BB$3="計画",AX63/4,IF($BB$3="実績",AX63/(【記載例】地域密着型通所介護!$BB$8/7),"")))</f>
        <v>28</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244">
        <f>IF(SUMIF($C$22:$C$60, "介護職員", AX22:AX60)=0,"",SUMIF($C$22:$C$60, "介護職員", AX22:AX60))</f>
        <v>448</v>
      </c>
      <c r="AY64" s="245"/>
      <c r="AZ64" s="246">
        <f>IF(AX64="","",IF($BB$3="計画",AX64/4,IF($BB$3="実績",AX64/(【記載例】地域密着型通所介護!$BB$8/7),"")))</f>
        <v>112</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 確保すべき介護職員の勤務時間数</v>
      </c>
      <c r="I67" s="229"/>
      <c r="J67" s="229"/>
      <c r="K67" s="229"/>
      <c r="L67" s="229"/>
      <c r="M67" s="229"/>
      <c r="N67" s="229"/>
      <c r="O67" s="229"/>
      <c r="P67" s="229"/>
      <c r="Q67" s="229"/>
      <c r="R67" s="230"/>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251"/>
      <c r="AY67" s="252"/>
      <c r="AZ67" s="252"/>
      <c r="BA67" s="253"/>
      <c r="BB67" s="208"/>
      <c r="BC67" s="209"/>
      <c r="BD67" s="209"/>
      <c r="BE67" s="209"/>
      <c r="BF67" s="210"/>
    </row>
    <row r="68" spans="1:73" ht="20.25" customHeight="1" thickBot="1" x14ac:dyDescent="0.45">
      <c r="B68" s="119"/>
      <c r="C68" s="115"/>
      <c r="D68" s="115"/>
      <c r="E68" s="115"/>
      <c r="F68" s="115"/>
      <c r="G68" s="115"/>
      <c r="H68" s="231" t="str">
        <f>IF(AU8&gt;10,"(21) 確保すべき介護職員の勤務時間数の判定","(21)確保すべき介護職員・看護職員の勤務時間数の判定")</f>
        <v>(21) 確保すべき介護職員の勤務時間数の判定</v>
      </c>
      <c r="I68" s="231"/>
      <c r="J68" s="231"/>
      <c r="K68" s="231"/>
      <c r="L68" s="232"/>
      <c r="M68" s="232"/>
      <c r="N68" s="232"/>
      <c r="O68" s="232"/>
      <c r="P68" s="232"/>
      <c r="Q68" s="232"/>
      <c r="R68" s="23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251"/>
      <c r="AY72" s="252"/>
      <c r="AZ72" s="252"/>
      <c r="BA72" s="253"/>
      <c r="BB72" s="208"/>
      <c r="BC72" s="209"/>
      <c r="BD72" s="209"/>
      <c r="BE72" s="209"/>
      <c r="BF72" s="210"/>
    </row>
    <row r="73" spans="1:73" ht="18.7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7</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c r="M8" s="359"/>
      <c r="N8" s="360"/>
      <c r="O8" s="85" t="s">
        <v>2</v>
      </c>
      <c r="P8" s="358"/>
      <c r="Q8" s="359"/>
      <c r="R8" s="360"/>
      <c r="S8" s="84" t="s">
        <v>24</v>
      </c>
      <c r="T8" s="361">
        <f>(P8-L8)*24</f>
        <v>0</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c r="AV8" s="400"/>
      <c r="AW8" s="100" t="s">
        <v>133</v>
      </c>
      <c r="AX8" s="16"/>
      <c r="AY8" s="16" t="s">
        <v>77</v>
      </c>
      <c r="AZ8" s="16"/>
      <c r="BA8" s="16"/>
      <c r="BB8" s="404">
        <f>DAY(EOMONTH(DATE(AC2,AG2,1),0))</f>
        <v>31</v>
      </c>
      <c r="BC8" s="405"/>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37"/>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5"/>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5">
        <f>IF($BB$3="計画",SUM(S23:AT23),IF($BB$3="実績",SUM(S23:AW23),""))</f>
        <v>0</v>
      </c>
      <c r="AY23" s="296"/>
      <c r="AZ23" s="297">
        <f>IF($BB$3="計画",AX23/4,IF($BB$3="実績",【記載例】地域密着型通所介護!AX23/(【記載例】地域密着型通所介護!$BB$8/7),""))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5">
        <f>IF($BB$3="計画",SUM(S24:AT24),IF($BB$3="実績",SUM(S24:AW24),""))</f>
        <v>0</v>
      </c>
      <c r="AY24" s="306"/>
      <c r="AZ24" s="307">
        <f>IF($BB$3="計画",AX24/4,IF($BB$3="実績",【記載例】地域密着型通所介護!AX24/(【記載例】地域密着型通所介護!$BB$8/7),""))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5">
        <f>IF($BB$3="計画",SUM(S26:AT26),IF($BB$3="実績",SUM(S26:AW26),""))</f>
        <v>0</v>
      </c>
      <c r="AY26" s="296"/>
      <c r="AZ26" s="297">
        <f>IF($BB$3="計画",AX26/4,IF($BB$3="実績",【記載例】地域密着型通所介護!AX26/(【記載例】地域密着型通所介護!$BB$8/7),""))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5">
        <f>IF($BB$3="計画",SUM(S27:AT27),IF($BB$3="実績",SUM(S27:AW27),""))</f>
        <v>0</v>
      </c>
      <c r="AY27" s="306"/>
      <c r="AZ27" s="307">
        <f>IF($BB$3="計画",AX27/4,IF($BB$3="実績",【記載例】地域密着型通所介護!AX27/(【記載例】地域密着型通所介護!$BB$8/7),""))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5">
        <f>IF($BB$3="計画",SUM(S29:AT29),IF($BB$3="実績",SUM(S29:AW29),""))</f>
        <v>0</v>
      </c>
      <c r="AY29" s="296"/>
      <c r="AZ29" s="297">
        <f>IF($BB$3="計画",AX29/4,IF($BB$3="実績",【記載例】地域密着型通所介護!AX29/(【記載例】地域密着型通所介護!$BB$8/7),""))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5">
        <f>IF($BB$3="計画",SUM(S30:AT30),IF($BB$3="実績",SUM(S30:AW30),""))</f>
        <v>0</v>
      </c>
      <c r="AY30" s="306"/>
      <c r="AZ30" s="307">
        <f>IF($BB$3="計画",AX30/4,IF($BB$3="実績",【記載例】地域密着型通所介護!AX30/(【記載例】地域密着型通所介護!$BB$8/7),""))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5">
        <f>IF($BB$3="計画",SUM(S32:AT32),IF($BB$3="実績",SUM(S32:AW32),""))</f>
        <v>0</v>
      </c>
      <c r="AY32" s="296"/>
      <c r="AZ32" s="297">
        <f>IF($BB$3="計画",AX32/4,IF($BB$3="実績",【記載例】地域密着型通所介護!AX32/(【記載例】地域密着型通所介護!$BB$8/7),""))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5">
        <f>IF($BB$3="計画",SUM(S33:AT33),IF($BB$3="実績",SUM(S33:AW33),""))</f>
        <v>0</v>
      </c>
      <c r="AY33" s="306"/>
      <c r="AZ33" s="307">
        <f>IF($BB$3="計画",AX33/4,IF($BB$3="実績",【記載例】地域密着型通所介護!AX33/(【記載例】地域密着型通所介護!$BB$8/7),""))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5">
        <f>IF($BB$3="計画",SUM(S35:AT35),IF($BB$3="実績",SUM(S35:AW35),""))</f>
        <v>0</v>
      </c>
      <c r="AY35" s="296"/>
      <c r="AZ35" s="297">
        <f>IF($BB$3="計画",AX35/4,IF($BB$3="実績",【記載例】地域密着型通所介護!AX35/(【記載例】地域密着型通所介護!$BB$8/7),""))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5">
        <f>IF($BB$3="計画",SUM(S36:AT36),IF($BB$3="実績",SUM(S36:AW36),""))</f>
        <v>0</v>
      </c>
      <c r="AY36" s="306"/>
      <c r="AZ36" s="307">
        <f>IF($BB$3="計画",AX36/4,IF($BB$3="実績",【記載例】地域密着型通所介護!AX36/(【記載例】地域密着型通所介護!$BB$8/7),""))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5">
        <f>IF($BB$3="計画",SUM(S38:AT38),IF($BB$3="実績",SUM(S38:AW38),""))</f>
        <v>0</v>
      </c>
      <c r="AY38" s="296"/>
      <c r="AZ38" s="297">
        <f>IF($BB$3="計画",AX38/4,IF($BB$3="実績",【記載例】地域密着型通所介護!AX38/(【記載例】地域密着型通所介護!$BB$8/7),""))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5">
        <f>IF($BB$3="計画",SUM(S39:AT39),IF($BB$3="実績",SUM(S39:AW39),""))</f>
        <v>0</v>
      </c>
      <c r="AY39" s="306"/>
      <c r="AZ39" s="307">
        <f>IF($BB$3="計画",AX39/4,IF($BB$3="実績",【記載例】地域密着型通所介護!AX39/(【記載例】地域密着型通所介護!$BB$8/7),""))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5">
        <f>IF($BB$3="計画",SUM(S41:AT41),IF($BB$3="実績",SUM(S41:AW41),""))</f>
        <v>0</v>
      </c>
      <c r="AY41" s="296"/>
      <c r="AZ41" s="297">
        <f>IF($BB$3="計画",AX41/4,IF($BB$3="実績",【記載例】地域密着型通所介護!AX41/(【記載例】地域密着型通所介護!$BB$8/7),""))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5">
        <f>IF($BB$3="計画",SUM(S42:AT42),IF($BB$3="実績",SUM(S42:AW42),""))</f>
        <v>0</v>
      </c>
      <c r="AY42" s="306"/>
      <c r="AZ42" s="307">
        <f>IF($BB$3="計画",AX42/4,IF($BB$3="実績",【記載例】地域密着型通所介護!AX42/(【記載例】地域密着型通所介護!$BB$8/7),""))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5">
        <f>IF($BB$3="計画",SUM(S44:AT44),IF($BB$3="実績",SUM(S44:AW44),""))</f>
        <v>0</v>
      </c>
      <c r="AY44" s="296"/>
      <c r="AZ44" s="297">
        <f>IF($BB$3="計画",AX44/4,IF($BB$3="実績",【記載例】地域密着型通所介護!AX44/(【記載例】地域密着型通所介護!$BB$8/7),""))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5">
        <f>IF($BB$3="計画",SUM(S45:AT45),IF($BB$3="実績",SUM(S45:AW45),""))</f>
        <v>0</v>
      </c>
      <c r="AY45" s="306"/>
      <c r="AZ45" s="307">
        <f>IF($BB$3="計画",AX45/4,IF($BB$3="実績",【記載例】地域密着型通所介護!AX45/(【記載例】地域密着型通所介護!$BB$8/7),""))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5">
        <f>IF($BB$3="計画",SUM(S47:AT47),IF($BB$3="実績",SUM(S47:AW47),""))</f>
        <v>0</v>
      </c>
      <c r="AY47" s="296"/>
      <c r="AZ47" s="297">
        <f>IF($BB$3="計画",AX47/4,IF($BB$3="実績",【記載例】地域密着型通所介護!AX47/(【記載例】地域密着型通所介護!$BB$8/7),""))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5">
        <f>IF($BB$3="計画",SUM(S48:AT48),IF($BB$3="実績",SUM(S48:AW48),""))</f>
        <v>0</v>
      </c>
      <c r="AY48" s="306"/>
      <c r="AZ48" s="307">
        <f>IF($BB$3="計画",AX48/4,IF($BB$3="実績",【記載例】地域密着型通所介護!AX48/(【記載例】地域密着型通所介護!$BB$8/7),""))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5">
        <f>IF($BB$3="計画",SUM(S50:AT50),IF($BB$3="実績",SUM(S50:AW50),""))</f>
        <v>0</v>
      </c>
      <c r="AY50" s="296"/>
      <c r="AZ50" s="297">
        <f>IF($BB$3="計画",AX50/4,IF($BB$3="実績",【記載例】地域密着型通所介護!AX50/(【記載例】地域密着型通所介護!$BB$8/7),""))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5">
        <f>IF($BB$3="計画",SUM(S51:AT51),IF($BB$3="実績",SUM(S51:AW51),""))</f>
        <v>0</v>
      </c>
      <c r="AY51" s="306"/>
      <c r="AZ51" s="307">
        <f>IF($BB$3="計画",AX51/4,IF($BB$3="実績",【記載例】地域密着型通所介護!AX51/(【記載例】地域密着型通所介護!$BB$8/7),""))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5">
        <f>IF($BB$3="計画",SUM(S53:AT53),IF($BB$3="実績",SUM(S53:AW53),""))</f>
        <v>0</v>
      </c>
      <c r="AY53" s="296"/>
      <c r="AZ53" s="297">
        <f>IF($BB$3="計画",AX53/4,IF($BB$3="実績",【記載例】地域密着型通所介護!AX53/(【記載例】地域密着型通所介護!$BB$8/7),""))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5">
        <f>IF($BB$3="計画",SUM(S54:AT54),IF($BB$3="実績",SUM(S54:AW54),""))</f>
        <v>0</v>
      </c>
      <c r="AY54" s="306"/>
      <c r="AZ54" s="307">
        <f>IF($BB$3="計画",AX54/4,IF($BB$3="実績",【記載例】地域密着型通所介護!AX54/(【記載例】地域密着型通所介護!$BB$8/7),""))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240" t="str">
        <f>IF(SUMIF($C$22:$C$60, "生活相談員", AX22:AY60)=0,"",SUMIF($C$22:$C$60,"生活相談員",AX22:AY60))</f>
        <v/>
      </c>
      <c r="AY62" s="241"/>
      <c r="AZ62" s="242" t="str">
        <f>IF(AX62="","",IF($BB$3="計画",AX62/4,IF($BB$3="実績",AX62/(【記載例】地域密着型通所介護!$BB$8/7),"")))</f>
        <v/>
      </c>
      <c r="BA62" s="243"/>
      <c r="BB62" s="205"/>
      <c r="BC62" s="206"/>
      <c r="BD62" s="206"/>
      <c r="BE62" s="206"/>
      <c r="BF62" s="207"/>
    </row>
    <row r="63" spans="2:58" ht="20.25" customHeight="1" x14ac:dyDescent="0.4">
      <c r="B63" s="118"/>
      <c r="C63" s="34"/>
      <c r="D63" s="34"/>
      <c r="E63" s="34"/>
      <c r="F63" s="34"/>
      <c r="G63" s="34"/>
      <c r="H63" s="229" t="s">
        <v>217</v>
      </c>
      <c r="I63" s="229"/>
      <c r="J63" s="229"/>
      <c r="K63" s="229"/>
      <c r="L63" s="229"/>
      <c r="M63" s="229"/>
      <c r="N63" s="229"/>
      <c r="O63" s="229"/>
      <c r="P63" s="229"/>
      <c r="Q63" s="229"/>
      <c r="R63" s="230"/>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244" t="str">
        <f>IF(SUMIF($C$22:$C$60, "看護職員", AX22:AX60)=0,"",SUMIF($C$22:$C$60, "看護職員", AX22:AX60))</f>
        <v/>
      </c>
      <c r="AY63" s="245"/>
      <c r="AZ63" s="246" t="str">
        <f>IF(AX63="","",IF($BB$3="計画",AX63/4,IF($BB$3="実績",AX63/(【記載例】地域密着型通所介護!$BB$8/7),"")))</f>
        <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244" t="str">
        <f>IF(SUMIF($C$22:$C$60, "介護職員", AX22:AX60)=0,"",SUMIF($C$22:$C$60, "介護職員", AX22:AX60))</f>
        <v/>
      </c>
      <c r="AY64" s="245"/>
      <c r="AZ64" s="246" t="str">
        <f>IF(AX64="","",IF($BB$3="計画",AX64/4,IF($BB$3="実績",AX64/(【記載例】地域密着型通所介護!$BB$8/7),"")))</f>
        <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(20)確保すべき介護職員・看護職員の勤務時間数</v>
      </c>
      <c r="I67" s="229"/>
      <c r="J67" s="229"/>
      <c r="K67" s="229"/>
      <c r="L67" s="229"/>
      <c r="M67" s="229"/>
      <c r="N67" s="229"/>
      <c r="O67" s="229"/>
      <c r="P67" s="229"/>
      <c r="Q67" s="229"/>
      <c r="R67" s="230"/>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251"/>
      <c r="AY67" s="252"/>
      <c r="AZ67" s="252"/>
      <c r="BA67" s="253"/>
      <c r="BB67" s="208"/>
      <c r="BC67" s="209"/>
      <c r="BD67" s="209"/>
      <c r="BE67" s="209"/>
      <c r="BF67" s="210"/>
    </row>
    <row r="68" spans="1:73" ht="18.75" customHeight="1" thickBot="1" x14ac:dyDescent="0.45">
      <c r="B68" s="119"/>
      <c r="C68" s="115"/>
      <c r="D68" s="115"/>
      <c r="E68" s="115"/>
      <c r="F68" s="115"/>
      <c r="G68" s="115"/>
      <c r="H68" s="231" t="str">
        <f>IF(AU8&gt;10,"(21) 確保すべき介護職員の勤務時間数の判定","(21)確保すべき介護職員・看護職員の勤務時間数の判定")</f>
        <v>(21)確保すべき介護職員・看護職員の勤務時間数の判定</v>
      </c>
      <c r="I68" s="231"/>
      <c r="J68" s="231"/>
      <c r="K68" s="231"/>
      <c r="L68" s="232"/>
      <c r="M68" s="232"/>
      <c r="N68" s="232"/>
      <c r="O68" s="232"/>
      <c r="P68" s="232"/>
      <c r="Q68" s="232"/>
      <c r="R68" s="23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251"/>
      <c r="AY72" s="252"/>
      <c r="AZ72" s="252"/>
      <c r="BA72" s="253"/>
      <c r="BB72" s="208"/>
      <c r="BC72" s="209"/>
      <c r="BD72" s="209"/>
      <c r="BE72" s="209"/>
      <c r="BF72" s="210"/>
    </row>
    <row r="73" spans="1:73" ht="19.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2020-08-20T02:25:08Z</cp:lastPrinted>
  <dcterms:created xsi:type="dcterms:W3CDTF">2020-01-14T23:47:53Z</dcterms:created>
  <dcterms:modified xsi:type="dcterms:W3CDTF">2020-10-05T23:55:54Z</dcterms:modified>
</cp:coreProperties>
</file>