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20" yWindow="30" windowWidth="7680" windowHeight="8295" tabRatio="740" activeTab="0"/>
  </bookViews>
  <sheets>
    <sheet name="4月1日現在" sheetId="1" r:id="rId1"/>
    <sheet name="240401法人別・事業別" sheetId="2" r:id="rId2"/>
    <sheet name="5月1日現在" sheetId="3" r:id="rId3"/>
    <sheet name="240501法人別・事業別" sheetId="4" r:id="rId4"/>
    <sheet name="６月1日現在" sheetId="5" r:id="rId5"/>
    <sheet name="240601法人別・事業別" sheetId="6" r:id="rId6"/>
    <sheet name="７月1日現在" sheetId="7" r:id="rId7"/>
    <sheet name="240701法人別・事業別" sheetId="8" r:id="rId8"/>
    <sheet name="８月1日現在" sheetId="9" r:id="rId9"/>
    <sheet name="240801法人別・事業別" sheetId="10" r:id="rId10"/>
    <sheet name="9月1日現在" sheetId="11" r:id="rId11"/>
    <sheet name="240901法人別・事業別" sheetId="12" r:id="rId12"/>
    <sheet name="10月1日現在" sheetId="13" r:id="rId13"/>
    <sheet name="241001法人別・事業別" sheetId="14" r:id="rId14"/>
    <sheet name="11月1日現在" sheetId="15" r:id="rId15"/>
    <sheet name="241101法人別・事業別" sheetId="16" r:id="rId16"/>
    <sheet name="1２月1日現在" sheetId="17" r:id="rId17"/>
    <sheet name="241201法人別・事業別" sheetId="18" r:id="rId18"/>
    <sheet name="1月1日現在" sheetId="19" r:id="rId19"/>
    <sheet name="250101法人別・事業別" sheetId="20" r:id="rId20"/>
    <sheet name="2月1日現在" sheetId="21" r:id="rId21"/>
    <sheet name="250201法人別・事業別" sheetId="22" r:id="rId22"/>
    <sheet name="3月1日現在" sheetId="23" r:id="rId23"/>
    <sheet name="250301法人別・事業別" sheetId="24" r:id="rId24"/>
  </sheets>
  <definedNames>
    <definedName name="_xlnm.Print_Area" localSheetId="12">'10月1日現在'!$A$1:$J$34</definedName>
    <definedName name="_xlnm.Print_Area" localSheetId="14">'11月1日現在'!$A$1:$J$34</definedName>
    <definedName name="_xlnm.Print_Area" localSheetId="16">'1２月1日現在'!$A$1:$J$34</definedName>
    <definedName name="_xlnm.Print_Area" localSheetId="18">'1月1日現在'!$A$1:$J$34</definedName>
    <definedName name="_xlnm.Print_Area" localSheetId="20">'2月1日現在'!$A$1:$J$34</definedName>
    <definedName name="_xlnm.Print_Area" localSheetId="22">'3月1日現在'!$A$1:$J$34</definedName>
    <definedName name="_xlnm.Print_Area" localSheetId="0">'4月1日現在'!$A$1:$J$34</definedName>
    <definedName name="_xlnm.Print_Area" localSheetId="2">'5月1日現在'!$A$1:$J$34</definedName>
    <definedName name="_xlnm.Print_Area" localSheetId="4">'６月1日現在'!$A$1:$J$34</definedName>
    <definedName name="_xlnm.Print_Area" localSheetId="6">'７月1日現在'!$A$1:$J$34</definedName>
    <definedName name="_xlnm.Print_Area" localSheetId="8">'８月1日現在'!$A$1:$J$34</definedName>
    <definedName name="_xlnm.Print_Area" localSheetId="10">'9月1日現在'!$A$1:$J$34</definedName>
  </definedNames>
  <calcPr fullCalcOnLoad="1"/>
</workbook>
</file>

<file path=xl/sharedStrings.xml><?xml version="1.0" encoding="utf-8"?>
<sst xmlns="http://schemas.openxmlformats.org/spreadsheetml/2006/main" count="1214" uniqueCount="149">
  <si>
    <t>東京都福祉保健局</t>
  </si>
  <si>
    <t>居宅介護支援事業者、居宅サービス事業者及び</t>
  </si>
  <si>
    <t>　　　　　　　　今回指定した居宅介護支援事業者及び居宅（予防）サービス事業者一覧は別添のとおりです。</t>
  </si>
  <si>
    <t>居宅</t>
  </si>
  <si>
    <t>予防</t>
  </si>
  <si>
    <t>居宅介護支援</t>
  </si>
  <si>
    <t>居宅サービス</t>
  </si>
  <si>
    <t>訪問介護</t>
  </si>
  <si>
    <t>訪問入浴</t>
  </si>
  <si>
    <t>訪問看護ステーション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</si>
  <si>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</si>
  <si>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</si>
  <si>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</si>
  <si>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</si>
  <si>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</si>
  <si>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</t>
  </si>
  <si>
    <t>特定施設入居者生活介護</t>
  </si>
  <si>
    <t>福祉用具貸与</t>
  </si>
  <si>
    <t>特定福祉用具販売</t>
  </si>
  <si>
    <t>合　計</t>
  </si>
  <si>
    <t>法人</t>
  </si>
  <si>
    <t>合計</t>
  </si>
  <si>
    <t>社会福祉法人
(社協以外)</t>
  </si>
  <si>
    <t>社会
福祉
法人
(社協)</t>
  </si>
  <si>
    <t>医療
法人</t>
  </si>
  <si>
    <t>民法
法人
(社団･財団)</t>
  </si>
  <si>
    <t>営利
法人</t>
  </si>
  <si>
    <t>ＮＰＯ法人</t>
  </si>
  <si>
    <t>農業
協同
組合</t>
  </si>
  <si>
    <t>その他
法人</t>
  </si>
  <si>
    <t>東京都</t>
  </si>
  <si>
    <t>区市
町村</t>
  </si>
  <si>
    <t>非法人</t>
  </si>
  <si>
    <t>居宅介護支援事業</t>
  </si>
  <si>
    <t>居宅サービス</t>
  </si>
  <si>
    <t>訪問介護</t>
  </si>
  <si>
    <t>訪問入浴介護</t>
  </si>
  <si>
    <t>訪問看護</t>
  </si>
  <si>
    <t>訪問ﾘﾊﾋﾞﾘﾃｰｼｮﾝ</t>
  </si>
  <si>
    <t>居宅療養管理指導</t>
  </si>
  <si>
    <t>通所介護</t>
  </si>
  <si>
    <t>通所ﾘﾊﾋﾞﾘﾃｰｼｮﾝ</t>
  </si>
  <si>
    <t>短期入所生活介護</t>
  </si>
  <si>
    <t>短期入所療養介護</t>
  </si>
  <si>
    <t>福祉用具貸与</t>
  </si>
  <si>
    <t>＊単位：件、（）は、法人種類別内訳に占める構成比％。</t>
  </si>
  <si>
    <t>介護予防サービス</t>
  </si>
  <si>
    <t>生活
協同
組合</t>
  </si>
  <si>
    <t>ｻｰﾋﾞｽ  種別</t>
  </si>
  <si>
    <t>　　　　　　　　　　の指定について（1月分）</t>
  </si>
  <si>
    <t>合計</t>
  </si>
  <si>
    <t>介護予防訪問介護</t>
  </si>
  <si>
    <t>介護予防訪問入浴介護</t>
  </si>
  <si>
    <t>介護予防訪問看護</t>
  </si>
  <si>
    <t>介護予防訪問ﾘﾊﾋﾞﾘﾃｰｼｮﾝ</t>
  </si>
  <si>
    <t>介護予防居宅療養管理指導</t>
  </si>
  <si>
    <t>介護予防通所介護</t>
  </si>
  <si>
    <t>介護予防通所ﾘﾊﾋﾞﾘﾃｰｼｮﾝ</t>
  </si>
  <si>
    <t>介護予防短期入所生活介護</t>
  </si>
  <si>
    <t>介護予防短期入所療養介護</t>
  </si>
  <si>
    <t>介護予防特定施設入居者生活介護</t>
  </si>
  <si>
    <t>介護予防福祉用具貸与</t>
  </si>
  <si>
    <t>特定介護予防福祉用具販売</t>
  </si>
  <si>
    <t>※みなし指定の事業所数は除いてあります。</t>
  </si>
  <si>
    <t>１　事業所の指定状況</t>
  </si>
  <si>
    <t>居宅サービス</t>
  </si>
  <si>
    <t>平成24年4月1日現在</t>
  </si>
  <si>
    <t>　　　　　　　　平成24年4月分の介護保険サービス提供事業者の指定を下記のとおり行いましたので</t>
  </si>
  <si>
    <t>3月1日現在事業所数</t>
  </si>
  <si>
    <t>4月1日指定</t>
  </si>
  <si>
    <t>3月廃止等</t>
  </si>
  <si>
    <t>4月1日現在事業所数</t>
  </si>
  <si>
    <t>介護予防サービス事業者の指定について（4月分）</t>
  </si>
  <si>
    <t>　　　　　　　お知らせいたします。</t>
  </si>
  <si>
    <t xml:space="preserve">
</t>
  </si>
  <si>
    <t>平成24年5月1日現在</t>
  </si>
  <si>
    <t>　　　　　　　　平成24年5月分の介護保険サービス提供事業者の指定を下記のとおり行いましたので</t>
  </si>
  <si>
    <t>　　　　　　　お知らせいたします。</t>
  </si>
  <si>
    <t>5月1日指定</t>
  </si>
  <si>
    <t>4月廃止等</t>
  </si>
  <si>
    <t>5月1日現在事業所数</t>
  </si>
  <si>
    <t>介護予防サービス事業者の指定について（5月分）</t>
  </si>
  <si>
    <t>居宅サービス</t>
  </si>
  <si>
    <t>平成24年6月1日現在</t>
  </si>
  <si>
    <t>　　　　　　　　平成24年6月分の介護保険サービス提供事業者の指定を下記のとおり行いましたので</t>
  </si>
  <si>
    <t>6月1日指定</t>
  </si>
  <si>
    <t>5月廃止等</t>
  </si>
  <si>
    <t>6月1日現在事業所数</t>
  </si>
  <si>
    <t>ｒ</t>
  </si>
  <si>
    <t>介護予防サービス事業者の指定について（6月分）</t>
  </si>
  <si>
    <t>平成24年7月1日現在</t>
  </si>
  <si>
    <t>　　　　　　　　平成24年7月分の介護保険サービス提供事業者の指定を下記のとおり行いましたので</t>
  </si>
  <si>
    <t>7月1日指定</t>
  </si>
  <si>
    <t>6月廃止等</t>
  </si>
  <si>
    <t>7月1日現在事業所数</t>
  </si>
  <si>
    <t>※▲は４月１日付指定事業所の未計上分になります。</t>
  </si>
  <si>
    <t>介護予防サービス事業者の指定について（7月分）</t>
  </si>
  <si>
    <t xml:space="preserve">
</t>
  </si>
  <si>
    <t>平成24年8月1日現在</t>
  </si>
  <si>
    <t>　　　　　　　　平成24年8月分の介護保険サービス提供事業者の指定を下記のとおり行いましたので</t>
  </si>
  <si>
    <t>8月1日指定</t>
  </si>
  <si>
    <t>7月廃止等</t>
  </si>
  <si>
    <t>8月1日現在事業所数</t>
  </si>
  <si>
    <t>介護予防サービス事業者の指定について（8月分）</t>
  </si>
  <si>
    <t>居宅サービス</t>
  </si>
  <si>
    <t>平成24年9月1日現在</t>
  </si>
  <si>
    <t>　　　　　　　　平成24年9月分の介護保険サービス提供事業者の指定を下記のとおり行いましたので</t>
  </si>
  <si>
    <t>9月1日指定</t>
  </si>
  <si>
    <t>8月廃止等</t>
  </si>
  <si>
    <t>9月1日現在事業所数</t>
  </si>
  <si>
    <t>介護予防サービス事業者の指定について（9月分）</t>
  </si>
  <si>
    <t>居宅サービス</t>
  </si>
  <si>
    <t>平成24年10月1日現在</t>
  </si>
  <si>
    <t>　　　　　　　　平成24年10月分の介護保険サービス提供事業者の指定を下記のとおり行いましたので</t>
  </si>
  <si>
    <t>10月1日指定</t>
  </si>
  <si>
    <t>9月廃止等</t>
  </si>
  <si>
    <t>10月1日現在事業所数</t>
  </si>
  <si>
    <t>介護予防サービス事業者の指定について（10月分）</t>
  </si>
  <si>
    <t>平成24年11月1日現在</t>
  </si>
  <si>
    <t>　　　　　　　　平成24年11月分の介護保険サービス提供事業者の指定を下記のとおり行いましたので</t>
  </si>
  <si>
    <t>11月1日指定</t>
  </si>
  <si>
    <t>10月廃止等</t>
  </si>
  <si>
    <t>11月1日現在事業所数</t>
  </si>
  <si>
    <t>介護予防サービス事業者の指定について（11月分）</t>
  </si>
  <si>
    <t>　　　　　　　お知らせいたします。</t>
  </si>
  <si>
    <t>平成24年12月1日現在</t>
  </si>
  <si>
    <t>　　　　　　　　平成24年12月分の介護保険サービス提供事業者の指定を下記のとおり行いましたので</t>
  </si>
  <si>
    <t>12月1日指定</t>
  </si>
  <si>
    <t>11月廃止等</t>
  </si>
  <si>
    <t>12月1日現在事業所数</t>
  </si>
  <si>
    <t>介護予防サービス事業者の指定について（12月分）</t>
  </si>
  <si>
    <t>平成25年1月1日現在</t>
  </si>
  <si>
    <t>　　　　　　　　平成25年1月分の介護保険サービス提供事業者の指定を下記のとおり行いましたので</t>
  </si>
  <si>
    <t>1月1日指定</t>
  </si>
  <si>
    <t>12月廃止等</t>
  </si>
  <si>
    <t>1月1日現在事業所数</t>
  </si>
  <si>
    <t>介護予防サービス事業者の指定について（1月分）</t>
  </si>
  <si>
    <t>平成25年2月1日現在</t>
  </si>
  <si>
    <t>　　　　　　　　平成25年2月分の介護保険サービス提供事業者の指定を下記のとおり行いましたので</t>
  </si>
  <si>
    <t>2月1日指定</t>
  </si>
  <si>
    <t>1月廃止等</t>
  </si>
  <si>
    <t>2月1日現在事業所数</t>
  </si>
  <si>
    <t>介護予防サービス事業者の指定について（2月分）</t>
  </si>
  <si>
    <t>居宅サービス</t>
  </si>
  <si>
    <t>平成25年3月1日現在</t>
  </si>
  <si>
    <t>　　　　　　　　平成25年3月分の介護保険サービス提供事業者の指定を下記のとおり行いましたので</t>
  </si>
  <si>
    <t>3月1日指定</t>
  </si>
  <si>
    <t>2月廃止等</t>
  </si>
  <si>
    <t>介護予防サービス事業者の指定について（3月分）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</si>
</sst>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.0_ "/>
    <numFmt numFmtId="180" formatCode="#,##\(\ 0.0\)_ "/>
    <numFmt numFmtId="181" formatCode="#,##\(0.0\)_ "/>
    <numFmt numFmtId="182" formatCode="#\(##\ 0.0\)_ "/>
    <numFmt numFmtId="183" formatCode="#\(##0.0\)_ "/>
    <numFmt numFmtId="184" formatCode="#,##0&quot;   &quot;"/>
    <numFmt numFmtId="185" formatCode="#,##0&quot;  &quot;"/>
    <numFmt numFmtId="186" formatCode="#,##0&quot;円&quot;"/>
    <numFmt numFmtId="187" formatCode="#,##0.00_ "/>
    <numFmt numFmtId="188" formatCode="#,##0&quot;件   &quot;"/>
    <numFmt numFmtId="189" formatCode="#,##0&quot; 件     &quot;"/>
    <numFmt numFmtId="190" formatCode="#,##0&quot; &quot;"/>
    <numFmt numFmtId="191" formatCode="#\(##0.0\)"/>
    <numFmt numFmtId="192" formatCode="#,##0_ &quot;月指定分&quot;"/>
    <numFmt numFmtId="193" formatCode="#,##0_ &quot;月まで指定分&quot;"/>
    <numFmt numFmtId="194" formatCode="#,##0_ &quot;月まで指定&quot;"/>
    <numFmt numFmtId="195" formatCode="#,##0_ &quot;月指定&quot;"/>
    <numFmt numFmtId="196" formatCode="#,##0_ &quot;月まで&quot;"/>
    <numFmt numFmtId="197" formatCode="#,##0_ &quot;月分&quot;"/>
    <numFmt numFmtId="198" formatCode="#,##0_ &quot;月1日まで指定&quot;"/>
    <numFmt numFmtId="199" formatCode="#,##0_ &quot;月1日指定&quot;"/>
    <numFmt numFmtId="200" formatCode="#,##0_ &quot;月&quot;"/>
    <numFmt numFmtId="201" formatCode="#,##0_ &quot;月1日&quot;"/>
    <numFmt numFmtId="202" formatCode="#,##0_ &quot;月分まで&quot;"/>
    <numFmt numFmtId="203" formatCode="#,##0_ &quot;月                             まで&quot;"/>
    <numFmt numFmtId="204" formatCode="#,##0&quot;月 &quot;"/>
    <numFmt numFmtId="205" formatCode="#,##0&quot;月分まで&quot;"/>
    <numFmt numFmtId="206" formatCode="#,##0&quot;        &quot;"/>
    <numFmt numFmtId="207" formatCode="0&quot;月まで指定&quot;"/>
    <numFmt numFmtId="208" formatCode="0&quot;月指定&quot;"/>
    <numFmt numFmtId="209" formatCode="0&quot;月1日現在事業者数&quot;"/>
    <numFmt numFmtId="210" formatCode="#,##0&quot;  &quot;;[Red]\-#,##0&quot;  &quot;"/>
    <numFmt numFmtId="211" formatCode="0_ "/>
    <numFmt numFmtId="212" formatCode="#,##0_);[Red]\(#,##0\)"/>
    <numFmt numFmtId="213" formatCode="#,##0;&quot;▲ &quot;#,##0"/>
    <numFmt numFmtId="214" formatCode="0_);[Red]\(0\)"/>
    <numFmt numFmtId="215" formatCode="\(General\)"/>
    <numFmt numFmtId="216" formatCode="0;&quot;△ &quot;0"/>
    <numFmt numFmtId="217" formatCode="#,##0_ ;[Red]\-#,##0\ "/>
    <numFmt numFmtId="218" formatCode="0_);\(0\)"/>
    <numFmt numFmtId="219" formatCode="#,##0_);\(#,##0\)"/>
    <numFmt numFmtId="220" formatCode="0;&quot;▲ &quot;0"/>
    <numFmt numFmtId="221" formatCode="&quot;△&quot;\ #,##0;&quot;▲&quot;\ #,##0"/>
  </numFmts>
  <fonts count="14">
    <font>
      <sz val="11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12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double"/>
      <top style="thin"/>
      <bottom style="thin"/>
      <diagonal style="hair"/>
    </border>
    <border diagonalUp="1">
      <left style="thin"/>
      <right style="double"/>
      <top style="thin"/>
      <bottom style="thin"/>
      <diagonal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 diagonalUp="1">
      <left style="thin"/>
      <right style="thin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double"/>
      <top style="hair"/>
      <bottom style="double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15">
    <xf numFmtId="0" fontId="0" fillId="0" borderId="0" xfId="0" applyAlignment="1">
      <alignment vertical="center"/>
    </xf>
    <xf numFmtId="0" fontId="9" fillId="0" borderId="0" xfId="22" applyFont="1" applyFill="1" applyBorder="1" applyAlignment="1">
      <alignment vertical="center"/>
      <protection/>
    </xf>
    <xf numFmtId="176" fontId="10" fillId="0" borderId="0" xfId="22" applyNumberFormat="1" applyFont="1" applyFill="1" applyBorder="1" applyAlignment="1">
      <alignment vertical="center"/>
      <protection/>
    </xf>
    <xf numFmtId="58" fontId="11" fillId="0" borderId="1" xfId="22" applyNumberFormat="1" applyFont="1" applyFill="1" applyBorder="1" applyAlignment="1">
      <alignment horizontal="left" vertical="center" wrapText="1"/>
      <protection/>
    </xf>
    <xf numFmtId="0" fontId="10" fillId="0" borderId="0" xfId="22" applyFont="1" applyFill="1" applyBorder="1" applyAlignment="1">
      <alignment vertical="center"/>
      <protection/>
    </xf>
    <xf numFmtId="3" fontId="12" fillId="0" borderId="2" xfId="21" applyNumberFormat="1" applyFont="1" applyFill="1" applyBorder="1" applyAlignment="1">
      <alignment vertical="center" shrinkToFit="1"/>
      <protection/>
    </xf>
    <xf numFmtId="3" fontId="12" fillId="0" borderId="3" xfId="21" applyNumberFormat="1" applyFont="1" applyFill="1" applyBorder="1" applyAlignment="1">
      <alignment vertical="center" shrinkToFit="1"/>
      <protection/>
    </xf>
    <xf numFmtId="3" fontId="12" fillId="0" borderId="4" xfId="21" applyNumberFormat="1" applyFont="1" applyFill="1" applyBorder="1" applyAlignment="1">
      <alignment vertical="center" shrinkToFit="1"/>
      <protection/>
    </xf>
    <xf numFmtId="3" fontId="12" fillId="0" borderId="5" xfId="21" applyNumberFormat="1" applyFont="1" applyFill="1" applyBorder="1" applyAlignment="1">
      <alignment vertical="center" shrinkToFit="1"/>
      <protection/>
    </xf>
    <xf numFmtId="3" fontId="10" fillId="0" borderId="0" xfId="22" applyNumberFormat="1" applyFont="1" applyFill="1" applyBorder="1" applyAlignment="1">
      <alignment vertical="center"/>
      <protection/>
    </xf>
    <xf numFmtId="3" fontId="12" fillId="0" borderId="2" xfId="22" applyNumberFormat="1" applyFont="1" applyFill="1" applyBorder="1" applyAlignment="1">
      <alignment vertical="center" shrinkToFit="1"/>
      <protection/>
    </xf>
    <xf numFmtId="3" fontId="12" fillId="0" borderId="6" xfId="22" applyNumberFormat="1" applyFont="1" applyFill="1" applyBorder="1" applyAlignment="1">
      <alignment vertical="center" shrinkToFit="1"/>
      <protection/>
    </xf>
    <xf numFmtId="3" fontId="12" fillId="0" borderId="4" xfId="22" applyNumberFormat="1" applyFont="1" applyFill="1" applyBorder="1" applyAlignment="1">
      <alignment vertical="center" shrinkToFit="1"/>
      <protection/>
    </xf>
    <xf numFmtId="3" fontId="12" fillId="0" borderId="5" xfId="22" applyNumberFormat="1" applyFont="1" applyFill="1" applyBorder="1" applyAlignment="1">
      <alignment vertical="center" shrinkToFit="1"/>
      <protection/>
    </xf>
    <xf numFmtId="191" fontId="13" fillId="0" borderId="7" xfId="21" applyNumberFormat="1" applyFont="1" applyFill="1" applyBorder="1" applyAlignment="1">
      <alignment vertical="center" shrinkToFit="1"/>
      <protection/>
    </xf>
    <xf numFmtId="191" fontId="13" fillId="0" borderId="8" xfId="21" applyNumberFormat="1" applyFont="1" applyFill="1" applyBorder="1" applyAlignment="1">
      <alignment vertical="center" shrinkToFit="1"/>
      <protection/>
    </xf>
    <xf numFmtId="191" fontId="13" fillId="0" borderId="9" xfId="21" applyNumberFormat="1" applyFont="1" applyFill="1" applyBorder="1" applyAlignment="1">
      <alignment vertical="center" shrinkToFit="1"/>
      <protection/>
    </xf>
    <xf numFmtId="191" fontId="13" fillId="0" borderId="10" xfId="21" applyNumberFormat="1" applyFont="1" applyFill="1" applyBorder="1" applyAlignment="1">
      <alignment vertical="center" shrinkToFit="1"/>
      <protection/>
    </xf>
    <xf numFmtId="191" fontId="10" fillId="0" borderId="7" xfId="22" applyNumberFormat="1" applyFont="1" applyFill="1" applyBorder="1" applyAlignment="1">
      <alignment vertical="center" shrinkToFit="1"/>
      <protection/>
    </xf>
    <xf numFmtId="191" fontId="10" fillId="0" borderId="8" xfId="22" applyNumberFormat="1" applyFont="1" applyFill="1" applyBorder="1" applyAlignment="1">
      <alignment vertical="center" shrinkToFit="1"/>
      <protection/>
    </xf>
    <xf numFmtId="191" fontId="10" fillId="0" borderId="10" xfId="22" applyNumberFormat="1" applyFont="1" applyFill="1" applyBorder="1" applyAlignment="1">
      <alignment vertical="center" shrinkToFit="1"/>
      <protection/>
    </xf>
    <xf numFmtId="3" fontId="12" fillId="0" borderId="11" xfId="21" applyNumberFormat="1" applyFont="1" applyFill="1" applyBorder="1" applyAlignment="1">
      <alignment vertical="center" shrinkToFit="1"/>
      <protection/>
    </xf>
    <xf numFmtId="3" fontId="10" fillId="0" borderId="12" xfId="21" applyNumberFormat="1" applyFont="1" applyFill="1" applyBorder="1" applyAlignment="1">
      <alignment vertical="center" shrinkToFit="1"/>
      <protection/>
    </xf>
    <xf numFmtId="3" fontId="10" fillId="0" borderId="13" xfId="21" applyNumberFormat="1" applyFont="1" applyFill="1" applyBorder="1" applyAlignment="1">
      <alignment vertical="center" shrinkToFit="1"/>
      <protection/>
    </xf>
    <xf numFmtId="3" fontId="10" fillId="0" borderId="14" xfId="21" applyNumberFormat="1" applyFont="1" applyFill="1" applyBorder="1" applyAlignment="1">
      <alignment vertical="center" shrinkToFit="1"/>
      <protection/>
    </xf>
    <xf numFmtId="3" fontId="12" fillId="0" borderId="11" xfId="22" applyNumberFormat="1" applyFont="1" applyFill="1" applyBorder="1" applyAlignment="1">
      <alignment vertical="center" shrinkToFit="1"/>
      <protection/>
    </xf>
    <xf numFmtId="3" fontId="10" fillId="0" borderId="12" xfId="22" applyNumberFormat="1" applyFont="1" applyFill="1" applyBorder="1" applyAlignment="1">
      <alignment vertical="center" shrinkToFit="1"/>
      <protection/>
    </xf>
    <xf numFmtId="3" fontId="10" fillId="0" borderId="13" xfId="22" applyNumberFormat="1" applyFont="1" applyFill="1" applyBorder="1" applyAlignment="1">
      <alignment vertical="center" shrinkToFit="1"/>
      <protection/>
    </xf>
    <xf numFmtId="3" fontId="10" fillId="0" borderId="14" xfId="22" applyNumberFormat="1" applyFont="1" applyFill="1" applyBorder="1" applyAlignment="1">
      <alignment vertical="center" shrinkToFit="1"/>
      <protection/>
    </xf>
    <xf numFmtId="191" fontId="13" fillId="0" borderId="15" xfId="21" applyNumberFormat="1" applyFont="1" applyFill="1" applyBorder="1" applyAlignment="1">
      <alignment vertical="center" shrinkToFit="1"/>
      <protection/>
    </xf>
    <xf numFmtId="191" fontId="13" fillId="0" borderId="16" xfId="21" applyNumberFormat="1" applyFont="1" applyFill="1" applyBorder="1" applyAlignment="1">
      <alignment vertical="center" shrinkToFit="1"/>
      <protection/>
    </xf>
    <xf numFmtId="191" fontId="13" fillId="0" borderId="17" xfId="21" applyNumberFormat="1" applyFont="1" applyFill="1" applyBorder="1" applyAlignment="1">
      <alignment vertical="center" shrinkToFit="1"/>
      <protection/>
    </xf>
    <xf numFmtId="191" fontId="13" fillId="0" borderId="18" xfId="21" applyNumberFormat="1" applyFont="1" applyFill="1" applyBorder="1" applyAlignment="1">
      <alignment vertical="center" shrinkToFit="1"/>
      <protection/>
    </xf>
    <xf numFmtId="191" fontId="10" fillId="0" borderId="15" xfId="22" applyNumberFormat="1" applyFont="1" applyFill="1" applyBorder="1" applyAlignment="1">
      <alignment vertical="center" shrinkToFit="1"/>
      <protection/>
    </xf>
    <xf numFmtId="191" fontId="10" fillId="0" borderId="16" xfId="22" applyNumberFormat="1" applyFont="1" applyFill="1" applyBorder="1" applyAlignment="1">
      <alignment vertical="center" shrinkToFit="1"/>
      <protection/>
    </xf>
    <xf numFmtId="191" fontId="10" fillId="0" borderId="17" xfId="22" applyNumberFormat="1" applyFont="1" applyFill="1" applyBorder="1" applyAlignment="1">
      <alignment vertical="center" shrinkToFit="1"/>
      <protection/>
    </xf>
    <xf numFmtId="191" fontId="10" fillId="0" borderId="18" xfId="22" applyNumberFormat="1" applyFont="1" applyFill="1" applyBorder="1" applyAlignment="1">
      <alignment vertical="center" shrinkToFit="1"/>
      <protection/>
    </xf>
    <xf numFmtId="3" fontId="12" fillId="0" borderId="19" xfId="21" applyNumberFormat="1" applyFont="1" applyFill="1" applyBorder="1" applyAlignment="1">
      <alignment vertical="center" shrinkToFit="1"/>
      <protection/>
    </xf>
    <xf numFmtId="3" fontId="12" fillId="0" borderId="20" xfId="21" applyNumberFormat="1" applyFont="1" applyFill="1" applyBorder="1" applyAlignment="1">
      <alignment vertical="center" shrinkToFit="1"/>
      <protection/>
    </xf>
    <xf numFmtId="3" fontId="12" fillId="0" borderId="21" xfId="21" applyNumberFormat="1" applyFont="1" applyFill="1" applyBorder="1" applyAlignment="1">
      <alignment vertical="center" shrinkToFit="1"/>
      <protection/>
    </xf>
    <xf numFmtId="3" fontId="12" fillId="0" borderId="22" xfId="22" applyNumberFormat="1" applyFont="1" applyFill="1" applyBorder="1" applyAlignment="1">
      <alignment vertical="center" shrinkToFit="1"/>
      <protection/>
    </xf>
    <xf numFmtId="3" fontId="12" fillId="0" borderId="19" xfId="22" applyNumberFormat="1" applyFont="1" applyFill="1" applyBorder="1" applyAlignment="1">
      <alignment vertical="center" shrinkToFit="1"/>
      <protection/>
    </xf>
    <xf numFmtId="3" fontId="12" fillId="0" borderId="21" xfId="22" applyNumberFormat="1" applyFont="1" applyFill="1" applyBorder="1" applyAlignment="1">
      <alignment vertical="center" shrinkToFit="1"/>
      <protection/>
    </xf>
    <xf numFmtId="3" fontId="10" fillId="0" borderId="19" xfId="21" applyNumberFormat="1" applyFont="1" applyFill="1" applyBorder="1" applyAlignment="1">
      <alignment vertical="center" shrinkToFit="1"/>
      <protection/>
    </xf>
    <xf numFmtId="3" fontId="10" fillId="0" borderId="20" xfId="21" applyNumberFormat="1" applyFont="1" applyFill="1" applyBorder="1" applyAlignment="1">
      <alignment vertical="center" shrinkToFit="1"/>
      <protection/>
    </xf>
    <xf numFmtId="38" fontId="10" fillId="0" borderId="20" xfId="17" applyFont="1" applyFill="1" applyBorder="1" applyAlignment="1">
      <alignment vertical="center" shrinkToFit="1"/>
    </xf>
    <xf numFmtId="3" fontId="10" fillId="0" borderId="21" xfId="21" applyNumberFormat="1" applyFont="1" applyFill="1" applyBorder="1" applyAlignment="1">
      <alignment vertical="center" shrinkToFit="1"/>
      <protection/>
    </xf>
    <xf numFmtId="0" fontId="10" fillId="0" borderId="23" xfId="22" applyFont="1" applyFill="1" applyBorder="1" applyAlignment="1">
      <alignment vertical="center"/>
      <protection/>
    </xf>
    <xf numFmtId="38" fontId="10" fillId="0" borderId="24" xfId="17" applyFont="1" applyFill="1" applyBorder="1" applyAlignment="1">
      <alignment vertical="center"/>
    </xf>
    <xf numFmtId="38" fontId="10" fillId="0" borderId="20" xfId="17" applyFont="1" applyFill="1" applyBorder="1" applyAlignment="1">
      <alignment vertical="center"/>
    </xf>
    <xf numFmtId="38" fontId="10" fillId="0" borderId="21" xfId="17" applyFont="1" applyFill="1" applyBorder="1" applyAlignment="1">
      <alignment vertical="center"/>
    </xf>
    <xf numFmtId="191" fontId="10" fillId="0" borderId="25" xfId="22" applyNumberFormat="1" applyFont="1" applyFill="1" applyBorder="1" applyAlignment="1">
      <alignment vertical="center" shrinkToFit="1"/>
      <protection/>
    </xf>
    <xf numFmtId="0" fontId="10" fillId="0" borderId="24" xfId="23" applyFont="1" applyFill="1" applyBorder="1">
      <alignment vertical="center"/>
      <protection/>
    </xf>
    <xf numFmtId="0" fontId="10" fillId="0" borderId="20" xfId="23" applyFont="1" applyFill="1" applyBorder="1">
      <alignment vertical="center"/>
      <protection/>
    </xf>
    <xf numFmtId="0" fontId="10" fillId="0" borderId="21" xfId="23" applyFont="1" applyFill="1" applyBorder="1">
      <alignment vertical="center"/>
      <protection/>
    </xf>
    <xf numFmtId="191" fontId="13" fillId="0" borderId="25" xfId="21" applyNumberFormat="1" applyFont="1" applyFill="1" applyBorder="1" applyAlignment="1">
      <alignment vertical="center" shrinkToFit="1"/>
      <protection/>
    </xf>
    <xf numFmtId="191" fontId="13" fillId="0" borderId="11" xfId="21" applyNumberFormat="1" applyFont="1" applyFill="1" applyBorder="1" applyAlignment="1">
      <alignment vertical="center" shrinkToFit="1"/>
      <protection/>
    </xf>
    <xf numFmtId="191" fontId="13" fillId="0" borderId="12" xfId="21" applyNumberFormat="1" applyFont="1" applyFill="1" applyBorder="1" applyAlignment="1">
      <alignment vertical="center" shrinkToFit="1"/>
      <protection/>
    </xf>
    <xf numFmtId="191" fontId="13" fillId="0" borderId="13" xfId="21" applyNumberFormat="1" applyFont="1" applyFill="1" applyBorder="1" applyAlignment="1">
      <alignment vertical="center" shrinkToFit="1"/>
      <protection/>
    </xf>
    <xf numFmtId="191" fontId="13" fillId="0" borderId="14" xfId="21" applyNumberFormat="1" applyFont="1" applyFill="1" applyBorder="1" applyAlignment="1">
      <alignment vertical="center" shrinkToFit="1"/>
      <protection/>
    </xf>
    <xf numFmtId="3" fontId="12" fillId="0" borderId="22" xfId="21" applyNumberFormat="1" applyFont="1" applyFill="1" applyBorder="1" applyAlignment="1">
      <alignment vertical="center" shrinkToFit="1"/>
      <protection/>
    </xf>
    <xf numFmtId="3" fontId="10" fillId="0" borderId="24" xfId="21" applyNumberFormat="1" applyFont="1" applyFill="1" applyBorder="1" applyAlignment="1">
      <alignment vertical="center" shrinkToFit="1"/>
      <protection/>
    </xf>
    <xf numFmtId="191" fontId="13" fillId="0" borderId="26" xfId="21" applyNumberFormat="1" applyFont="1" applyFill="1" applyBorder="1" applyAlignment="1">
      <alignment vertical="center" shrinkToFit="1"/>
      <protection/>
    </xf>
    <xf numFmtId="191" fontId="13" fillId="0" borderId="27" xfId="21" applyNumberFormat="1" applyFont="1" applyFill="1" applyBorder="1" applyAlignment="1">
      <alignment vertical="center" shrinkToFit="1"/>
      <protection/>
    </xf>
    <xf numFmtId="191" fontId="13" fillId="0" borderId="28" xfId="21" applyNumberFormat="1" applyFont="1" applyFill="1" applyBorder="1" applyAlignment="1">
      <alignment vertical="center" shrinkToFit="1"/>
      <protection/>
    </xf>
    <xf numFmtId="191" fontId="13" fillId="0" borderId="29" xfId="21" applyNumberFormat="1" applyFont="1" applyFill="1" applyBorder="1" applyAlignment="1">
      <alignment vertical="center" shrinkToFit="1"/>
      <protection/>
    </xf>
    <xf numFmtId="0" fontId="10" fillId="0" borderId="30" xfId="22" applyFont="1" applyFill="1" applyBorder="1" applyAlignment="1">
      <alignment vertical="center"/>
      <protection/>
    </xf>
    <xf numFmtId="191" fontId="10" fillId="0" borderId="26" xfId="22" applyNumberFormat="1" applyFont="1" applyFill="1" applyBorder="1" applyAlignment="1">
      <alignment vertical="center" shrinkToFit="1"/>
      <protection/>
    </xf>
    <xf numFmtId="191" fontId="10" fillId="0" borderId="31" xfId="22" applyNumberFormat="1" applyFont="1" applyFill="1" applyBorder="1" applyAlignment="1">
      <alignment vertical="center" shrinkToFit="1"/>
      <protection/>
    </xf>
    <xf numFmtId="191" fontId="10" fillId="0" borderId="28" xfId="22" applyNumberFormat="1" applyFont="1" applyFill="1" applyBorder="1" applyAlignment="1">
      <alignment vertical="center" shrinkToFit="1"/>
      <protection/>
    </xf>
    <xf numFmtId="191" fontId="10" fillId="0" borderId="29" xfId="22" applyNumberFormat="1" applyFont="1" applyFill="1" applyBorder="1" applyAlignment="1">
      <alignment vertical="center" shrinkToFit="1"/>
      <protection/>
    </xf>
    <xf numFmtId="0" fontId="11" fillId="0" borderId="0" xfId="22" applyFont="1" applyFill="1" applyBorder="1" applyAlignment="1">
      <alignment vertical="center"/>
      <protection/>
    </xf>
    <xf numFmtId="0" fontId="10" fillId="0" borderId="24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Continuous" vertical="center" wrapText="1"/>
    </xf>
    <xf numFmtId="0" fontId="8" fillId="0" borderId="0" xfId="0" applyNumberFormat="1" applyFont="1" applyAlignment="1">
      <alignment horizontal="centerContinuous" vertical="center" wrapText="1"/>
    </xf>
    <xf numFmtId="0" fontId="8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3" xfId="0" applyNumberFormat="1" applyFont="1" applyFill="1" applyBorder="1" applyAlignment="1">
      <alignment vertical="center"/>
    </xf>
    <xf numFmtId="0" fontId="5" fillId="0" borderId="35" xfId="0" applyNumberFormat="1" applyFont="1" applyFill="1" applyBorder="1" applyAlignment="1">
      <alignment vertical="center"/>
    </xf>
    <xf numFmtId="0" fontId="5" fillId="0" borderId="36" xfId="0" applyNumberFormat="1" applyFont="1" applyFill="1" applyBorder="1" applyAlignment="1">
      <alignment vertical="center"/>
    </xf>
    <xf numFmtId="0" fontId="5" fillId="0" borderId="33" xfId="0" applyNumberFormat="1" applyFont="1" applyFill="1" applyBorder="1" applyAlignment="1">
      <alignment vertical="center"/>
    </xf>
    <xf numFmtId="0" fontId="5" fillId="0" borderId="33" xfId="0" applyNumberFormat="1" applyFont="1" applyBorder="1" applyAlignment="1">
      <alignment vertical="center"/>
    </xf>
    <xf numFmtId="0" fontId="5" fillId="0" borderId="34" xfId="0" applyNumberFormat="1" applyFont="1" applyBorder="1" applyAlignment="1">
      <alignment vertical="center"/>
    </xf>
    <xf numFmtId="0" fontId="5" fillId="0" borderId="37" xfId="0" applyNumberFormat="1" applyFont="1" applyBorder="1" applyAlignment="1">
      <alignment vertical="center"/>
    </xf>
    <xf numFmtId="0" fontId="11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5" fillId="0" borderId="38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 wrapText="1"/>
    </xf>
    <xf numFmtId="220" fontId="5" fillId="0" borderId="38" xfId="0" applyNumberFormat="1" applyFont="1" applyFill="1" applyBorder="1" applyAlignment="1">
      <alignment vertical="center"/>
    </xf>
    <xf numFmtId="220" fontId="5" fillId="0" borderId="39" xfId="0" applyNumberFormat="1" applyFont="1" applyFill="1" applyBorder="1" applyAlignment="1">
      <alignment vertical="center"/>
    </xf>
    <xf numFmtId="220" fontId="5" fillId="0" borderId="40" xfId="0" applyNumberFormat="1" applyFont="1" applyFill="1" applyBorder="1" applyAlignment="1">
      <alignment vertical="center"/>
    </xf>
    <xf numFmtId="220" fontId="5" fillId="0" borderId="41" xfId="0" applyNumberFormat="1" applyFont="1" applyFill="1" applyBorder="1" applyAlignment="1">
      <alignment vertical="center"/>
    </xf>
    <xf numFmtId="220" fontId="5" fillId="0" borderId="42" xfId="0" applyNumberFormat="1" applyFont="1" applyFill="1" applyBorder="1" applyAlignment="1">
      <alignment vertical="center"/>
    </xf>
    <xf numFmtId="220" fontId="5" fillId="0" borderId="43" xfId="0" applyNumberFormat="1" applyFont="1" applyFill="1" applyBorder="1" applyAlignment="1">
      <alignment vertical="center"/>
    </xf>
    <xf numFmtId="220" fontId="5" fillId="0" borderId="44" xfId="0" applyNumberFormat="1" applyFont="1" applyBorder="1" applyAlignment="1">
      <alignment vertical="center"/>
    </xf>
    <xf numFmtId="220" fontId="5" fillId="0" borderId="45" xfId="0" applyNumberFormat="1" applyFont="1" applyBorder="1" applyAlignment="1">
      <alignment vertical="center"/>
    </xf>
    <xf numFmtId="0" fontId="5" fillId="0" borderId="40" xfId="17" applyNumberFormat="1" applyFont="1" applyFill="1" applyBorder="1" applyAlignment="1">
      <alignment horizontal="right" vertical="center"/>
    </xf>
    <xf numFmtId="0" fontId="5" fillId="0" borderId="46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39" xfId="0" applyNumberFormat="1" applyFont="1" applyFill="1" applyBorder="1" applyAlignment="1">
      <alignment vertical="center"/>
    </xf>
    <xf numFmtId="0" fontId="5" fillId="0" borderId="47" xfId="0" applyNumberFormat="1" applyFont="1" applyFill="1" applyBorder="1" applyAlignment="1">
      <alignment vertical="center"/>
    </xf>
    <xf numFmtId="0" fontId="5" fillId="0" borderId="48" xfId="0" applyNumberFormat="1" applyFont="1" applyFill="1" applyBorder="1" applyAlignment="1">
      <alignment vertical="center" shrinkToFit="1"/>
    </xf>
    <xf numFmtId="0" fontId="5" fillId="0" borderId="49" xfId="17" applyNumberFormat="1" applyFont="1" applyFill="1" applyBorder="1" applyAlignment="1">
      <alignment horizontal="right" vertical="center"/>
    </xf>
    <xf numFmtId="0" fontId="5" fillId="0" borderId="41" xfId="17" applyNumberFormat="1" applyFont="1" applyFill="1" applyBorder="1" applyAlignment="1">
      <alignment horizontal="right" vertical="center"/>
    </xf>
    <xf numFmtId="0" fontId="5" fillId="0" borderId="50" xfId="0" applyNumberFormat="1" applyFont="1" applyFill="1" applyBorder="1" applyAlignment="1">
      <alignment vertical="center" shrinkToFit="1"/>
    </xf>
    <xf numFmtId="0" fontId="5" fillId="0" borderId="51" xfId="17" applyNumberFormat="1" applyFont="1" applyFill="1" applyBorder="1" applyAlignment="1">
      <alignment horizontal="right" vertical="center"/>
    </xf>
    <xf numFmtId="0" fontId="5" fillId="0" borderId="52" xfId="0" applyNumberFormat="1" applyFont="1" applyFill="1" applyBorder="1" applyAlignment="1">
      <alignment vertical="center" shrinkToFit="1"/>
    </xf>
    <xf numFmtId="0" fontId="5" fillId="0" borderId="43" xfId="17" applyNumberFormat="1" applyFont="1" applyFill="1" applyBorder="1" applyAlignment="1">
      <alignment horizontal="right" vertical="center"/>
    </xf>
    <xf numFmtId="0" fontId="5" fillId="0" borderId="53" xfId="17" applyNumberFormat="1" applyFont="1" applyFill="1" applyBorder="1" applyAlignment="1">
      <alignment horizontal="right" vertical="center"/>
    </xf>
    <xf numFmtId="0" fontId="5" fillId="0" borderId="54" xfId="17" applyNumberFormat="1" applyFont="1" applyFill="1" applyBorder="1" applyAlignment="1">
      <alignment horizontal="right" vertical="center"/>
    </xf>
    <xf numFmtId="220" fontId="5" fillId="0" borderId="55" xfId="0" applyNumberFormat="1" applyFont="1" applyFill="1" applyBorder="1" applyAlignment="1">
      <alignment vertical="center"/>
    </xf>
    <xf numFmtId="220" fontId="5" fillId="0" borderId="54" xfId="0" applyNumberFormat="1" applyFont="1" applyFill="1" applyBorder="1" applyAlignment="1">
      <alignment vertical="center"/>
    </xf>
    <xf numFmtId="0" fontId="5" fillId="0" borderId="38" xfId="0" applyNumberFormat="1" applyFont="1" applyFill="1" applyBorder="1" applyAlignment="1">
      <alignment vertical="center"/>
    </xf>
    <xf numFmtId="0" fontId="5" fillId="0" borderId="42" xfId="17" applyNumberFormat="1" applyFont="1" applyFill="1" applyBorder="1" applyAlignment="1">
      <alignment horizontal="right" vertical="center"/>
    </xf>
    <xf numFmtId="0" fontId="5" fillId="0" borderId="55" xfId="17" applyNumberFormat="1" applyFont="1" applyFill="1" applyBorder="1" applyAlignment="1">
      <alignment horizontal="right" vertical="center"/>
    </xf>
    <xf numFmtId="0" fontId="5" fillId="0" borderId="56" xfId="0" applyNumberFormat="1" applyFont="1" applyBorder="1" applyAlignment="1">
      <alignment vertical="center"/>
    </xf>
    <xf numFmtId="0" fontId="5" fillId="0" borderId="57" xfId="0" applyNumberFormat="1" applyFont="1" applyBorder="1" applyAlignment="1">
      <alignment vertical="center"/>
    </xf>
    <xf numFmtId="0" fontId="5" fillId="0" borderId="58" xfId="0" applyNumberFormat="1" applyFont="1" applyBorder="1" applyAlignment="1">
      <alignment vertical="center"/>
    </xf>
    <xf numFmtId="220" fontId="5" fillId="0" borderId="59" xfId="0" applyNumberFormat="1" applyFont="1" applyBorder="1" applyAlignment="1">
      <alignment vertical="center"/>
    </xf>
    <xf numFmtId="220" fontId="5" fillId="0" borderId="60" xfId="0" applyNumberFormat="1" applyFont="1" applyBorder="1" applyAlignment="1">
      <alignment vertical="center"/>
    </xf>
    <xf numFmtId="0" fontId="5" fillId="0" borderId="41" xfId="0" applyNumberFormat="1" applyFont="1" applyFill="1" applyBorder="1" applyAlignment="1">
      <alignment vertical="center" shrinkToFit="1"/>
    </xf>
    <xf numFmtId="0" fontId="5" fillId="0" borderId="61" xfId="17" applyNumberFormat="1" applyFont="1" applyFill="1" applyBorder="1" applyAlignment="1">
      <alignment horizontal="right" vertical="center"/>
    </xf>
    <xf numFmtId="0" fontId="5" fillId="0" borderId="43" xfId="0" applyNumberFormat="1" applyFont="1" applyFill="1" applyBorder="1" applyAlignment="1">
      <alignment vertical="center" shrinkToFit="1"/>
    </xf>
    <xf numFmtId="0" fontId="5" fillId="0" borderId="62" xfId="17" applyNumberFormat="1" applyFont="1" applyFill="1" applyBorder="1" applyAlignment="1">
      <alignment horizontal="right" vertical="center"/>
    </xf>
    <xf numFmtId="0" fontId="5" fillId="0" borderId="54" xfId="0" applyNumberFormat="1" applyFont="1" applyFill="1" applyBorder="1" applyAlignment="1">
      <alignment vertical="center" shrinkToFit="1"/>
    </xf>
    <xf numFmtId="0" fontId="5" fillId="0" borderId="63" xfId="0" applyNumberFormat="1" applyFont="1" applyFill="1" applyBorder="1" applyAlignment="1">
      <alignment vertical="center" shrinkToFit="1"/>
    </xf>
    <xf numFmtId="0" fontId="5" fillId="0" borderId="64" xfId="17" applyNumberFormat="1" applyFont="1" applyFill="1" applyBorder="1" applyAlignment="1">
      <alignment horizontal="right" vertical="center"/>
    </xf>
    <xf numFmtId="176" fontId="10" fillId="0" borderId="20" xfId="23" applyNumberFormat="1" applyFont="1" applyFill="1" applyBorder="1" applyAlignment="1">
      <alignment vertical="center"/>
      <protection/>
    </xf>
    <xf numFmtId="0" fontId="5" fillId="0" borderId="65" xfId="0" applyNumberFormat="1" applyFont="1" applyBorder="1" applyAlignment="1">
      <alignment horizontal="left" vertical="center"/>
    </xf>
    <xf numFmtId="0" fontId="5" fillId="0" borderId="66" xfId="0" applyNumberFormat="1" applyFont="1" applyBorder="1" applyAlignment="1">
      <alignment horizontal="left" vertical="center"/>
    </xf>
    <xf numFmtId="0" fontId="5" fillId="0" borderId="34" xfId="0" applyNumberFormat="1" applyFont="1" applyBorder="1" applyAlignment="1">
      <alignment horizontal="center" vertical="center" shrinkToFit="1"/>
    </xf>
    <xf numFmtId="0" fontId="5" fillId="0" borderId="32" xfId="0" applyNumberFormat="1" applyFont="1" applyBorder="1" applyAlignment="1">
      <alignment horizontal="center" vertical="center" shrinkToFit="1"/>
    </xf>
    <xf numFmtId="0" fontId="4" fillId="0" borderId="0" xfId="0" applyNumberFormat="1" applyFont="1" applyAlignment="1">
      <alignment horizontal="left" vertical="top" wrapText="1"/>
    </xf>
    <xf numFmtId="0" fontId="5" fillId="0" borderId="34" xfId="0" applyNumberFormat="1" applyFont="1" applyBorder="1" applyAlignment="1">
      <alignment horizontal="center" vertical="center"/>
    </xf>
    <xf numFmtId="0" fontId="5" fillId="0" borderId="67" xfId="0" applyNumberFormat="1" applyFont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left" vertical="center"/>
    </xf>
    <xf numFmtId="0" fontId="5" fillId="0" borderId="67" xfId="0" applyNumberFormat="1" applyFont="1" applyFill="1" applyBorder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5" fillId="0" borderId="65" xfId="0" applyNumberFormat="1" applyFont="1" applyBorder="1" applyAlignment="1">
      <alignment horizontal="center" vertical="center"/>
    </xf>
    <xf numFmtId="0" fontId="5" fillId="0" borderId="66" xfId="0" applyNumberFormat="1" applyFont="1" applyBorder="1" applyAlignment="1">
      <alignment horizontal="center" vertical="center"/>
    </xf>
    <xf numFmtId="0" fontId="5" fillId="0" borderId="68" xfId="0" applyNumberFormat="1" applyFont="1" applyBorder="1" applyAlignment="1">
      <alignment horizontal="center" vertical="center"/>
    </xf>
    <xf numFmtId="0" fontId="5" fillId="0" borderId="69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5" fillId="0" borderId="67" xfId="0" applyNumberFormat="1" applyFont="1" applyBorder="1" applyAlignment="1">
      <alignment horizontal="center" vertical="center" shrinkToFit="1"/>
    </xf>
    <xf numFmtId="0" fontId="5" fillId="0" borderId="56" xfId="0" applyNumberFormat="1" applyFont="1" applyBorder="1" applyAlignment="1">
      <alignment horizontal="center" vertical="center"/>
    </xf>
    <xf numFmtId="0" fontId="5" fillId="0" borderId="70" xfId="0" applyNumberFormat="1" applyFont="1" applyBorder="1" applyAlignment="1">
      <alignment horizontal="center" vertical="center"/>
    </xf>
    <xf numFmtId="0" fontId="10" fillId="0" borderId="23" xfId="22" applyFont="1" applyFill="1" applyBorder="1" applyAlignment="1">
      <alignment vertical="center"/>
      <protection/>
    </xf>
    <xf numFmtId="0" fontId="10" fillId="0" borderId="21" xfId="21" applyFont="1" applyFill="1" applyBorder="1" applyAlignment="1">
      <alignment vertical="center" wrapText="1"/>
      <protection/>
    </xf>
    <xf numFmtId="0" fontId="10" fillId="0" borderId="18" xfId="21" applyFont="1" applyFill="1" applyBorder="1" applyAlignment="1">
      <alignment vertical="center" wrapText="1"/>
      <protection/>
    </xf>
    <xf numFmtId="58" fontId="11" fillId="0" borderId="1" xfId="22" applyNumberFormat="1" applyFont="1" applyFill="1" applyBorder="1" applyAlignment="1">
      <alignment horizontal="left" vertical="center" wrapText="1"/>
      <protection/>
    </xf>
    <xf numFmtId="58" fontId="11" fillId="0" borderId="1" xfId="22" applyNumberFormat="1" applyFont="1" applyFill="1" applyBorder="1" applyAlignment="1">
      <alignment horizontal="left" vertical="center"/>
      <protection/>
    </xf>
    <xf numFmtId="0" fontId="10" fillId="0" borderId="71" xfId="22" applyFont="1" applyFill="1" applyBorder="1" applyAlignment="1">
      <alignment vertical="center" wrapText="1"/>
      <protection/>
    </xf>
    <xf numFmtId="0" fontId="10" fillId="0" borderId="72" xfId="22" applyFont="1" applyFill="1" applyBorder="1" applyAlignment="1">
      <alignment vertical="center" wrapText="1"/>
      <protection/>
    </xf>
    <xf numFmtId="0" fontId="10" fillId="0" borderId="73" xfId="22" applyFont="1" applyFill="1" applyBorder="1" applyAlignment="1">
      <alignment vertical="center" wrapText="1"/>
      <protection/>
    </xf>
    <xf numFmtId="0" fontId="10" fillId="0" borderId="74" xfId="22" applyFont="1" applyFill="1" applyBorder="1" applyAlignment="1">
      <alignment vertical="center" wrapText="1"/>
      <protection/>
    </xf>
    <xf numFmtId="0" fontId="10" fillId="0" borderId="75" xfId="22" applyFont="1" applyFill="1" applyBorder="1" applyAlignment="1">
      <alignment vertical="center" wrapText="1"/>
      <protection/>
    </xf>
    <xf numFmtId="0" fontId="10" fillId="0" borderId="76" xfId="22" applyFont="1" applyFill="1" applyBorder="1" applyAlignment="1">
      <alignment vertical="center" wrapText="1"/>
      <protection/>
    </xf>
    <xf numFmtId="0" fontId="10" fillId="0" borderId="21" xfId="22" applyFont="1" applyFill="1" applyBorder="1" applyAlignment="1">
      <alignment vertical="center" wrapText="1"/>
      <protection/>
    </xf>
    <xf numFmtId="0" fontId="10" fillId="0" borderId="18" xfId="22" applyFont="1" applyFill="1" applyBorder="1" applyAlignment="1">
      <alignment vertical="center" wrapText="1"/>
      <protection/>
    </xf>
    <xf numFmtId="0" fontId="10" fillId="0" borderId="77" xfId="22" applyFont="1" applyFill="1" applyBorder="1" applyAlignment="1">
      <alignment horizontal="distributed" vertical="center"/>
      <protection/>
    </xf>
    <xf numFmtId="0" fontId="10" fillId="0" borderId="78" xfId="22" applyFont="1" applyFill="1" applyBorder="1" applyAlignment="1">
      <alignment horizontal="distributed" vertical="center"/>
      <protection/>
    </xf>
    <xf numFmtId="0" fontId="10" fillId="0" borderId="79" xfId="22" applyFont="1" applyFill="1" applyBorder="1" applyAlignment="1">
      <alignment horizontal="distributed" vertical="center"/>
      <protection/>
    </xf>
    <xf numFmtId="0" fontId="10" fillId="0" borderId="80" xfId="22" applyFont="1" applyFill="1" applyBorder="1" applyAlignment="1">
      <alignment horizontal="distributed" vertical="center"/>
      <protection/>
    </xf>
    <xf numFmtId="0" fontId="10" fillId="0" borderId="14" xfId="22" applyFont="1" applyFill="1" applyBorder="1" applyAlignment="1">
      <alignment vertical="center" wrapText="1"/>
      <protection/>
    </xf>
    <xf numFmtId="0" fontId="10" fillId="0" borderId="29" xfId="22" applyFont="1" applyFill="1" applyBorder="1" applyAlignment="1">
      <alignment vertical="center" wrapText="1"/>
      <protection/>
    </xf>
    <xf numFmtId="176" fontId="10" fillId="0" borderId="4" xfId="22" applyNumberFormat="1" applyFont="1" applyFill="1" applyBorder="1" applyAlignment="1">
      <alignment horizontal="center" vertical="center" wrapText="1"/>
      <protection/>
    </xf>
    <xf numFmtId="176" fontId="10" fillId="0" borderId="13" xfId="22" applyNumberFormat="1" applyFont="1" applyFill="1" applyBorder="1" applyAlignment="1">
      <alignment horizontal="center" vertical="center" wrapText="1"/>
      <protection/>
    </xf>
    <xf numFmtId="176" fontId="10" fillId="0" borderId="28" xfId="22" applyNumberFormat="1" applyFont="1" applyFill="1" applyBorder="1" applyAlignment="1">
      <alignment horizontal="center" vertical="center" wrapText="1"/>
      <protection/>
    </xf>
    <xf numFmtId="176" fontId="10" fillId="0" borderId="5" xfId="22" applyNumberFormat="1" applyFont="1" applyFill="1" applyBorder="1" applyAlignment="1">
      <alignment horizontal="center" vertical="center" wrapText="1"/>
      <protection/>
    </xf>
    <xf numFmtId="176" fontId="10" fillId="0" borderId="14" xfId="22" applyNumberFormat="1" applyFont="1" applyFill="1" applyBorder="1" applyAlignment="1">
      <alignment horizontal="center" vertical="center" wrapText="1"/>
      <protection/>
    </xf>
    <xf numFmtId="176" fontId="10" fillId="0" borderId="29" xfId="22" applyNumberFormat="1" applyFont="1" applyFill="1" applyBorder="1" applyAlignment="1">
      <alignment horizontal="center" vertical="center" wrapText="1"/>
      <protection/>
    </xf>
    <xf numFmtId="176" fontId="10" fillId="0" borderId="71" xfId="22" applyNumberFormat="1" applyFont="1" applyFill="1" applyBorder="1" applyAlignment="1">
      <alignment horizontal="center" vertical="center"/>
      <protection/>
    </xf>
    <xf numFmtId="176" fontId="10" fillId="0" borderId="72" xfId="22" applyNumberFormat="1" applyFont="1" applyFill="1" applyBorder="1" applyAlignment="1">
      <alignment horizontal="center" vertical="center"/>
      <protection/>
    </xf>
    <xf numFmtId="176" fontId="10" fillId="0" borderId="81" xfId="22" applyNumberFormat="1" applyFont="1" applyFill="1" applyBorder="1" applyAlignment="1">
      <alignment horizontal="left" vertical="center"/>
      <protection/>
    </xf>
    <xf numFmtId="176" fontId="10" fillId="0" borderId="82" xfId="22" applyNumberFormat="1" applyFont="1" applyFill="1" applyBorder="1" applyAlignment="1">
      <alignment horizontal="left" vertical="center"/>
      <protection/>
    </xf>
    <xf numFmtId="176" fontId="10" fillId="0" borderId="77" xfId="22" applyNumberFormat="1" applyFont="1" applyFill="1" applyBorder="1" applyAlignment="1">
      <alignment horizontal="right" vertical="center"/>
      <protection/>
    </xf>
    <xf numFmtId="176" fontId="10" fillId="0" borderId="78" xfId="22" applyNumberFormat="1" applyFont="1" applyFill="1" applyBorder="1" applyAlignment="1">
      <alignment horizontal="right" vertical="center"/>
      <protection/>
    </xf>
    <xf numFmtId="0" fontId="7" fillId="0" borderId="0" xfId="22" applyFont="1" applyFill="1" applyBorder="1" applyAlignment="1">
      <alignment horizontal="left" vertical="center"/>
      <protection/>
    </xf>
    <xf numFmtId="176" fontId="10" fillId="0" borderId="2" xfId="22" applyNumberFormat="1" applyFont="1" applyFill="1" applyBorder="1" applyAlignment="1">
      <alignment horizontal="center" vertical="center" wrapText="1"/>
      <protection/>
    </xf>
    <xf numFmtId="176" fontId="10" fillId="0" borderId="11" xfId="22" applyNumberFormat="1" applyFont="1" applyFill="1" applyBorder="1" applyAlignment="1">
      <alignment horizontal="center" vertical="center" wrapText="1"/>
      <protection/>
    </xf>
    <xf numFmtId="176" fontId="10" fillId="0" borderId="26" xfId="22" applyNumberFormat="1" applyFont="1" applyFill="1" applyBorder="1" applyAlignment="1">
      <alignment horizontal="center" vertical="center" wrapText="1"/>
      <protection/>
    </xf>
    <xf numFmtId="176" fontId="10" fillId="0" borderId="3" xfId="22" applyNumberFormat="1" applyFont="1" applyFill="1" applyBorder="1" applyAlignment="1">
      <alignment horizontal="center" vertical="center" wrapText="1"/>
      <protection/>
    </xf>
    <xf numFmtId="176" fontId="10" fillId="0" borderId="12" xfId="22" applyNumberFormat="1" applyFont="1" applyFill="1" applyBorder="1" applyAlignment="1">
      <alignment horizontal="center" vertical="center" wrapText="1"/>
      <protection/>
    </xf>
    <xf numFmtId="176" fontId="10" fillId="0" borderId="27" xfId="22" applyNumberFormat="1" applyFont="1" applyFill="1" applyBorder="1" applyAlignment="1">
      <alignment horizontal="center" vertical="center" wrapText="1"/>
      <protection/>
    </xf>
    <xf numFmtId="0" fontId="10" fillId="0" borderId="14" xfId="21" applyFont="1" applyFill="1" applyBorder="1" applyAlignment="1">
      <alignment vertical="center" wrapText="1"/>
      <protection/>
    </xf>
    <xf numFmtId="0" fontId="10" fillId="0" borderId="71" xfId="21" applyFont="1" applyFill="1" applyBorder="1" applyAlignment="1">
      <alignment vertical="center" wrapText="1"/>
      <protection/>
    </xf>
    <xf numFmtId="0" fontId="10" fillId="0" borderId="72" xfId="21" applyFont="1" applyFill="1" applyBorder="1" applyAlignment="1">
      <alignment vertical="center" wrapText="1"/>
      <protection/>
    </xf>
    <xf numFmtId="0" fontId="10" fillId="0" borderId="73" xfId="21" applyFont="1" applyFill="1" applyBorder="1" applyAlignment="1">
      <alignment vertical="center" wrapText="1"/>
      <protection/>
    </xf>
    <xf numFmtId="0" fontId="10" fillId="0" borderId="74" xfId="21" applyFont="1" applyFill="1" applyBorder="1" applyAlignment="1">
      <alignment vertical="center" wrapText="1"/>
      <protection/>
    </xf>
    <xf numFmtId="0" fontId="10" fillId="0" borderId="75" xfId="21" applyFont="1" applyFill="1" applyBorder="1" applyAlignment="1">
      <alignment vertical="center" wrapText="1"/>
      <protection/>
    </xf>
    <xf numFmtId="0" fontId="10" fillId="0" borderId="76" xfId="21" applyFont="1" applyFill="1" applyBorder="1" applyAlignment="1">
      <alignment vertical="center" wrapText="1"/>
      <protection/>
    </xf>
    <xf numFmtId="0" fontId="10" fillId="0" borderId="77" xfId="21" applyFont="1" applyFill="1" applyBorder="1" applyAlignment="1">
      <alignment horizontal="distributed" vertical="center"/>
      <protection/>
    </xf>
    <xf numFmtId="0" fontId="10" fillId="0" borderId="78" xfId="21" applyFont="1" applyFill="1" applyBorder="1" applyAlignment="1">
      <alignment horizontal="distributed" vertical="center"/>
      <protection/>
    </xf>
    <xf numFmtId="0" fontId="10" fillId="0" borderId="79" xfId="21" applyFont="1" applyFill="1" applyBorder="1" applyAlignment="1">
      <alignment horizontal="distributed" vertical="center"/>
      <protection/>
    </xf>
    <xf numFmtId="0" fontId="10" fillId="0" borderId="80" xfId="21" applyFont="1" applyFill="1" applyBorder="1" applyAlignment="1">
      <alignment horizontal="distributed" vertical="center"/>
      <protection/>
    </xf>
    <xf numFmtId="0" fontId="10" fillId="0" borderId="29" xfId="21" applyFont="1" applyFill="1" applyBorder="1" applyAlignment="1">
      <alignment vertical="center" wrapText="1"/>
      <protection/>
    </xf>
    <xf numFmtId="0" fontId="10" fillId="0" borderId="23" xfId="21" applyFont="1" applyFill="1" applyBorder="1" applyAlignment="1">
      <alignment horizontal="center" vertical="center"/>
      <protection/>
    </xf>
    <xf numFmtId="0" fontId="10" fillId="0" borderId="30" xfId="21" applyFont="1" applyFill="1" applyBorder="1" applyAlignment="1">
      <alignment horizontal="center" vertical="center"/>
      <protection/>
    </xf>
    <xf numFmtId="0" fontId="5" fillId="0" borderId="37" xfId="0" applyNumberFormat="1" applyFont="1" applyBorder="1" applyAlignment="1">
      <alignment horizontal="center" vertical="center" shrinkToFit="1"/>
    </xf>
    <xf numFmtId="0" fontId="5" fillId="0" borderId="58" xfId="0" applyNumberFormat="1" applyFont="1" applyBorder="1" applyAlignment="1">
      <alignment horizontal="center" vertical="center"/>
    </xf>
    <xf numFmtId="0" fontId="5" fillId="0" borderId="83" xfId="0" applyNumberFormat="1" applyFont="1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T1ID1417N437" xfId="21"/>
    <cellStyle name="標準_事業別・法人別指定事業者数180401" xfId="22"/>
    <cellStyle name="標準_予防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733425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733425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733425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733425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733425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733425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733425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733425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733425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733425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733425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733425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38"/>
  <sheetViews>
    <sheetView tabSelected="1" zoomScale="75" zoomScaleNormal="75" workbookViewId="0" topLeftCell="A1">
      <selection activeCell="B19" sqref="B19"/>
    </sheetView>
  </sheetViews>
  <sheetFormatPr defaultColWidth="9.00390625" defaultRowHeight="13.5"/>
  <cols>
    <col min="1" max="1" width="3.00390625" style="75" customWidth="1"/>
    <col min="2" max="2" width="24.125" style="75" customWidth="1"/>
    <col min="3" max="4" width="14.25390625" style="75" customWidth="1"/>
    <col min="5" max="10" width="14.125" style="75" customWidth="1"/>
    <col min="11" max="15" width="9.00390625" style="75" customWidth="1"/>
    <col min="16" max="16" width="9.375" style="75" customWidth="1"/>
    <col min="17" max="16384" width="9.00390625" style="75" customWidth="1"/>
  </cols>
  <sheetData>
    <row r="1" spans="9:10" ht="17.25">
      <c r="I1" s="151" t="s">
        <v>66</v>
      </c>
      <c r="J1" s="151"/>
    </row>
    <row r="2" spans="9:10" ht="18.75">
      <c r="I2" s="156" t="s">
        <v>0</v>
      </c>
      <c r="J2" s="156"/>
    </row>
    <row r="3" spans="9:10" ht="14.25">
      <c r="I3" s="76"/>
      <c r="J3" s="76"/>
    </row>
    <row r="5" spans="3:10" ht="36.75" customHeight="1">
      <c r="C5" s="77"/>
      <c r="D5" s="78" t="s">
        <v>1</v>
      </c>
      <c r="E5" s="79"/>
      <c r="F5" s="79"/>
      <c r="G5" s="79"/>
      <c r="H5" s="79"/>
      <c r="I5" s="80"/>
      <c r="J5" s="81"/>
    </row>
    <row r="6" ht="36.75" customHeight="1">
      <c r="D6" s="82" t="s">
        <v>72</v>
      </c>
    </row>
    <row r="7" ht="24" customHeight="1"/>
    <row r="8" spans="2:10" ht="26.25" customHeight="1">
      <c r="B8" s="83" t="s">
        <v>67</v>
      </c>
      <c r="D8" s="84"/>
      <c r="E8" s="84"/>
      <c r="F8" s="84"/>
      <c r="G8" s="84"/>
      <c r="H8" s="84"/>
      <c r="I8" s="84"/>
      <c r="J8" s="84"/>
    </row>
    <row r="9" ht="26.25" customHeight="1">
      <c r="B9" s="85" t="s">
        <v>73</v>
      </c>
    </row>
    <row r="10" ht="26.25" customHeight="1">
      <c r="B10" s="85" t="s">
        <v>2</v>
      </c>
    </row>
    <row r="11" ht="17.25" customHeight="1"/>
    <row r="12" ht="22.5" customHeight="1" thickBot="1">
      <c r="B12" s="85" t="s">
        <v>64</v>
      </c>
    </row>
    <row r="13" spans="1:10" ht="30.75" customHeight="1" thickTop="1">
      <c r="A13" s="152"/>
      <c r="B13" s="153"/>
      <c r="C13" s="143" t="s">
        <v>68</v>
      </c>
      <c r="D13" s="144"/>
      <c r="E13" s="146" t="s">
        <v>69</v>
      </c>
      <c r="F13" s="147"/>
      <c r="G13" s="158" t="s">
        <v>70</v>
      </c>
      <c r="H13" s="159"/>
      <c r="I13" s="157" t="s">
        <v>71</v>
      </c>
      <c r="J13" s="144"/>
    </row>
    <row r="14" spans="1:10" ht="30.75" customHeight="1">
      <c r="A14" s="154"/>
      <c r="B14" s="155"/>
      <c r="C14" s="87" t="s">
        <v>3</v>
      </c>
      <c r="D14" s="87" t="s">
        <v>4</v>
      </c>
      <c r="E14" s="88" t="s">
        <v>3</v>
      </c>
      <c r="F14" s="89" t="s">
        <v>4</v>
      </c>
      <c r="G14" s="99" t="s">
        <v>3</v>
      </c>
      <c r="H14" s="100" t="s">
        <v>4</v>
      </c>
      <c r="I14" s="86" t="s">
        <v>3</v>
      </c>
      <c r="J14" s="87" t="s">
        <v>4</v>
      </c>
    </row>
    <row r="15" spans="1:10" s="111" customFormat="1" ht="34.5" customHeight="1">
      <c r="A15" s="148" t="s">
        <v>5</v>
      </c>
      <c r="B15" s="149"/>
      <c r="C15" s="109">
        <v>3214</v>
      </c>
      <c r="D15" s="93"/>
      <c r="E15" s="90">
        <v>43</v>
      </c>
      <c r="F15" s="91"/>
      <c r="G15" s="101">
        <f aca="true" t="shared" si="0" ref="G15:G28">E15-(I15-C15)</f>
        <v>33</v>
      </c>
      <c r="H15" s="92"/>
      <c r="I15" s="109">
        <v>3224</v>
      </c>
      <c r="J15" s="110"/>
    </row>
    <row r="16" spans="1:10" ht="34.5" customHeight="1">
      <c r="A16" s="141" t="s">
        <v>6</v>
      </c>
      <c r="B16" s="142"/>
      <c r="C16" s="93">
        <f>SUM(C17:C28)</f>
        <v>8833</v>
      </c>
      <c r="D16" s="93">
        <f>SUM(D17:D28)</f>
        <v>8412</v>
      </c>
      <c r="E16" s="93">
        <f>SUM(E17:E28)</f>
        <v>152</v>
      </c>
      <c r="F16" s="112">
        <f>SUM(F17:F28)</f>
        <v>142</v>
      </c>
      <c r="G16" s="101">
        <f t="shared" si="0"/>
        <v>82</v>
      </c>
      <c r="H16" s="102">
        <f>SUM(H17:H28)</f>
        <v>171</v>
      </c>
      <c r="I16" s="93">
        <f>SUM(I17:I28)</f>
        <v>8903</v>
      </c>
      <c r="J16" s="93">
        <f>SUM(J17:J28)</f>
        <v>8383</v>
      </c>
    </row>
    <row r="17" spans="1:10" s="111" customFormat="1" ht="34.5" customHeight="1">
      <c r="A17" s="113"/>
      <c r="B17" s="114" t="s">
        <v>7</v>
      </c>
      <c r="C17" s="115">
        <v>2892</v>
      </c>
      <c r="D17" s="115">
        <v>2873</v>
      </c>
      <c r="E17" s="115">
        <v>45</v>
      </c>
      <c r="F17" s="116">
        <v>46</v>
      </c>
      <c r="G17" s="103">
        <f t="shared" si="0"/>
        <v>36</v>
      </c>
      <c r="H17" s="104">
        <f aca="true" t="shared" si="1" ref="H17:H28">F17-(J17-D17)</f>
        <v>89</v>
      </c>
      <c r="I17" s="115">
        <v>2901</v>
      </c>
      <c r="J17" s="115">
        <v>2830</v>
      </c>
    </row>
    <row r="18" spans="1:10" s="111" customFormat="1" ht="34.5" customHeight="1">
      <c r="A18" s="113"/>
      <c r="B18" s="117" t="s">
        <v>8</v>
      </c>
      <c r="C18" s="118">
        <v>166</v>
      </c>
      <c r="D18" s="118">
        <v>167</v>
      </c>
      <c r="E18" s="118">
        <v>3</v>
      </c>
      <c r="F18" s="118">
        <v>3</v>
      </c>
      <c r="G18" s="105">
        <f t="shared" si="0"/>
        <v>1</v>
      </c>
      <c r="H18" s="106">
        <f t="shared" si="1"/>
        <v>5</v>
      </c>
      <c r="I18" s="118">
        <v>168</v>
      </c>
      <c r="J18" s="118">
        <v>165</v>
      </c>
    </row>
    <row r="19" spans="1:10" s="111" customFormat="1" ht="34.5" customHeight="1">
      <c r="A19" s="113"/>
      <c r="B19" s="119" t="s">
        <v>9</v>
      </c>
      <c r="C19" s="118">
        <v>596</v>
      </c>
      <c r="D19" s="118">
        <v>585</v>
      </c>
      <c r="E19" s="118">
        <v>11</v>
      </c>
      <c r="F19" s="120">
        <v>11</v>
      </c>
      <c r="G19" s="105">
        <f t="shared" si="0"/>
        <v>4</v>
      </c>
      <c r="H19" s="106">
        <f t="shared" si="1"/>
        <v>8</v>
      </c>
      <c r="I19" s="118">
        <v>603</v>
      </c>
      <c r="J19" s="118">
        <v>588</v>
      </c>
    </row>
    <row r="20" spans="1:10" s="111" customFormat="1" ht="34.5" customHeight="1">
      <c r="A20" s="113"/>
      <c r="B20" s="117" t="s">
        <v>10</v>
      </c>
      <c r="C20" s="118">
        <v>67</v>
      </c>
      <c r="D20" s="118">
        <v>49</v>
      </c>
      <c r="E20" s="118">
        <v>0</v>
      </c>
      <c r="F20" s="120">
        <v>0</v>
      </c>
      <c r="G20" s="105">
        <f t="shared" si="0"/>
        <v>1</v>
      </c>
      <c r="H20" s="106">
        <f t="shared" si="1"/>
        <v>1</v>
      </c>
      <c r="I20" s="118">
        <v>66</v>
      </c>
      <c r="J20" s="118">
        <v>48</v>
      </c>
    </row>
    <row r="21" spans="1:10" s="111" customFormat="1" ht="34.5" customHeight="1">
      <c r="A21" s="113"/>
      <c r="B21" s="117" t="s">
        <v>11</v>
      </c>
      <c r="C21" s="118">
        <v>298</v>
      </c>
      <c r="D21" s="118">
        <v>252</v>
      </c>
      <c r="E21" s="118">
        <v>2</v>
      </c>
      <c r="F21" s="120">
        <v>2</v>
      </c>
      <c r="G21" s="105">
        <f t="shared" si="0"/>
        <v>0</v>
      </c>
      <c r="H21" s="106">
        <f t="shared" si="1"/>
        <v>0</v>
      </c>
      <c r="I21" s="118">
        <v>300</v>
      </c>
      <c r="J21" s="118">
        <v>254</v>
      </c>
    </row>
    <row r="22" spans="1:10" s="111" customFormat="1" ht="34.5" customHeight="1">
      <c r="A22" s="113"/>
      <c r="B22" s="117" t="s">
        <v>12</v>
      </c>
      <c r="C22" s="118">
        <v>2397</v>
      </c>
      <c r="D22" s="118">
        <v>2121</v>
      </c>
      <c r="E22" s="118">
        <v>58</v>
      </c>
      <c r="F22" s="120">
        <v>50</v>
      </c>
      <c r="G22" s="105">
        <f t="shared" si="0"/>
        <v>18</v>
      </c>
      <c r="H22" s="106">
        <f t="shared" si="1"/>
        <v>17</v>
      </c>
      <c r="I22" s="118">
        <v>2437</v>
      </c>
      <c r="J22" s="118">
        <v>2154</v>
      </c>
    </row>
    <row r="23" spans="1:10" s="111" customFormat="1" ht="34.5" customHeight="1">
      <c r="A23" s="113"/>
      <c r="B23" s="117" t="s">
        <v>13</v>
      </c>
      <c r="C23" s="118">
        <v>95</v>
      </c>
      <c r="D23" s="118">
        <v>90</v>
      </c>
      <c r="E23" s="118">
        <v>1</v>
      </c>
      <c r="F23" s="120">
        <v>1</v>
      </c>
      <c r="G23" s="105">
        <f t="shared" si="0"/>
        <v>1</v>
      </c>
      <c r="H23" s="106">
        <f t="shared" si="1"/>
        <v>1</v>
      </c>
      <c r="I23" s="118">
        <v>95</v>
      </c>
      <c r="J23" s="118">
        <v>90</v>
      </c>
    </row>
    <row r="24" spans="1:10" s="111" customFormat="1" ht="34.5" customHeight="1">
      <c r="A24" s="113"/>
      <c r="B24" s="117" t="s">
        <v>14</v>
      </c>
      <c r="C24" s="118">
        <v>458</v>
      </c>
      <c r="D24" s="118">
        <v>439</v>
      </c>
      <c r="E24" s="118">
        <v>3</v>
      </c>
      <c r="F24" s="120">
        <v>3</v>
      </c>
      <c r="G24" s="105">
        <f t="shared" si="0"/>
        <v>1</v>
      </c>
      <c r="H24" s="106">
        <f t="shared" si="1"/>
        <v>3</v>
      </c>
      <c r="I24" s="118">
        <v>460</v>
      </c>
      <c r="J24" s="118">
        <v>439</v>
      </c>
    </row>
    <row r="25" spans="1:10" s="111" customFormat="1" ht="34.5" customHeight="1">
      <c r="A25" s="113"/>
      <c r="B25" s="117" t="s">
        <v>15</v>
      </c>
      <c r="C25" s="118">
        <v>1</v>
      </c>
      <c r="D25" s="118">
        <v>1</v>
      </c>
      <c r="E25" s="118">
        <v>0</v>
      </c>
      <c r="F25" s="120">
        <v>0</v>
      </c>
      <c r="G25" s="105">
        <f t="shared" si="0"/>
        <v>0</v>
      </c>
      <c r="H25" s="106">
        <f t="shared" si="1"/>
        <v>0</v>
      </c>
      <c r="I25" s="118">
        <v>1</v>
      </c>
      <c r="J25" s="118">
        <v>1</v>
      </c>
    </row>
    <row r="26" spans="1:10" s="111" customFormat="1" ht="34.5" customHeight="1">
      <c r="A26" s="113"/>
      <c r="B26" s="117" t="s">
        <v>16</v>
      </c>
      <c r="C26" s="118">
        <v>493</v>
      </c>
      <c r="D26" s="118">
        <v>458</v>
      </c>
      <c r="E26" s="118">
        <v>6</v>
      </c>
      <c r="F26" s="118">
        <v>3</v>
      </c>
      <c r="G26" s="105">
        <f t="shared" si="0"/>
        <v>0</v>
      </c>
      <c r="H26" s="106">
        <f t="shared" si="1"/>
        <v>0</v>
      </c>
      <c r="I26" s="118">
        <v>499</v>
      </c>
      <c r="J26" s="118">
        <v>461</v>
      </c>
    </row>
    <row r="27" spans="1:10" s="111" customFormat="1" ht="34.5" customHeight="1">
      <c r="A27" s="113"/>
      <c r="B27" s="117" t="s">
        <v>17</v>
      </c>
      <c r="C27" s="118">
        <v>676</v>
      </c>
      <c r="D27" s="118">
        <v>685</v>
      </c>
      <c r="E27" s="118">
        <v>11</v>
      </c>
      <c r="F27" s="120">
        <v>11</v>
      </c>
      <c r="G27" s="105">
        <f t="shared" si="0"/>
        <v>6</v>
      </c>
      <c r="H27" s="106">
        <f t="shared" si="1"/>
        <v>33</v>
      </c>
      <c r="I27" s="118">
        <v>681</v>
      </c>
      <c r="J27" s="118">
        <v>663</v>
      </c>
    </row>
    <row r="28" spans="1:10" s="111" customFormat="1" ht="34.5" customHeight="1">
      <c r="A28" s="113"/>
      <c r="B28" s="119" t="s">
        <v>18</v>
      </c>
      <c r="C28" s="121">
        <v>694</v>
      </c>
      <c r="D28" s="121">
        <v>692</v>
      </c>
      <c r="E28" s="121">
        <v>12</v>
      </c>
      <c r="F28" s="122">
        <v>12</v>
      </c>
      <c r="G28" s="123">
        <f t="shared" si="0"/>
        <v>14</v>
      </c>
      <c r="H28" s="124">
        <f t="shared" si="1"/>
        <v>14</v>
      </c>
      <c r="I28" s="121">
        <v>692</v>
      </c>
      <c r="J28" s="121">
        <v>690</v>
      </c>
    </row>
    <row r="29" spans="1:10" ht="34.5" customHeight="1" thickBot="1">
      <c r="A29" s="146" t="s">
        <v>19</v>
      </c>
      <c r="B29" s="147"/>
      <c r="C29" s="96">
        <f>SUM(C15:C16)</f>
        <v>12047</v>
      </c>
      <c r="D29" s="94">
        <f>SUM(D17:D28)</f>
        <v>8412</v>
      </c>
      <c r="E29" s="94">
        <f>SUM(E15:E16)</f>
        <v>195</v>
      </c>
      <c r="F29" s="95">
        <f>SUM(F17:F28)</f>
        <v>142</v>
      </c>
      <c r="G29" s="107">
        <f>SUM(G15:G16)</f>
        <v>115</v>
      </c>
      <c r="H29" s="108">
        <f>SUM(H17:H28)</f>
        <v>171</v>
      </c>
      <c r="I29" s="96">
        <f>SUM(I15:I16)</f>
        <v>12127</v>
      </c>
      <c r="J29" s="94">
        <f>SUM(J17:J28)</f>
        <v>8383</v>
      </c>
    </row>
    <row r="30" spans="2:6" ht="26.25" customHeight="1" thickTop="1">
      <c r="B30" s="97" t="s">
        <v>63</v>
      </c>
      <c r="F30" s="98"/>
    </row>
    <row r="31" spans="2:4" ht="22.5" customHeight="1">
      <c r="B31" s="150"/>
      <c r="C31" s="150"/>
      <c r="D31" s="150"/>
    </row>
    <row r="32" ht="18.75" customHeight="1"/>
    <row r="33" ht="18.75" customHeight="1"/>
    <row r="34" spans="2:10" ht="24.75" customHeight="1">
      <c r="B34" s="145"/>
      <c r="C34" s="145"/>
      <c r="D34" s="145"/>
      <c r="E34" s="145"/>
      <c r="F34" s="145"/>
      <c r="G34" s="145"/>
      <c r="H34" s="145"/>
      <c r="I34" s="145"/>
      <c r="J34" s="145"/>
    </row>
    <row r="35" spans="2:10" ht="34.5" customHeight="1">
      <c r="B35" s="145"/>
      <c r="C35" s="145"/>
      <c r="D35" s="145"/>
      <c r="E35" s="145"/>
      <c r="F35" s="145"/>
      <c r="G35" s="145"/>
      <c r="H35" s="145"/>
      <c r="I35" s="145"/>
      <c r="J35" s="145"/>
    </row>
    <row r="36" spans="2:10" ht="27.75" customHeight="1">
      <c r="B36" s="145" t="s">
        <v>74</v>
      </c>
      <c r="C36" s="145"/>
      <c r="D36" s="145"/>
      <c r="E36" s="145"/>
      <c r="F36" s="145"/>
      <c r="G36" s="145"/>
      <c r="H36" s="145"/>
      <c r="I36" s="145"/>
      <c r="J36" s="145"/>
    </row>
    <row r="37" spans="2:10" ht="27.75" customHeight="1">
      <c r="B37" s="145"/>
      <c r="C37" s="145"/>
      <c r="D37" s="145"/>
      <c r="E37" s="145"/>
      <c r="F37" s="145"/>
      <c r="G37" s="145"/>
      <c r="H37" s="145"/>
      <c r="I37" s="145"/>
      <c r="J37" s="145"/>
    </row>
    <row r="38" spans="2:10" ht="27.75" customHeight="1">
      <c r="B38" s="145"/>
      <c r="C38" s="145"/>
      <c r="D38" s="145"/>
      <c r="E38" s="145"/>
      <c r="F38" s="145"/>
      <c r="G38" s="145"/>
      <c r="H38" s="145"/>
      <c r="I38" s="145"/>
      <c r="J38" s="145"/>
    </row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</sheetData>
  <mergeCells count="13">
    <mergeCell ref="I1:J1"/>
    <mergeCell ref="A13:B14"/>
    <mergeCell ref="I2:J2"/>
    <mergeCell ref="I13:J13"/>
    <mergeCell ref="E13:F13"/>
    <mergeCell ref="G13:H13"/>
    <mergeCell ref="A16:B16"/>
    <mergeCell ref="C13:D13"/>
    <mergeCell ref="B36:J38"/>
    <mergeCell ref="B34:J35"/>
    <mergeCell ref="A29:B29"/>
    <mergeCell ref="A15:B15"/>
    <mergeCell ref="B31:D31"/>
  </mergeCells>
  <printOptions/>
  <pageMargins left="0.5118110236220472" right="0.5118110236220472" top="0.7086614173228347" bottom="0.984251968503937" header="0.5118110236220472" footer="0.5118110236220472"/>
  <pageSetup fitToHeight="1" fitToWidth="1" horizontalDpi="300" verticalDpi="3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AE36"/>
  <sheetViews>
    <sheetView zoomScale="75" zoomScaleNormal="75" workbookViewId="0" topLeftCell="A1">
      <pane xSplit="2" ySplit="5" topLeftCell="C15" activePane="bottomRight" state="frozen"/>
      <selection pane="topLeft" activeCell="J4" sqref="J4"/>
      <selection pane="topRight" activeCell="J4" sqref="J4"/>
      <selection pane="bottomLeft" activeCell="J4" sqref="J4"/>
      <selection pane="bottomRight" activeCell="X31" sqref="X31"/>
    </sheetView>
  </sheetViews>
  <sheetFormatPr defaultColWidth="9.00390625" defaultRowHeight="22.5" customHeight="1"/>
  <cols>
    <col min="1" max="1" width="1.625" style="4" customWidth="1"/>
    <col min="2" max="2" width="12.625" style="4" customWidth="1"/>
    <col min="3" max="3" width="6.625" style="71" customWidth="1"/>
    <col min="4" max="15" width="6.125" style="71" customWidth="1"/>
    <col min="16" max="16" width="1.875" style="4" customWidth="1"/>
    <col min="17" max="17" width="1.625" style="4" customWidth="1"/>
    <col min="18" max="18" width="12.625" style="4" customWidth="1"/>
    <col min="19" max="19" width="6.625" style="71" customWidth="1"/>
    <col min="20" max="31" width="6.125" style="71" customWidth="1"/>
    <col min="32" max="16384" width="9.00390625" style="4" customWidth="1"/>
  </cols>
  <sheetData>
    <row r="1" spans="1:31" s="1" customFormat="1" ht="22.5" customHeight="1">
      <c r="A1" s="191" t="s">
        <v>104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Q1" s="191" t="s">
        <v>46</v>
      </c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</row>
    <row r="2" spans="1:31" ht="6.75" customHeight="1" thickBot="1">
      <c r="A2" s="2"/>
      <c r="B2" s="2"/>
      <c r="C2" s="3"/>
      <c r="D2" s="163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Q2" s="2"/>
      <c r="R2" s="2"/>
      <c r="S2" s="3"/>
      <c r="T2" s="163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</row>
    <row r="3" spans="1:31" ht="23.25" customHeight="1">
      <c r="A3" s="189" t="s">
        <v>20</v>
      </c>
      <c r="B3" s="190"/>
      <c r="C3" s="192" t="s">
        <v>21</v>
      </c>
      <c r="D3" s="195" t="s">
        <v>22</v>
      </c>
      <c r="E3" s="179" t="s">
        <v>23</v>
      </c>
      <c r="F3" s="179" t="s">
        <v>24</v>
      </c>
      <c r="G3" s="179" t="s">
        <v>25</v>
      </c>
      <c r="H3" s="179" t="s">
        <v>26</v>
      </c>
      <c r="I3" s="179" t="s">
        <v>27</v>
      </c>
      <c r="J3" s="179" t="s">
        <v>28</v>
      </c>
      <c r="K3" s="179" t="s">
        <v>47</v>
      </c>
      <c r="L3" s="179" t="s">
        <v>29</v>
      </c>
      <c r="M3" s="179" t="s">
        <v>30</v>
      </c>
      <c r="N3" s="179" t="s">
        <v>31</v>
      </c>
      <c r="O3" s="182" t="s">
        <v>32</v>
      </c>
      <c r="Q3" s="189" t="s">
        <v>20</v>
      </c>
      <c r="R3" s="190"/>
      <c r="S3" s="192" t="s">
        <v>21</v>
      </c>
      <c r="T3" s="195" t="s">
        <v>22</v>
      </c>
      <c r="U3" s="179" t="s">
        <v>23</v>
      </c>
      <c r="V3" s="179" t="s">
        <v>24</v>
      </c>
      <c r="W3" s="179" t="s">
        <v>25</v>
      </c>
      <c r="X3" s="179" t="s">
        <v>26</v>
      </c>
      <c r="Y3" s="179" t="s">
        <v>27</v>
      </c>
      <c r="Z3" s="179" t="s">
        <v>28</v>
      </c>
      <c r="AA3" s="179" t="s">
        <v>47</v>
      </c>
      <c r="AB3" s="179" t="s">
        <v>29</v>
      </c>
      <c r="AC3" s="179" t="s">
        <v>30</v>
      </c>
      <c r="AD3" s="179" t="s">
        <v>31</v>
      </c>
      <c r="AE3" s="182" t="s">
        <v>32</v>
      </c>
    </row>
    <row r="4" spans="1:31" ht="22.5" customHeight="1">
      <c r="A4" s="185" t="s">
        <v>48</v>
      </c>
      <c r="B4" s="186"/>
      <c r="C4" s="193"/>
      <c r="D4" s="196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3"/>
      <c r="Q4" s="185" t="s">
        <v>48</v>
      </c>
      <c r="R4" s="186"/>
      <c r="S4" s="193"/>
      <c r="T4" s="196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3"/>
    </row>
    <row r="5" spans="1:31" ht="22.5" customHeight="1" thickBot="1">
      <c r="A5" s="187" t="s">
        <v>49</v>
      </c>
      <c r="B5" s="188"/>
      <c r="C5" s="194"/>
      <c r="D5" s="197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4"/>
      <c r="Q5" s="187" t="s">
        <v>49</v>
      </c>
      <c r="R5" s="188"/>
      <c r="S5" s="194"/>
      <c r="T5" s="197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4"/>
    </row>
    <row r="6" spans="1:31" ht="23.25" customHeight="1">
      <c r="A6" s="205" t="s">
        <v>50</v>
      </c>
      <c r="B6" s="206"/>
      <c r="C6" s="5">
        <f aca="true" t="shared" si="0" ref="C6:O6">SUM(C8,C10)</f>
        <v>12391</v>
      </c>
      <c r="D6" s="6">
        <f t="shared" si="0"/>
        <v>1616</v>
      </c>
      <c r="E6" s="7">
        <f t="shared" si="0"/>
        <v>47</v>
      </c>
      <c r="F6" s="7">
        <f t="shared" si="0"/>
        <v>908</v>
      </c>
      <c r="G6" s="7">
        <f t="shared" si="0"/>
        <v>163</v>
      </c>
      <c r="H6" s="7">
        <f t="shared" si="0"/>
        <v>8751</v>
      </c>
      <c r="I6" s="7">
        <f t="shared" si="0"/>
        <v>567</v>
      </c>
      <c r="J6" s="7">
        <f t="shared" si="0"/>
        <v>1</v>
      </c>
      <c r="K6" s="7">
        <f t="shared" si="0"/>
        <v>167</v>
      </c>
      <c r="L6" s="7">
        <f t="shared" si="0"/>
        <v>40</v>
      </c>
      <c r="M6" s="7">
        <f t="shared" si="0"/>
        <v>5</v>
      </c>
      <c r="N6" s="7">
        <f t="shared" si="0"/>
        <v>80</v>
      </c>
      <c r="O6" s="8">
        <f t="shared" si="0"/>
        <v>46</v>
      </c>
      <c r="P6" s="9"/>
      <c r="Q6" s="173" t="s">
        <v>50</v>
      </c>
      <c r="R6" s="174"/>
      <c r="S6" s="10">
        <f aca="true" t="shared" si="1" ref="S6:AE6">S10</f>
        <v>8557</v>
      </c>
      <c r="T6" s="11">
        <f t="shared" si="1"/>
        <v>1162</v>
      </c>
      <c r="U6" s="12">
        <f t="shared" si="1"/>
        <v>26</v>
      </c>
      <c r="V6" s="12">
        <f t="shared" si="1"/>
        <v>560</v>
      </c>
      <c r="W6" s="12">
        <f t="shared" si="1"/>
        <v>101</v>
      </c>
      <c r="X6" s="12">
        <f t="shared" si="1"/>
        <v>6109</v>
      </c>
      <c r="Y6" s="12">
        <f t="shared" si="1"/>
        <v>371</v>
      </c>
      <c r="Z6" s="12">
        <f t="shared" si="1"/>
        <v>1</v>
      </c>
      <c r="AA6" s="12">
        <f t="shared" si="1"/>
        <v>113</v>
      </c>
      <c r="AB6" s="12">
        <f t="shared" si="1"/>
        <v>30</v>
      </c>
      <c r="AC6" s="12">
        <f t="shared" si="1"/>
        <v>2</v>
      </c>
      <c r="AD6" s="12">
        <f t="shared" si="1"/>
        <v>57</v>
      </c>
      <c r="AE6" s="13">
        <f t="shared" si="1"/>
        <v>25</v>
      </c>
    </row>
    <row r="7" spans="1:31" ht="23.25" customHeight="1" thickBot="1">
      <c r="A7" s="207"/>
      <c r="B7" s="208"/>
      <c r="C7" s="14">
        <v>100</v>
      </c>
      <c r="D7" s="15">
        <f aca="true" t="shared" si="2" ref="D7:O7">D6/$C6*100</f>
        <v>13.041723831813412</v>
      </c>
      <c r="E7" s="16">
        <f t="shared" si="2"/>
        <v>0.37930756194011783</v>
      </c>
      <c r="F7" s="16">
        <f t="shared" si="2"/>
        <v>7.327899281736744</v>
      </c>
      <c r="G7" s="16">
        <f t="shared" si="2"/>
        <v>1.315470906302962</v>
      </c>
      <c r="H7" s="16">
        <f t="shared" si="2"/>
        <v>70.62383988378662</v>
      </c>
      <c r="I7" s="16">
        <f t="shared" si="2"/>
        <v>4.575901864256315</v>
      </c>
      <c r="J7" s="16">
        <f t="shared" si="2"/>
        <v>0.00807037365830038</v>
      </c>
      <c r="K7" s="16">
        <f t="shared" si="2"/>
        <v>1.3477524009361634</v>
      </c>
      <c r="L7" s="16">
        <f t="shared" si="2"/>
        <v>0.3228149463320152</v>
      </c>
      <c r="M7" s="16">
        <f t="shared" si="2"/>
        <v>0.0403518682915019</v>
      </c>
      <c r="N7" s="16">
        <f t="shared" si="2"/>
        <v>0.6456298926640304</v>
      </c>
      <c r="O7" s="17">
        <f t="shared" si="2"/>
        <v>0.37123718828181745</v>
      </c>
      <c r="P7" s="9"/>
      <c r="Q7" s="175"/>
      <c r="R7" s="176"/>
      <c r="S7" s="18">
        <f aca="true" t="shared" si="3" ref="S7:AE7">S11</f>
        <v>100</v>
      </c>
      <c r="T7" s="19">
        <f t="shared" si="3"/>
        <v>13.579525534649994</v>
      </c>
      <c r="U7" s="19">
        <f t="shared" si="3"/>
        <v>0.3038448054224611</v>
      </c>
      <c r="V7" s="19">
        <f t="shared" si="3"/>
        <v>6.54434965525301</v>
      </c>
      <c r="W7" s="19">
        <f t="shared" si="3"/>
        <v>1.1803202056795605</v>
      </c>
      <c r="X7" s="19">
        <f t="shared" si="3"/>
        <v>71.39184293560828</v>
      </c>
      <c r="Y7" s="19">
        <f t="shared" si="3"/>
        <v>4.335631646605119</v>
      </c>
      <c r="Z7" s="19">
        <f t="shared" si="3"/>
        <v>0.01168633867009466</v>
      </c>
      <c r="AA7" s="19">
        <f t="shared" si="3"/>
        <v>1.3205562697206965</v>
      </c>
      <c r="AB7" s="19">
        <f t="shared" si="3"/>
        <v>0.3505901601028398</v>
      </c>
      <c r="AC7" s="19">
        <f t="shared" si="3"/>
        <v>0.02337267734018932</v>
      </c>
      <c r="AD7" s="19">
        <f t="shared" si="3"/>
        <v>0.6661213041953956</v>
      </c>
      <c r="AE7" s="20">
        <f t="shared" si="3"/>
        <v>0.2921584667523665</v>
      </c>
    </row>
    <row r="8" spans="1:31" ht="23.25" customHeight="1" thickTop="1">
      <c r="A8" s="199" t="s">
        <v>33</v>
      </c>
      <c r="B8" s="200"/>
      <c r="C8" s="21">
        <f>SUM(D8:O8)</f>
        <v>3292</v>
      </c>
      <c r="D8" s="22">
        <v>417</v>
      </c>
      <c r="E8" s="23">
        <v>21</v>
      </c>
      <c r="F8" s="23">
        <v>302</v>
      </c>
      <c r="G8" s="23">
        <v>56</v>
      </c>
      <c r="H8" s="23">
        <v>2239</v>
      </c>
      <c r="I8" s="23">
        <v>172</v>
      </c>
      <c r="J8" s="23">
        <v>0</v>
      </c>
      <c r="K8" s="23">
        <v>53</v>
      </c>
      <c r="L8" s="23">
        <v>10</v>
      </c>
      <c r="M8" s="23">
        <v>2</v>
      </c>
      <c r="N8" s="23">
        <v>20</v>
      </c>
      <c r="O8" s="24">
        <v>0</v>
      </c>
      <c r="P8" s="9"/>
      <c r="Q8" s="165"/>
      <c r="R8" s="166"/>
      <c r="S8" s="25"/>
      <c r="T8" s="26"/>
      <c r="U8" s="27"/>
      <c r="V8" s="27"/>
      <c r="W8" s="27"/>
      <c r="X8" s="27"/>
      <c r="Y8" s="27"/>
      <c r="Z8" s="27"/>
      <c r="AA8" s="27"/>
      <c r="AB8" s="27"/>
      <c r="AC8" s="27"/>
      <c r="AD8" s="27"/>
      <c r="AE8" s="28"/>
    </row>
    <row r="9" spans="1:31" ht="23.25" customHeight="1">
      <c r="A9" s="201"/>
      <c r="B9" s="202"/>
      <c r="C9" s="29">
        <v>100</v>
      </c>
      <c r="D9" s="30">
        <f aca="true" t="shared" si="4" ref="D9:O9">D8/$C8*100</f>
        <v>12.66707168894289</v>
      </c>
      <c r="E9" s="31">
        <f t="shared" si="4"/>
        <v>0.637910085054678</v>
      </c>
      <c r="F9" s="31">
        <f t="shared" si="4"/>
        <v>9.173754556500608</v>
      </c>
      <c r="G9" s="31">
        <f t="shared" si="4"/>
        <v>1.701093560145808</v>
      </c>
      <c r="H9" s="31">
        <f t="shared" si="4"/>
        <v>68.01336573511543</v>
      </c>
      <c r="I9" s="31">
        <f t="shared" si="4"/>
        <v>5.224787363304982</v>
      </c>
      <c r="J9" s="31">
        <f t="shared" si="4"/>
        <v>0</v>
      </c>
      <c r="K9" s="31">
        <f t="shared" si="4"/>
        <v>1.6099635479951395</v>
      </c>
      <c r="L9" s="31">
        <f t="shared" si="4"/>
        <v>0.3037667071688943</v>
      </c>
      <c r="M9" s="31">
        <f t="shared" si="4"/>
        <v>0.060753341433778855</v>
      </c>
      <c r="N9" s="31">
        <f t="shared" si="4"/>
        <v>0.6075334143377886</v>
      </c>
      <c r="O9" s="32">
        <f t="shared" si="4"/>
        <v>0</v>
      </c>
      <c r="P9" s="9"/>
      <c r="Q9" s="167"/>
      <c r="R9" s="168"/>
      <c r="S9" s="33"/>
      <c r="T9" s="34"/>
      <c r="U9" s="35"/>
      <c r="V9" s="35"/>
      <c r="W9" s="35"/>
      <c r="X9" s="35"/>
      <c r="Y9" s="35"/>
      <c r="Z9" s="35"/>
      <c r="AA9" s="35"/>
      <c r="AB9" s="35"/>
      <c r="AC9" s="35"/>
      <c r="AD9" s="35"/>
      <c r="AE9" s="36"/>
    </row>
    <row r="10" spans="1:31" ht="23.25" customHeight="1">
      <c r="A10" s="203" t="s">
        <v>34</v>
      </c>
      <c r="B10" s="204"/>
      <c r="C10" s="21">
        <f>SUM(D10:O10)</f>
        <v>9099</v>
      </c>
      <c r="D10" s="37">
        <f aca="true" t="shared" si="5" ref="D10:O10">SUM(D12,D14,D16,D18,D20,D22,D24,D26,D28,D30,D32,D34)</f>
        <v>1199</v>
      </c>
      <c r="E10" s="38">
        <f t="shared" si="5"/>
        <v>26</v>
      </c>
      <c r="F10" s="38">
        <f t="shared" si="5"/>
        <v>606</v>
      </c>
      <c r="G10" s="38">
        <f t="shared" si="5"/>
        <v>107</v>
      </c>
      <c r="H10" s="38">
        <f t="shared" si="5"/>
        <v>6512</v>
      </c>
      <c r="I10" s="38">
        <f t="shared" si="5"/>
        <v>395</v>
      </c>
      <c r="J10" s="38">
        <f t="shared" si="5"/>
        <v>1</v>
      </c>
      <c r="K10" s="38">
        <f t="shared" si="5"/>
        <v>114</v>
      </c>
      <c r="L10" s="38">
        <f t="shared" si="5"/>
        <v>30</v>
      </c>
      <c r="M10" s="38">
        <f t="shared" si="5"/>
        <v>3</v>
      </c>
      <c r="N10" s="38">
        <f t="shared" si="5"/>
        <v>60</v>
      </c>
      <c r="O10" s="39">
        <f t="shared" si="5"/>
        <v>46</v>
      </c>
      <c r="P10" s="9"/>
      <c r="Q10" s="169" t="s">
        <v>46</v>
      </c>
      <c r="R10" s="170"/>
      <c r="S10" s="40">
        <f>SUM(T10:AE10)</f>
        <v>8557</v>
      </c>
      <c r="T10" s="41">
        <f aca="true" t="shared" si="6" ref="T10:AE10">SUM(T12,T14,T16,T18,T20,T22,T24,T26,T28,T30,T32,T34)</f>
        <v>1162</v>
      </c>
      <c r="U10" s="41">
        <f t="shared" si="6"/>
        <v>26</v>
      </c>
      <c r="V10" s="41">
        <f t="shared" si="6"/>
        <v>560</v>
      </c>
      <c r="W10" s="41">
        <f t="shared" si="6"/>
        <v>101</v>
      </c>
      <c r="X10" s="41">
        <f t="shared" si="6"/>
        <v>6109</v>
      </c>
      <c r="Y10" s="41">
        <f t="shared" si="6"/>
        <v>371</v>
      </c>
      <c r="Z10" s="41">
        <f t="shared" si="6"/>
        <v>1</v>
      </c>
      <c r="AA10" s="41">
        <f t="shared" si="6"/>
        <v>113</v>
      </c>
      <c r="AB10" s="41">
        <f t="shared" si="6"/>
        <v>30</v>
      </c>
      <c r="AC10" s="41">
        <f t="shared" si="6"/>
        <v>2</v>
      </c>
      <c r="AD10" s="41">
        <f t="shared" si="6"/>
        <v>57</v>
      </c>
      <c r="AE10" s="42">
        <f t="shared" si="6"/>
        <v>25</v>
      </c>
    </row>
    <row r="11" spans="1:31" ht="23.25" customHeight="1">
      <c r="A11" s="199"/>
      <c r="B11" s="202"/>
      <c r="C11" s="29">
        <v>100</v>
      </c>
      <c r="D11" s="30">
        <f aca="true" t="shared" si="7" ref="D11:O11">D10/$C10*100</f>
        <v>13.177272227717332</v>
      </c>
      <c r="E11" s="31">
        <f t="shared" si="7"/>
        <v>0.28574568633915814</v>
      </c>
      <c r="F11" s="31">
        <f t="shared" si="7"/>
        <v>6.660072535443455</v>
      </c>
      <c r="G11" s="31">
        <f t="shared" si="7"/>
        <v>1.1759534014726893</v>
      </c>
      <c r="H11" s="31">
        <f t="shared" si="7"/>
        <v>71.56830420925377</v>
      </c>
      <c r="I11" s="31">
        <f t="shared" si="7"/>
        <v>4.341136388614133</v>
      </c>
      <c r="J11" s="31">
        <f t="shared" si="7"/>
        <v>0.010990218705352236</v>
      </c>
      <c r="K11" s="31">
        <f t="shared" si="7"/>
        <v>1.252884932410155</v>
      </c>
      <c r="L11" s="31">
        <f t="shared" si="7"/>
        <v>0.3297065611605671</v>
      </c>
      <c r="M11" s="31">
        <f t="shared" si="7"/>
        <v>0.03297065611605671</v>
      </c>
      <c r="N11" s="31">
        <f t="shared" si="7"/>
        <v>0.6594131223211342</v>
      </c>
      <c r="O11" s="32">
        <f t="shared" si="7"/>
        <v>0.5055500604462029</v>
      </c>
      <c r="P11" s="9"/>
      <c r="Q11" s="165"/>
      <c r="R11" s="168"/>
      <c r="S11" s="33">
        <v>100</v>
      </c>
      <c r="T11" s="35">
        <f aca="true" t="shared" si="8" ref="T11:AE11">T10/$S10*100</f>
        <v>13.579525534649994</v>
      </c>
      <c r="U11" s="35">
        <f t="shared" si="8"/>
        <v>0.3038448054224611</v>
      </c>
      <c r="V11" s="35">
        <f t="shared" si="8"/>
        <v>6.54434965525301</v>
      </c>
      <c r="W11" s="35">
        <f t="shared" si="8"/>
        <v>1.1803202056795605</v>
      </c>
      <c r="X11" s="35">
        <f t="shared" si="8"/>
        <v>71.39184293560828</v>
      </c>
      <c r="Y11" s="35">
        <f t="shared" si="8"/>
        <v>4.335631646605119</v>
      </c>
      <c r="Z11" s="35">
        <f t="shared" si="8"/>
        <v>0.01168633867009466</v>
      </c>
      <c r="AA11" s="35">
        <f t="shared" si="8"/>
        <v>1.3205562697206965</v>
      </c>
      <c r="AB11" s="35">
        <f t="shared" si="8"/>
        <v>0.3505901601028398</v>
      </c>
      <c r="AC11" s="35">
        <f t="shared" si="8"/>
        <v>0.02337267734018932</v>
      </c>
      <c r="AD11" s="35">
        <f t="shared" si="8"/>
        <v>0.6661213041953956</v>
      </c>
      <c r="AE11" s="36">
        <f t="shared" si="8"/>
        <v>0.2921584667523665</v>
      </c>
    </row>
    <row r="12" spans="1:31" ht="23.25" customHeight="1">
      <c r="A12" s="210"/>
      <c r="B12" s="161" t="s">
        <v>35</v>
      </c>
      <c r="C12" s="21">
        <f>SUM(D12:O12)</f>
        <v>2936</v>
      </c>
      <c r="D12" s="43">
        <v>219</v>
      </c>
      <c r="E12" s="44">
        <v>17</v>
      </c>
      <c r="F12" s="45">
        <v>55</v>
      </c>
      <c r="G12" s="44">
        <v>13</v>
      </c>
      <c r="H12" s="44">
        <v>2360</v>
      </c>
      <c r="I12" s="44">
        <v>222</v>
      </c>
      <c r="J12" s="44">
        <v>0</v>
      </c>
      <c r="K12" s="44">
        <v>44</v>
      </c>
      <c r="L12" s="44">
        <v>4</v>
      </c>
      <c r="M12" s="44">
        <v>0</v>
      </c>
      <c r="N12" s="44">
        <v>2</v>
      </c>
      <c r="O12" s="46">
        <v>0</v>
      </c>
      <c r="P12" s="9"/>
      <c r="Q12" s="160"/>
      <c r="R12" s="171" t="s">
        <v>51</v>
      </c>
      <c r="S12" s="40">
        <f>SUM(T12:AE12)</f>
        <v>2866</v>
      </c>
      <c r="T12" s="48">
        <v>214</v>
      </c>
      <c r="U12" s="49">
        <v>17</v>
      </c>
      <c r="V12" s="49">
        <v>53</v>
      </c>
      <c r="W12" s="49">
        <v>13</v>
      </c>
      <c r="X12" s="49">
        <v>2313</v>
      </c>
      <c r="Y12" s="49">
        <v>208</v>
      </c>
      <c r="Z12" s="49">
        <v>0</v>
      </c>
      <c r="AA12" s="49">
        <v>43</v>
      </c>
      <c r="AB12" s="49">
        <v>4</v>
      </c>
      <c r="AC12" s="49">
        <v>0</v>
      </c>
      <c r="AD12" s="49">
        <v>1</v>
      </c>
      <c r="AE12" s="50">
        <v>0</v>
      </c>
    </row>
    <row r="13" spans="1:31" ht="23.25" customHeight="1">
      <c r="A13" s="210"/>
      <c r="B13" s="162"/>
      <c r="C13" s="29">
        <v>100</v>
      </c>
      <c r="D13" s="30">
        <f aca="true" t="shared" si="9" ref="D13:O13">D12/$C12*100</f>
        <v>7.459128065395096</v>
      </c>
      <c r="E13" s="31">
        <f t="shared" si="9"/>
        <v>0.5790190735694822</v>
      </c>
      <c r="F13" s="31">
        <f t="shared" si="9"/>
        <v>1.8732970027247955</v>
      </c>
      <c r="G13" s="31">
        <f t="shared" si="9"/>
        <v>0.44277929155313356</v>
      </c>
      <c r="H13" s="31">
        <f t="shared" si="9"/>
        <v>80.38147138964578</v>
      </c>
      <c r="I13" s="31">
        <f t="shared" si="9"/>
        <v>7.561307901907358</v>
      </c>
      <c r="J13" s="31">
        <f t="shared" si="9"/>
        <v>0</v>
      </c>
      <c r="K13" s="31">
        <f t="shared" si="9"/>
        <v>1.4986376021798364</v>
      </c>
      <c r="L13" s="31">
        <f t="shared" si="9"/>
        <v>0.13623978201634876</v>
      </c>
      <c r="M13" s="31">
        <f t="shared" si="9"/>
        <v>0</v>
      </c>
      <c r="N13" s="31">
        <f t="shared" si="9"/>
        <v>0.06811989100817438</v>
      </c>
      <c r="O13" s="32">
        <f t="shared" si="9"/>
        <v>0</v>
      </c>
      <c r="P13" s="9"/>
      <c r="Q13" s="160"/>
      <c r="R13" s="172"/>
      <c r="S13" s="33">
        <v>100</v>
      </c>
      <c r="T13" s="51">
        <f aca="true" t="shared" si="10" ref="T13:AE13">T12/$S12*100</f>
        <v>7.466852756454989</v>
      </c>
      <c r="U13" s="35">
        <f t="shared" si="10"/>
        <v>0.5931612002791348</v>
      </c>
      <c r="V13" s="35">
        <f t="shared" si="10"/>
        <v>1.8492672714584788</v>
      </c>
      <c r="W13" s="35">
        <f t="shared" si="10"/>
        <v>0.45359385903698535</v>
      </c>
      <c r="X13" s="35">
        <f t="shared" si="10"/>
        <v>80.70481507327285</v>
      </c>
      <c r="Y13" s="35">
        <f t="shared" si="10"/>
        <v>7.257501744591766</v>
      </c>
      <c r="Z13" s="35">
        <f t="shared" si="10"/>
        <v>0</v>
      </c>
      <c r="AA13" s="35">
        <f t="shared" si="10"/>
        <v>1.5003489183531054</v>
      </c>
      <c r="AB13" s="35">
        <f t="shared" si="10"/>
        <v>0.13956734124214934</v>
      </c>
      <c r="AC13" s="35">
        <f t="shared" si="10"/>
        <v>0</v>
      </c>
      <c r="AD13" s="35">
        <f t="shared" si="10"/>
        <v>0.034891835310537335</v>
      </c>
      <c r="AE13" s="36">
        <f t="shared" si="10"/>
        <v>0</v>
      </c>
    </row>
    <row r="14" spans="1:31" ht="23.25" customHeight="1">
      <c r="A14" s="210"/>
      <c r="B14" s="161" t="s">
        <v>36</v>
      </c>
      <c r="C14" s="21">
        <f>SUM(D14:O14)</f>
        <v>169</v>
      </c>
      <c r="D14" s="43">
        <v>9</v>
      </c>
      <c r="E14" s="44">
        <v>1</v>
      </c>
      <c r="F14" s="44">
        <v>2</v>
      </c>
      <c r="G14" s="44">
        <v>0</v>
      </c>
      <c r="H14" s="44">
        <v>156</v>
      </c>
      <c r="I14" s="44">
        <v>1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6">
        <v>0</v>
      </c>
      <c r="P14" s="9"/>
      <c r="Q14" s="160"/>
      <c r="R14" s="171" t="s">
        <v>52</v>
      </c>
      <c r="S14" s="40">
        <f>SUM(T14:AE14)</f>
        <v>166</v>
      </c>
      <c r="T14" s="52">
        <v>8</v>
      </c>
      <c r="U14" s="53">
        <v>1</v>
      </c>
      <c r="V14" s="53">
        <v>2</v>
      </c>
      <c r="W14" s="53">
        <v>0</v>
      </c>
      <c r="X14" s="53">
        <v>154</v>
      </c>
      <c r="Y14" s="53">
        <v>1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4">
        <v>0</v>
      </c>
    </row>
    <row r="15" spans="1:31" ht="23.25" customHeight="1">
      <c r="A15" s="210"/>
      <c r="B15" s="162"/>
      <c r="C15" s="29">
        <v>100</v>
      </c>
      <c r="D15" s="30">
        <f aca="true" t="shared" si="11" ref="D15:O15">D14/$C14*100</f>
        <v>5.325443786982249</v>
      </c>
      <c r="E15" s="31">
        <f t="shared" si="11"/>
        <v>0.591715976331361</v>
      </c>
      <c r="F15" s="31">
        <f t="shared" si="11"/>
        <v>1.183431952662722</v>
      </c>
      <c r="G15" s="31">
        <f t="shared" si="11"/>
        <v>0</v>
      </c>
      <c r="H15" s="31">
        <f t="shared" si="11"/>
        <v>92.3076923076923</v>
      </c>
      <c r="I15" s="31">
        <f t="shared" si="11"/>
        <v>0.591715976331361</v>
      </c>
      <c r="J15" s="31">
        <f t="shared" si="11"/>
        <v>0</v>
      </c>
      <c r="K15" s="31">
        <f t="shared" si="11"/>
        <v>0</v>
      </c>
      <c r="L15" s="31">
        <f t="shared" si="11"/>
        <v>0</v>
      </c>
      <c r="M15" s="31">
        <f t="shared" si="11"/>
        <v>0</v>
      </c>
      <c r="N15" s="31">
        <f t="shared" si="11"/>
        <v>0</v>
      </c>
      <c r="O15" s="32">
        <f t="shared" si="11"/>
        <v>0</v>
      </c>
      <c r="P15" s="9"/>
      <c r="Q15" s="160"/>
      <c r="R15" s="172"/>
      <c r="S15" s="33">
        <v>100</v>
      </c>
      <c r="T15" s="51">
        <f aca="true" t="shared" si="12" ref="T15:AE15">T14/$S14*100</f>
        <v>4.819277108433735</v>
      </c>
      <c r="U15" s="35">
        <f t="shared" si="12"/>
        <v>0.6024096385542169</v>
      </c>
      <c r="V15" s="35">
        <f t="shared" si="12"/>
        <v>1.2048192771084338</v>
      </c>
      <c r="W15" s="35">
        <f t="shared" si="12"/>
        <v>0</v>
      </c>
      <c r="X15" s="35">
        <f t="shared" si="12"/>
        <v>92.7710843373494</v>
      </c>
      <c r="Y15" s="35">
        <f t="shared" si="12"/>
        <v>0.6024096385542169</v>
      </c>
      <c r="Z15" s="35">
        <f t="shared" si="12"/>
        <v>0</v>
      </c>
      <c r="AA15" s="35">
        <f t="shared" si="12"/>
        <v>0</v>
      </c>
      <c r="AB15" s="35">
        <f t="shared" si="12"/>
        <v>0</v>
      </c>
      <c r="AC15" s="35">
        <f t="shared" si="12"/>
        <v>0</v>
      </c>
      <c r="AD15" s="35">
        <f t="shared" si="12"/>
        <v>0</v>
      </c>
      <c r="AE15" s="36">
        <f t="shared" si="12"/>
        <v>0</v>
      </c>
    </row>
    <row r="16" spans="1:31" ht="23.25" customHeight="1">
      <c r="A16" s="210"/>
      <c r="B16" s="161" t="s">
        <v>37</v>
      </c>
      <c r="C16" s="21">
        <f>SUM(D16:O16)</f>
        <v>619</v>
      </c>
      <c r="D16" s="43">
        <v>46</v>
      </c>
      <c r="E16" s="44">
        <v>0</v>
      </c>
      <c r="F16" s="44">
        <v>211</v>
      </c>
      <c r="G16" s="44">
        <v>54</v>
      </c>
      <c r="H16" s="44">
        <v>253</v>
      </c>
      <c r="I16" s="44">
        <v>21</v>
      </c>
      <c r="J16" s="44">
        <v>0</v>
      </c>
      <c r="K16" s="44">
        <v>29</v>
      </c>
      <c r="L16" s="44">
        <v>4</v>
      </c>
      <c r="M16" s="44">
        <v>0</v>
      </c>
      <c r="N16" s="44">
        <v>1</v>
      </c>
      <c r="O16" s="46">
        <v>0</v>
      </c>
      <c r="P16" s="9"/>
      <c r="Q16" s="160"/>
      <c r="R16" s="171" t="s">
        <v>53</v>
      </c>
      <c r="S16" s="40">
        <f>SUM(T16:AE16)</f>
        <v>604</v>
      </c>
      <c r="T16" s="43">
        <v>44</v>
      </c>
      <c r="U16" s="44">
        <v>0</v>
      </c>
      <c r="V16" s="44">
        <v>208</v>
      </c>
      <c r="W16" s="44">
        <v>53</v>
      </c>
      <c r="X16" s="44">
        <v>249</v>
      </c>
      <c r="Y16" s="44">
        <v>17</v>
      </c>
      <c r="Z16" s="44">
        <v>0</v>
      </c>
      <c r="AA16" s="44">
        <v>29</v>
      </c>
      <c r="AB16" s="44">
        <v>4</v>
      </c>
      <c r="AC16" s="44">
        <v>0</v>
      </c>
      <c r="AD16" s="44">
        <v>0</v>
      </c>
      <c r="AE16" s="46">
        <v>0</v>
      </c>
    </row>
    <row r="17" spans="1:31" ht="23.25" customHeight="1">
      <c r="A17" s="210"/>
      <c r="B17" s="162"/>
      <c r="C17" s="29">
        <v>100</v>
      </c>
      <c r="D17" s="30">
        <f aca="true" t="shared" si="13" ref="D17:O17">D16/$C16*100</f>
        <v>7.431340872374798</v>
      </c>
      <c r="E17" s="31">
        <f t="shared" si="13"/>
        <v>0</v>
      </c>
      <c r="F17" s="31">
        <f t="shared" si="13"/>
        <v>34.087237479806134</v>
      </c>
      <c r="G17" s="31">
        <f t="shared" si="13"/>
        <v>8.723747980613894</v>
      </c>
      <c r="H17" s="31">
        <f t="shared" si="13"/>
        <v>40.87237479806139</v>
      </c>
      <c r="I17" s="31">
        <f t="shared" si="13"/>
        <v>3.392568659127625</v>
      </c>
      <c r="J17" s="31">
        <f t="shared" si="13"/>
        <v>0</v>
      </c>
      <c r="K17" s="31">
        <f t="shared" si="13"/>
        <v>4.68497576736672</v>
      </c>
      <c r="L17" s="31">
        <f t="shared" si="13"/>
        <v>0.6462035541195477</v>
      </c>
      <c r="M17" s="31">
        <f t="shared" si="13"/>
        <v>0</v>
      </c>
      <c r="N17" s="31">
        <f t="shared" si="13"/>
        <v>0.16155088852988692</v>
      </c>
      <c r="O17" s="32">
        <f t="shared" si="13"/>
        <v>0</v>
      </c>
      <c r="P17" s="9"/>
      <c r="Q17" s="160"/>
      <c r="R17" s="172"/>
      <c r="S17" s="33">
        <v>100</v>
      </c>
      <c r="T17" s="51">
        <f aca="true" t="shared" si="14" ref="T17:AE17">T16/$S16*100</f>
        <v>7.28476821192053</v>
      </c>
      <c r="U17" s="35">
        <f t="shared" si="14"/>
        <v>0</v>
      </c>
      <c r="V17" s="35">
        <f t="shared" si="14"/>
        <v>34.437086092715234</v>
      </c>
      <c r="W17" s="35">
        <f t="shared" si="14"/>
        <v>8.774834437086094</v>
      </c>
      <c r="X17" s="35">
        <f t="shared" si="14"/>
        <v>41.22516556291391</v>
      </c>
      <c r="Y17" s="35">
        <f t="shared" si="14"/>
        <v>2.814569536423841</v>
      </c>
      <c r="Z17" s="35">
        <f t="shared" si="14"/>
        <v>0</v>
      </c>
      <c r="AA17" s="35">
        <f t="shared" si="14"/>
        <v>4.801324503311259</v>
      </c>
      <c r="AB17" s="35">
        <f t="shared" si="14"/>
        <v>0.6622516556291391</v>
      </c>
      <c r="AC17" s="35">
        <f t="shared" si="14"/>
        <v>0</v>
      </c>
      <c r="AD17" s="35">
        <f t="shared" si="14"/>
        <v>0</v>
      </c>
      <c r="AE17" s="36">
        <f t="shared" si="14"/>
        <v>0</v>
      </c>
    </row>
    <row r="18" spans="1:31" ht="23.25" customHeight="1">
      <c r="A18" s="210"/>
      <c r="B18" s="161" t="s">
        <v>38</v>
      </c>
      <c r="C18" s="21">
        <f>SUM(D18:O18)</f>
        <v>69</v>
      </c>
      <c r="D18" s="43">
        <v>4</v>
      </c>
      <c r="E18" s="44">
        <v>0</v>
      </c>
      <c r="F18" s="44">
        <v>55</v>
      </c>
      <c r="G18" s="44">
        <v>3</v>
      </c>
      <c r="H18" s="44">
        <v>0</v>
      </c>
      <c r="I18" s="44">
        <v>0</v>
      </c>
      <c r="J18" s="44">
        <v>0</v>
      </c>
      <c r="K18" s="44">
        <v>1</v>
      </c>
      <c r="L18" s="44">
        <v>2</v>
      </c>
      <c r="M18" s="44">
        <v>1</v>
      </c>
      <c r="N18" s="44">
        <v>1</v>
      </c>
      <c r="O18" s="46">
        <v>2</v>
      </c>
      <c r="P18" s="9"/>
      <c r="Q18" s="160"/>
      <c r="R18" s="171" t="s">
        <v>54</v>
      </c>
      <c r="S18" s="40">
        <f>SUM(T18:AE18)</f>
        <v>51</v>
      </c>
      <c r="T18" s="52">
        <v>3</v>
      </c>
      <c r="U18" s="53">
        <v>0</v>
      </c>
      <c r="V18" s="53">
        <v>41</v>
      </c>
      <c r="W18" s="53">
        <v>1</v>
      </c>
      <c r="X18" s="53">
        <v>0</v>
      </c>
      <c r="Y18" s="53">
        <v>0</v>
      </c>
      <c r="Z18" s="53">
        <v>0</v>
      </c>
      <c r="AA18" s="53">
        <v>1</v>
      </c>
      <c r="AB18" s="53">
        <v>3</v>
      </c>
      <c r="AC18" s="53">
        <v>0</v>
      </c>
      <c r="AD18" s="53">
        <v>1</v>
      </c>
      <c r="AE18" s="54">
        <v>1</v>
      </c>
    </row>
    <row r="19" spans="1:31" ht="23.25" customHeight="1">
      <c r="A19" s="210"/>
      <c r="B19" s="162"/>
      <c r="C19" s="29">
        <v>100</v>
      </c>
      <c r="D19" s="30">
        <f aca="true" t="shared" si="15" ref="D19:O19">D18/$C18*100</f>
        <v>5.797101449275362</v>
      </c>
      <c r="E19" s="31">
        <f t="shared" si="15"/>
        <v>0</v>
      </c>
      <c r="F19" s="31">
        <f t="shared" si="15"/>
        <v>79.71014492753623</v>
      </c>
      <c r="G19" s="31">
        <f t="shared" si="15"/>
        <v>4.3478260869565215</v>
      </c>
      <c r="H19" s="31">
        <f t="shared" si="15"/>
        <v>0</v>
      </c>
      <c r="I19" s="31">
        <f t="shared" si="15"/>
        <v>0</v>
      </c>
      <c r="J19" s="31">
        <f t="shared" si="15"/>
        <v>0</v>
      </c>
      <c r="K19" s="31">
        <f t="shared" si="15"/>
        <v>1.4492753623188406</v>
      </c>
      <c r="L19" s="31">
        <f t="shared" si="15"/>
        <v>2.898550724637681</v>
      </c>
      <c r="M19" s="31">
        <f t="shared" si="15"/>
        <v>1.4492753623188406</v>
      </c>
      <c r="N19" s="31">
        <f t="shared" si="15"/>
        <v>1.4492753623188406</v>
      </c>
      <c r="O19" s="32">
        <f t="shared" si="15"/>
        <v>2.898550724637681</v>
      </c>
      <c r="P19" s="9"/>
      <c r="Q19" s="160"/>
      <c r="R19" s="172"/>
      <c r="S19" s="33">
        <v>100</v>
      </c>
      <c r="T19" s="51">
        <f aca="true" t="shared" si="16" ref="T19:AE19">T18/$S18*100</f>
        <v>5.88235294117647</v>
      </c>
      <c r="U19" s="35">
        <f t="shared" si="16"/>
        <v>0</v>
      </c>
      <c r="V19" s="35">
        <f t="shared" si="16"/>
        <v>80.3921568627451</v>
      </c>
      <c r="W19" s="35">
        <f t="shared" si="16"/>
        <v>1.9607843137254901</v>
      </c>
      <c r="X19" s="35">
        <f t="shared" si="16"/>
        <v>0</v>
      </c>
      <c r="Y19" s="35">
        <f t="shared" si="16"/>
        <v>0</v>
      </c>
      <c r="Z19" s="35">
        <f t="shared" si="16"/>
        <v>0</v>
      </c>
      <c r="AA19" s="35">
        <f t="shared" si="16"/>
        <v>1.9607843137254901</v>
      </c>
      <c r="AB19" s="35">
        <f t="shared" si="16"/>
        <v>5.88235294117647</v>
      </c>
      <c r="AC19" s="35">
        <f t="shared" si="16"/>
        <v>0</v>
      </c>
      <c r="AD19" s="35">
        <f t="shared" si="16"/>
        <v>1.9607843137254901</v>
      </c>
      <c r="AE19" s="36">
        <f t="shared" si="16"/>
        <v>1.9607843137254901</v>
      </c>
    </row>
    <row r="20" spans="1:31" ht="23.25" customHeight="1">
      <c r="A20" s="210"/>
      <c r="B20" s="161" t="s">
        <v>39</v>
      </c>
      <c r="C20" s="21">
        <f>SUM(D20:O20)</f>
        <v>312</v>
      </c>
      <c r="D20" s="72">
        <v>15</v>
      </c>
      <c r="E20" s="73">
        <v>0</v>
      </c>
      <c r="F20" s="73">
        <v>96</v>
      </c>
      <c r="G20" s="73">
        <v>20</v>
      </c>
      <c r="H20" s="73">
        <v>124</v>
      </c>
      <c r="I20" s="73">
        <v>7</v>
      </c>
      <c r="J20" s="73">
        <v>0</v>
      </c>
      <c r="K20" s="73">
        <v>5</v>
      </c>
      <c r="L20" s="73">
        <v>7</v>
      </c>
      <c r="M20" s="73">
        <v>0</v>
      </c>
      <c r="N20" s="73">
        <v>1</v>
      </c>
      <c r="O20" s="74">
        <v>37</v>
      </c>
      <c r="P20" s="9"/>
      <c r="Q20" s="160"/>
      <c r="R20" s="171" t="s">
        <v>55</v>
      </c>
      <c r="S20" s="40">
        <f>SUM(T20:AE20)</f>
        <v>267</v>
      </c>
      <c r="T20" s="52">
        <v>15</v>
      </c>
      <c r="U20" s="53">
        <v>0</v>
      </c>
      <c r="V20" s="53">
        <v>78</v>
      </c>
      <c r="W20" s="53">
        <v>19</v>
      </c>
      <c r="X20" s="53">
        <v>120</v>
      </c>
      <c r="Y20" s="53">
        <v>7</v>
      </c>
      <c r="Z20" s="53">
        <v>0</v>
      </c>
      <c r="AA20" s="53">
        <v>5</v>
      </c>
      <c r="AB20" s="53">
        <v>6</v>
      </c>
      <c r="AC20" s="53">
        <v>0</v>
      </c>
      <c r="AD20" s="53">
        <v>0</v>
      </c>
      <c r="AE20" s="54">
        <v>17</v>
      </c>
    </row>
    <row r="21" spans="1:31" ht="23.25" customHeight="1">
      <c r="A21" s="210"/>
      <c r="B21" s="162"/>
      <c r="C21" s="29">
        <v>100</v>
      </c>
      <c r="D21" s="55">
        <f aca="true" t="shared" si="17" ref="D21:O21">D20/$C20*100</f>
        <v>4.807692307692308</v>
      </c>
      <c r="E21" s="31">
        <f t="shared" si="17"/>
        <v>0</v>
      </c>
      <c r="F21" s="31">
        <f t="shared" si="17"/>
        <v>30.76923076923077</v>
      </c>
      <c r="G21" s="31">
        <f t="shared" si="17"/>
        <v>6.41025641025641</v>
      </c>
      <c r="H21" s="31">
        <f t="shared" si="17"/>
        <v>39.743589743589745</v>
      </c>
      <c r="I21" s="31">
        <f t="shared" si="17"/>
        <v>2.2435897435897436</v>
      </c>
      <c r="J21" s="31">
        <f t="shared" si="17"/>
        <v>0</v>
      </c>
      <c r="K21" s="31">
        <f t="shared" si="17"/>
        <v>1.6025641025641024</v>
      </c>
      <c r="L21" s="31">
        <f t="shared" si="17"/>
        <v>2.2435897435897436</v>
      </c>
      <c r="M21" s="31">
        <f t="shared" si="17"/>
        <v>0</v>
      </c>
      <c r="N21" s="31">
        <f t="shared" si="17"/>
        <v>0.3205128205128205</v>
      </c>
      <c r="O21" s="32">
        <f t="shared" si="17"/>
        <v>11.858974358974358</v>
      </c>
      <c r="P21" s="9"/>
      <c r="Q21" s="160"/>
      <c r="R21" s="172"/>
      <c r="S21" s="33">
        <v>100</v>
      </c>
      <c r="T21" s="51">
        <f aca="true" t="shared" si="18" ref="T21:AE21">IF(T20=0,"(0.0)",T20/$S20*100)</f>
        <v>5.617977528089887</v>
      </c>
      <c r="U21" s="35" t="str">
        <f t="shared" si="18"/>
        <v>(0.0)</v>
      </c>
      <c r="V21" s="35">
        <f t="shared" si="18"/>
        <v>29.213483146067414</v>
      </c>
      <c r="W21" s="35">
        <f t="shared" si="18"/>
        <v>7.116104868913857</v>
      </c>
      <c r="X21" s="35">
        <f t="shared" si="18"/>
        <v>44.9438202247191</v>
      </c>
      <c r="Y21" s="35">
        <f t="shared" si="18"/>
        <v>2.6217228464419478</v>
      </c>
      <c r="Z21" s="35" t="str">
        <f t="shared" si="18"/>
        <v>(0.0)</v>
      </c>
      <c r="AA21" s="35">
        <f t="shared" si="18"/>
        <v>1.8726591760299627</v>
      </c>
      <c r="AB21" s="35">
        <f t="shared" si="18"/>
        <v>2.247191011235955</v>
      </c>
      <c r="AC21" s="35" t="str">
        <f t="shared" si="18"/>
        <v>(0.0)</v>
      </c>
      <c r="AD21" s="35" t="str">
        <f t="shared" si="18"/>
        <v>(0.0)</v>
      </c>
      <c r="AE21" s="36">
        <f t="shared" si="18"/>
        <v>6.367041198501873</v>
      </c>
    </row>
    <row r="22" spans="1:31" ht="23.25" customHeight="1">
      <c r="A22" s="210"/>
      <c r="B22" s="161" t="s">
        <v>40</v>
      </c>
      <c r="C22" s="21">
        <f>SUM(D22:O22)</f>
        <v>2550</v>
      </c>
      <c r="D22" s="43">
        <v>476</v>
      </c>
      <c r="E22" s="44">
        <v>7</v>
      </c>
      <c r="F22" s="44">
        <v>82</v>
      </c>
      <c r="G22" s="44">
        <v>14</v>
      </c>
      <c r="H22" s="44">
        <v>1787</v>
      </c>
      <c r="I22" s="44">
        <v>120</v>
      </c>
      <c r="J22" s="44">
        <v>1</v>
      </c>
      <c r="K22" s="44">
        <v>17</v>
      </c>
      <c r="L22" s="44">
        <v>7</v>
      </c>
      <c r="M22" s="44">
        <v>0</v>
      </c>
      <c r="N22" s="44">
        <v>39</v>
      </c>
      <c r="O22" s="46">
        <v>0</v>
      </c>
      <c r="P22" s="9"/>
      <c r="Q22" s="160"/>
      <c r="R22" s="171" t="s">
        <v>56</v>
      </c>
      <c r="S22" s="40">
        <f>SUM(T22:AE22)</f>
        <v>2248</v>
      </c>
      <c r="T22" s="52">
        <v>469</v>
      </c>
      <c r="U22" s="53">
        <v>7</v>
      </c>
      <c r="V22" s="53">
        <v>81</v>
      </c>
      <c r="W22" s="53">
        <v>12</v>
      </c>
      <c r="X22" s="53">
        <v>1500</v>
      </c>
      <c r="Y22" s="53">
        <v>115</v>
      </c>
      <c r="Z22" s="53">
        <v>1</v>
      </c>
      <c r="AA22" s="53">
        <v>17</v>
      </c>
      <c r="AB22" s="53">
        <v>7</v>
      </c>
      <c r="AC22" s="53">
        <v>0</v>
      </c>
      <c r="AD22" s="53">
        <v>39</v>
      </c>
      <c r="AE22" s="54">
        <v>0</v>
      </c>
    </row>
    <row r="23" spans="1:31" ht="23.25" customHeight="1">
      <c r="A23" s="210"/>
      <c r="B23" s="162"/>
      <c r="C23" s="29">
        <v>100</v>
      </c>
      <c r="D23" s="30">
        <f aca="true" t="shared" si="19" ref="D23:O23">D22/$C22*100</f>
        <v>18.666666666666668</v>
      </c>
      <c r="E23" s="31">
        <f t="shared" si="19"/>
        <v>0.27450980392156865</v>
      </c>
      <c r="F23" s="31">
        <f t="shared" si="19"/>
        <v>3.215686274509804</v>
      </c>
      <c r="G23" s="31">
        <f t="shared" si="19"/>
        <v>0.5490196078431373</v>
      </c>
      <c r="H23" s="31">
        <f t="shared" si="19"/>
        <v>70.07843137254902</v>
      </c>
      <c r="I23" s="31">
        <f t="shared" si="19"/>
        <v>4.705882352941177</v>
      </c>
      <c r="J23" s="31">
        <f t="shared" si="19"/>
        <v>0.0392156862745098</v>
      </c>
      <c r="K23" s="31">
        <f t="shared" si="19"/>
        <v>0.6666666666666667</v>
      </c>
      <c r="L23" s="31">
        <f t="shared" si="19"/>
        <v>0.27450980392156865</v>
      </c>
      <c r="M23" s="31">
        <f t="shared" si="19"/>
        <v>0</v>
      </c>
      <c r="N23" s="31">
        <f t="shared" si="19"/>
        <v>1.5294117647058825</v>
      </c>
      <c r="O23" s="32">
        <f t="shared" si="19"/>
        <v>0</v>
      </c>
      <c r="P23" s="9"/>
      <c r="Q23" s="160"/>
      <c r="R23" s="172"/>
      <c r="S23" s="33">
        <v>100</v>
      </c>
      <c r="T23" s="51">
        <f aca="true" t="shared" si="20" ref="T23:AE23">T22/$S22*100</f>
        <v>20.86298932384342</v>
      </c>
      <c r="U23" s="35">
        <f t="shared" si="20"/>
        <v>0.3113879003558719</v>
      </c>
      <c r="V23" s="35">
        <f t="shared" si="20"/>
        <v>3.603202846975089</v>
      </c>
      <c r="W23" s="35">
        <f t="shared" si="20"/>
        <v>0.5338078291814947</v>
      </c>
      <c r="X23" s="35">
        <f t="shared" si="20"/>
        <v>66.72597864768683</v>
      </c>
      <c r="Y23" s="35">
        <f t="shared" si="20"/>
        <v>5.115658362989324</v>
      </c>
      <c r="Z23" s="35">
        <f t="shared" si="20"/>
        <v>0.04448398576512455</v>
      </c>
      <c r="AA23" s="35">
        <f t="shared" si="20"/>
        <v>0.7562277580071174</v>
      </c>
      <c r="AB23" s="35">
        <f t="shared" si="20"/>
        <v>0.3113879003558719</v>
      </c>
      <c r="AC23" s="35">
        <f t="shared" si="20"/>
        <v>0</v>
      </c>
      <c r="AD23" s="35">
        <f t="shared" si="20"/>
        <v>1.7348754448398576</v>
      </c>
      <c r="AE23" s="36">
        <f t="shared" si="20"/>
        <v>0</v>
      </c>
    </row>
    <row r="24" spans="1:31" ht="23.25" customHeight="1">
      <c r="A24" s="210"/>
      <c r="B24" s="161" t="s">
        <v>41</v>
      </c>
      <c r="C24" s="21">
        <f>SUM(D24:O24)</f>
        <v>96</v>
      </c>
      <c r="D24" s="43">
        <v>0</v>
      </c>
      <c r="E24" s="44">
        <v>0</v>
      </c>
      <c r="F24" s="44">
        <v>77</v>
      </c>
      <c r="G24" s="44">
        <v>3</v>
      </c>
      <c r="H24" s="44">
        <v>0</v>
      </c>
      <c r="I24" s="44">
        <v>0</v>
      </c>
      <c r="J24" s="44">
        <v>0</v>
      </c>
      <c r="K24" s="44">
        <v>8</v>
      </c>
      <c r="L24" s="44">
        <v>1</v>
      </c>
      <c r="M24" s="44">
        <v>0</v>
      </c>
      <c r="N24" s="44">
        <v>0</v>
      </c>
      <c r="O24" s="46">
        <v>7</v>
      </c>
      <c r="P24" s="9"/>
      <c r="Q24" s="160"/>
      <c r="R24" s="171" t="s">
        <v>57</v>
      </c>
      <c r="S24" s="40">
        <f>SUM(T24:AE24)</f>
        <v>91</v>
      </c>
      <c r="T24" s="52">
        <v>0</v>
      </c>
      <c r="U24" s="53">
        <v>0</v>
      </c>
      <c r="V24" s="53">
        <v>72</v>
      </c>
      <c r="W24" s="53">
        <v>3</v>
      </c>
      <c r="X24" s="53">
        <v>0</v>
      </c>
      <c r="Y24" s="53">
        <v>0</v>
      </c>
      <c r="Z24" s="53">
        <v>0</v>
      </c>
      <c r="AA24" s="53">
        <v>8</v>
      </c>
      <c r="AB24" s="53">
        <v>1</v>
      </c>
      <c r="AC24" s="53">
        <v>0</v>
      </c>
      <c r="AD24" s="53">
        <v>0</v>
      </c>
      <c r="AE24" s="54">
        <v>7</v>
      </c>
    </row>
    <row r="25" spans="1:31" ht="23.25" customHeight="1">
      <c r="A25" s="210"/>
      <c r="B25" s="162"/>
      <c r="C25" s="29">
        <v>100</v>
      </c>
      <c r="D25" s="30">
        <f aca="true" t="shared" si="21" ref="D25:O25">D24/$C24*100</f>
        <v>0</v>
      </c>
      <c r="E25" s="31">
        <f t="shared" si="21"/>
        <v>0</v>
      </c>
      <c r="F25" s="31">
        <f t="shared" si="21"/>
        <v>80.20833333333334</v>
      </c>
      <c r="G25" s="31">
        <f t="shared" si="21"/>
        <v>3.125</v>
      </c>
      <c r="H25" s="31">
        <f t="shared" si="21"/>
        <v>0</v>
      </c>
      <c r="I25" s="31">
        <f t="shared" si="21"/>
        <v>0</v>
      </c>
      <c r="J25" s="31">
        <f t="shared" si="21"/>
        <v>0</v>
      </c>
      <c r="K25" s="31">
        <f t="shared" si="21"/>
        <v>8.333333333333332</v>
      </c>
      <c r="L25" s="31">
        <f t="shared" si="21"/>
        <v>1.0416666666666665</v>
      </c>
      <c r="M25" s="31">
        <f t="shared" si="21"/>
        <v>0</v>
      </c>
      <c r="N25" s="31">
        <f t="shared" si="21"/>
        <v>0</v>
      </c>
      <c r="O25" s="32">
        <f t="shared" si="21"/>
        <v>7.291666666666667</v>
      </c>
      <c r="P25" s="9"/>
      <c r="Q25" s="160"/>
      <c r="R25" s="172"/>
      <c r="S25" s="33">
        <v>100</v>
      </c>
      <c r="T25" s="51">
        <f aca="true" t="shared" si="22" ref="T25:AE25">T24/$S24*100</f>
        <v>0</v>
      </c>
      <c r="U25" s="35">
        <f t="shared" si="22"/>
        <v>0</v>
      </c>
      <c r="V25" s="35">
        <f t="shared" si="22"/>
        <v>79.12087912087912</v>
      </c>
      <c r="W25" s="35">
        <f t="shared" si="22"/>
        <v>3.296703296703297</v>
      </c>
      <c r="X25" s="35">
        <f t="shared" si="22"/>
        <v>0</v>
      </c>
      <c r="Y25" s="35">
        <f t="shared" si="22"/>
        <v>0</v>
      </c>
      <c r="Z25" s="35">
        <f t="shared" si="22"/>
        <v>0</v>
      </c>
      <c r="AA25" s="35">
        <f t="shared" si="22"/>
        <v>8.791208791208792</v>
      </c>
      <c r="AB25" s="35">
        <f t="shared" si="22"/>
        <v>1.098901098901099</v>
      </c>
      <c r="AC25" s="35">
        <f t="shared" si="22"/>
        <v>0</v>
      </c>
      <c r="AD25" s="35">
        <f t="shared" si="22"/>
        <v>0</v>
      </c>
      <c r="AE25" s="36">
        <f t="shared" si="22"/>
        <v>7.6923076923076925</v>
      </c>
    </row>
    <row r="26" spans="1:31" ht="23.25" customHeight="1">
      <c r="A26" s="210"/>
      <c r="B26" s="161" t="s">
        <v>42</v>
      </c>
      <c r="C26" s="21">
        <f>SUM(D26:O26)</f>
        <v>473</v>
      </c>
      <c r="D26" s="43">
        <v>411</v>
      </c>
      <c r="E26" s="44">
        <v>1</v>
      </c>
      <c r="F26" s="44">
        <v>5</v>
      </c>
      <c r="G26" s="44">
        <v>0</v>
      </c>
      <c r="H26" s="44">
        <v>35</v>
      </c>
      <c r="I26" s="44">
        <v>1</v>
      </c>
      <c r="J26" s="44">
        <v>0</v>
      </c>
      <c r="K26" s="44">
        <v>1</v>
      </c>
      <c r="L26" s="44">
        <v>1</v>
      </c>
      <c r="M26" s="44">
        <v>2</v>
      </c>
      <c r="N26" s="44">
        <v>16</v>
      </c>
      <c r="O26" s="46">
        <v>0</v>
      </c>
      <c r="P26" s="9"/>
      <c r="Q26" s="160"/>
      <c r="R26" s="171" t="s">
        <v>58</v>
      </c>
      <c r="S26" s="40">
        <f>SUM(T26:AE26)</f>
        <v>451</v>
      </c>
      <c r="T26" s="52">
        <v>394</v>
      </c>
      <c r="U26" s="53">
        <v>1</v>
      </c>
      <c r="V26" s="53">
        <v>3</v>
      </c>
      <c r="W26" s="53">
        <v>0</v>
      </c>
      <c r="X26" s="53">
        <v>32</v>
      </c>
      <c r="Y26" s="53">
        <v>1</v>
      </c>
      <c r="Z26" s="53">
        <v>0</v>
      </c>
      <c r="AA26" s="53">
        <v>1</v>
      </c>
      <c r="AB26" s="53">
        <v>1</v>
      </c>
      <c r="AC26" s="53">
        <v>2</v>
      </c>
      <c r="AD26" s="53">
        <v>16</v>
      </c>
      <c r="AE26" s="54">
        <v>0</v>
      </c>
    </row>
    <row r="27" spans="1:31" ht="23.25" customHeight="1">
      <c r="A27" s="210"/>
      <c r="B27" s="162"/>
      <c r="C27" s="29">
        <v>100</v>
      </c>
      <c r="D27" s="30">
        <f aca="true" t="shared" si="23" ref="D27:O27">D26/$C26*100</f>
        <v>86.89217758985201</v>
      </c>
      <c r="E27" s="31">
        <f t="shared" si="23"/>
        <v>0.21141649048625794</v>
      </c>
      <c r="F27" s="31">
        <f t="shared" si="23"/>
        <v>1.0570824524312896</v>
      </c>
      <c r="G27" s="31">
        <f t="shared" si="23"/>
        <v>0</v>
      </c>
      <c r="H27" s="31">
        <f t="shared" si="23"/>
        <v>7.399577167019028</v>
      </c>
      <c r="I27" s="31">
        <f t="shared" si="23"/>
        <v>0.21141649048625794</v>
      </c>
      <c r="J27" s="31">
        <f t="shared" si="23"/>
        <v>0</v>
      </c>
      <c r="K27" s="31">
        <f t="shared" si="23"/>
        <v>0.21141649048625794</v>
      </c>
      <c r="L27" s="31">
        <f t="shared" si="23"/>
        <v>0.21141649048625794</v>
      </c>
      <c r="M27" s="31">
        <f t="shared" si="23"/>
        <v>0.42283298097251587</v>
      </c>
      <c r="N27" s="31">
        <f t="shared" si="23"/>
        <v>3.382663847780127</v>
      </c>
      <c r="O27" s="32">
        <f t="shared" si="23"/>
        <v>0</v>
      </c>
      <c r="P27" s="9"/>
      <c r="Q27" s="160"/>
      <c r="R27" s="172"/>
      <c r="S27" s="33">
        <v>100</v>
      </c>
      <c r="T27" s="51">
        <f aca="true" t="shared" si="24" ref="T27:AE27">T26/$S26*100</f>
        <v>87.36141906873614</v>
      </c>
      <c r="U27" s="35">
        <f t="shared" si="24"/>
        <v>0.22172949002217296</v>
      </c>
      <c r="V27" s="35">
        <f t="shared" si="24"/>
        <v>0.6651884700665188</v>
      </c>
      <c r="W27" s="35">
        <f t="shared" si="24"/>
        <v>0</v>
      </c>
      <c r="X27" s="35">
        <f t="shared" si="24"/>
        <v>7.095343680709535</v>
      </c>
      <c r="Y27" s="35">
        <f t="shared" si="24"/>
        <v>0.22172949002217296</v>
      </c>
      <c r="Z27" s="35">
        <f t="shared" si="24"/>
        <v>0</v>
      </c>
      <c r="AA27" s="35">
        <f t="shared" si="24"/>
        <v>0.22172949002217296</v>
      </c>
      <c r="AB27" s="35">
        <f t="shared" si="24"/>
        <v>0.22172949002217296</v>
      </c>
      <c r="AC27" s="35">
        <f t="shared" si="24"/>
        <v>0.4434589800443459</v>
      </c>
      <c r="AD27" s="35">
        <f t="shared" si="24"/>
        <v>3.5476718403547673</v>
      </c>
      <c r="AE27" s="36">
        <f t="shared" si="24"/>
        <v>0</v>
      </c>
    </row>
    <row r="28" spans="1:31" ht="23.25" customHeight="1">
      <c r="A28" s="210"/>
      <c r="B28" s="161" t="s">
        <v>43</v>
      </c>
      <c r="C28" s="21">
        <v>1</v>
      </c>
      <c r="D28" s="43">
        <v>0</v>
      </c>
      <c r="E28" s="44">
        <v>0</v>
      </c>
      <c r="F28" s="44">
        <v>1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6">
        <v>0</v>
      </c>
      <c r="P28" s="9"/>
      <c r="Q28" s="160"/>
      <c r="R28" s="171" t="s">
        <v>59</v>
      </c>
      <c r="S28" s="40">
        <f>SUM(T28:AE28)</f>
        <v>2</v>
      </c>
      <c r="T28" s="52">
        <v>0</v>
      </c>
      <c r="U28" s="53">
        <v>0</v>
      </c>
      <c r="V28" s="53">
        <v>2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4">
        <v>0</v>
      </c>
    </row>
    <row r="29" spans="1:31" ht="23.25" customHeight="1">
      <c r="A29" s="210"/>
      <c r="B29" s="162"/>
      <c r="C29" s="29">
        <v>100</v>
      </c>
      <c r="D29" s="30">
        <f aca="true" t="shared" si="25" ref="D29:O29">D28/$C28*100</f>
        <v>0</v>
      </c>
      <c r="E29" s="31">
        <f t="shared" si="25"/>
        <v>0</v>
      </c>
      <c r="F29" s="31">
        <f t="shared" si="25"/>
        <v>100</v>
      </c>
      <c r="G29" s="31">
        <f t="shared" si="25"/>
        <v>0</v>
      </c>
      <c r="H29" s="31">
        <f t="shared" si="25"/>
        <v>0</v>
      </c>
      <c r="I29" s="31">
        <f t="shared" si="25"/>
        <v>0</v>
      </c>
      <c r="J29" s="31">
        <f t="shared" si="25"/>
        <v>0</v>
      </c>
      <c r="K29" s="31">
        <f t="shared" si="25"/>
        <v>0</v>
      </c>
      <c r="L29" s="31">
        <f t="shared" si="25"/>
        <v>0</v>
      </c>
      <c r="M29" s="31">
        <f t="shared" si="25"/>
        <v>0</v>
      </c>
      <c r="N29" s="31">
        <f t="shared" si="25"/>
        <v>0</v>
      </c>
      <c r="O29" s="32">
        <f t="shared" si="25"/>
        <v>0</v>
      </c>
      <c r="P29" s="9"/>
      <c r="Q29" s="160"/>
      <c r="R29" s="172"/>
      <c r="S29" s="33">
        <v>100</v>
      </c>
      <c r="T29" s="51">
        <f aca="true" t="shared" si="26" ref="T29:AE29">T28/$S28*100</f>
        <v>0</v>
      </c>
      <c r="U29" s="35">
        <f t="shared" si="26"/>
        <v>0</v>
      </c>
      <c r="V29" s="35">
        <f t="shared" si="26"/>
        <v>100</v>
      </c>
      <c r="W29" s="35">
        <f t="shared" si="26"/>
        <v>0</v>
      </c>
      <c r="X29" s="35">
        <f t="shared" si="26"/>
        <v>0</v>
      </c>
      <c r="Y29" s="35">
        <f t="shared" si="26"/>
        <v>0</v>
      </c>
      <c r="Z29" s="35">
        <f t="shared" si="26"/>
        <v>0</v>
      </c>
      <c r="AA29" s="35">
        <f t="shared" si="26"/>
        <v>0</v>
      </c>
      <c r="AB29" s="35">
        <f t="shared" si="26"/>
        <v>0</v>
      </c>
      <c r="AC29" s="35">
        <f t="shared" si="26"/>
        <v>0</v>
      </c>
      <c r="AD29" s="35">
        <f t="shared" si="26"/>
        <v>0</v>
      </c>
      <c r="AE29" s="36">
        <f t="shared" si="26"/>
        <v>0</v>
      </c>
    </row>
    <row r="30" spans="1:31" ht="23.25" customHeight="1">
      <c r="A30" s="210"/>
      <c r="B30" s="161" t="s">
        <v>16</v>
      </c>
      <c r="C30" s="21">
        <f>SUM(D30:O30)</f>
        <v>510</v>
      </c>
      <c r="D30" s="43">
        <v>17</v>
      </c>
      <c r="E30" s="44">
        <v>0</v>
      </c>
      <c r="F30" s="44">
        <v>10</v>
      </c>
      <c r="G30" s="44">
        <v>0</v>
      </c>
      <c r="H30" s="44">
        <v>478</v>
      </c>
      <c r="I30" s="44">
        <v>1</v>
      </c>
      <c r="J30" s="44">
        <v>0</v>
      </c>
      <c r="K30" s="44">
        <v>0</v>
      </c>
      <c r="L30" s="44">
        <v>4</v>
      </c>
      <c r="M30" s="44">
        <v>0</v>
      </c>
      <c r="N30" s="44">
        <v>0</v>
      </c>
      <c r="O30" s="46">
        <v>0</v>
      </c>
      <c r="P30" s="9"/>
      <c r="Q30" s="160"/>
      <c r="R30" s="171" t="s">
        <v>60</v>
      </c>
      <c r="S30" s="40">
        <f>SUM(T30:AE30)</f>
        <v>466</v>
      </c>
      <c r="T30" s="52">
        <v>13</v>
      </c>
      <c r="U30" s="53">
        <v>0</v>
      </c>
      <c r="V30" s="53">
        <v>8</v>
      </c>
      <c r="W30" s="53">
        <v>0</v>
      </c>
      <c r="X30" s="53">
        <v>440</v>
      </c>
      <c r="Y30" s="53">
        <v>1</v>
      </c>
      <c r="Z30" s="53">
        <v>0</v>
      </c>
      <c r="AA30" s="53">
        <v>0</v>
      </c>
      <c r="AB30" s="53">
        <v>4</v>
      </c>
      <c r="AC30" s="53">
        <v>0</v>
      </c>
      <c r="AD30" s="53">
        <v>0</v>
      </c>
      <c r="AE30" s="54">
        <v>0</v>
      </c>
    </row>
    <row r="31" spans="1:31" ht="23.25" customHeight="1">
      <c r="A31" s="210"/>
      <c r="B31" s="162"/>
      <c r="C31" s="29">
        <v>100.04</v>
      </c>
      <c r="D31" s="30">
        <f aca="true" t="shared" si="27" ref="D31:O31">D30/$C30*100</f>
        <v>3.3333333333333335</v>
      </c>
      <c r="E31" s="31">
        <f t="shared" si="27"/>
        <v>0</v>
      </c>
      <c r="F31" s="31">
        <f t="shared" si="27"/>
        <v>1.9607843137254901</v>
      </c>
      <c r="G31" s="31">
        <f t="shared" si="27"/>
        <v>0</v>
      </c>
      <c r="H31" s="31">
        <f t="shared" si="27"/>
        <v>93.72549019607843</v>
      </c>
      <c r="I31" s="31">
        <f t="shared" si="27"/>
        <v>0.19607843137254902</v>
      </c>
      <c r="J31" s="31">
        <f t="shared" si="27"/>
        <v>0</v>
      </c>
      <c r="K31" s="31">
        <f t="shared" si="27"/>
        <v>0</v>
      </c>
      <c r="L31" s="31">
        <f t="shared" si="27"/>
        <v>0.7843137254901961</v>
      </c>
      <c r="M31" s="31">
        <f t="shared" si="27"/>
        <v>0</v>
      </c>
      <c r="N31" s="31">
        <f t="shared" si="27"/>
        <v>0</v>
      </c>
      <c r="O31" s="32">
        <f t="shared" si="27"/>
        <v>0</v>
      </c>
      <c r="P31" s="9"/>
      <c r="Q31" s="160"/>
      <c r="R31" s="172"/>
      <c r="S31" s="33">
        <v>100</v>
      </c>
      <c r="T31" s="51">
        <f aca="true" t="shared" si="28" ref="T31:AE31">T30/$S30*100</f>
        <v>2.7896995708154506</v>
      </c>
      <c r="U31" s="35">
        <f t="shared" si="28"/>
        <v>0</v>
      </c>
      <c r="V31" s="35">
        <f t="shared" si="28"/>
        <v>1.7167381974248928</v>
      </c>
      <c r="W31" s="35">
        <f t="shared" si="28"/>
        <v>0</v>
      </c>
      <c r="X31" s="35">
        <f t="shared" si="28"/>
        <v>94.4206008583691</v>
      </c>
      <c r="Y31" s="35">
        <f t="shared" si="28"/>
        <v>0.2145922746781116</v>
      </c>
      <c r="Z31" s="35">
        <f t="shared" si="28"/>
        <v>0</v>
      </c>
      <c r="AA31" s="35">
        <f t="shared" si="28"/>
        <v>0</v>
      </c>
      <c r="AB31" s="35">
        <f t="shared" si="28"/>
        <v>0.8583690987124464</v>
      </c>
      <c r="AC31" s="35">
        <f t="shared" si="28"/>
        <v>0</v>
      </c>
      <c r="AD31" s="35">
        <f t="shared" si="28"/>
        <v>0</v>
      </c>
      <c r="AE31" s="36">
        <f t="shared" si="28"/>
        <v>0</v>
      </c>
    </row>
    <row r="32" spans="1:31" ht="23.25" customHeight="1">
      <c r="A32" s="210"/>
      <c r="B32" s="161" t="s">
        <v>44</v>
      </c>
      <c r="C32" s="21">
        <f>SUM(D32:O32)</f>
        <v>686</v>
      </c>
      <c r="D32" s="43">
        <v>2</v>
      </c>
      <c r="E32" s="44">
        <v>0</v>
      </c>
      <c r="F32" s="44">
        <v>8</v>
      </c>
      <c r="G32" s="44">
        <v>0</v>
      </c>
      <c r="H32" s="44">
        <v>659</v>
      </c>
      <c r="I32" s="44">
        <v>12</v>
      </c>
      <c r="J32" s="44">
        <v>0</v>
      </c>
      <c r="K32" s="44">
        <v>5</v>
      </c>
      <c r="L32" s="44">
        <v>0</v>
      </c>
      <c r="M32" s="44">
        <v>0</v>
      </c>
      <c r="N32" s="44">
        <v>0</v>
      </c>
      <c r="O32" s="46">
        <v>0</v>
      </c>
      <c r="P32" s="9"/>
      <c r="Q32" s="160"/>
      <c r="R32" s="171" t="s">
        <v>61</v>
      </c>
      <c r="S32" s="40">
        <f>SUM(T32:AE32)</f>
        <v>668</v>
      </c>
      <c r="T32" s="52">
        <v>2</v>
      </c>
      <c r="U32" s="53">
        <v>0</v>
      </c>
      <c r="V32" s="53">
        <v>8</v>
      </c>
      <c r="W32" s="53">
        <v>0</v>
      </c>
      <c r="X32" s="53">
        <v>642</v>
      </c>
      <c r="Y32" s="53">
        <v>11</v>
      </c>
      <c r="Z32" s="53">
        <v>0</v>
      </c>
      <c r="AA32" s="53">
        <v>5</v>
      </c>
      <c r="AB32" s="53">
        <v>0</v>
      </c>
      <c r="AC32" s="53">
        <v>0</v>
      </c>
      <c r="AD32" s="53">
        <v>0</v>
      </c>
      <c r="AE32" s="54">
        <v>0</v>
      </c>
    </row>
    <row r="33" spans="1:31" ht="23.25" customHeight="1">
      <c r="A33" s="210"/>
      <c r="B33" s="198"/>
      <c r="C33" s="56">
        <v>100</v>
      </c>
      <c r="D33" s="57">
        <f aca="true" t="shared" si="29" ref="D33:O33">D32/$C32*100</f>
        <v>0.2915451895043732</v>
      </c>
      <c r="E33" s="58">
        <f t="shared" si="29"/>
        <v>0</v>
      </c>
      <c r="F33" s="58">
        <f t="shared" si="29"/>
        <v>1.1661807580174928</v>
      </c>
      <c r="G33" s="58">
        <f t="shared" si="29"/>
        <v>0</v>
      </c>
      <c r="H33" s="58">
        <f t="shared" si="29"/>
        <v>96.06413994169097</v>
      </c>
      <c r="I33" s="58">
        <f t="shared" si="29"/>
        <v>1.749271137026239</v>
      </c>
      <c r="J33" s="58">
        <f t="shared" si="29"/>
        <v>0</v>
      </c>
      <c r="K33" s="58">
        <f t="shared" si="29"/>
        <v>0.7288629737609329</v>
      </c>
      <c r="L33" s="58">
        <f t="shared" si="29"/>
        <v>0</v>
      </c>
      <c r="M33" s="58">
        <f t="shared" si="29"/>
        <v>0</v>
      </c>
      <c r="N33" s="58">
        <f t="shared" si="29"/>
        <v>0</v>
      </c>
      <c r="O33" s="59">
        <f t="shared" si="29"/>
        <v>0</v>
      </c>
      <c r="P33" s="9"/>
      <c r="Q33" s="160"/>
      <c r="R33" s="172"/>
      <c r="S33" s="33">
        <v>100</v>
      </c>
      <c r="T33" s="51">
        <f aca="true" t="shared" si="30" ref="T33:AE33">T32/$S32*100</f>
        <v>0.29940119760479045</v>
      </c>
      <c r="U33" s="35">
        <f t="shared" si="30"/>
        <v>0</v>
      </c>
      <c r="V33" s="35">
        <f t="shared" si="30"/>
        <v>1.1976047904191618</v>
      </c>
      <c r="W33" s="35">
        <f t="shared" si="30"/>
        <v>0</v>
      </c>
      <c r="X33" s="35">
        <f t="shared" si="30"/>
        <v>96.10778443113772</v>
      </c>
      <c r="Y33" s="35">
        <f t="shared" si="30"/>
        <v>1.6467065868263475</v>
      </c>
      <c r="Z33" s="35">
        <f t="shared" si="30"/>
        <v>0</v>
      </c>
      <c r="AA33" s="35">
        <f t="shared" si="30"/>
        <v>0.7485029940119761</v>
      </c>
      <c r="AB33" s="35">
        <f t="shared" si="30"/>
        <v>0</v>
      </c>
      <c r="AC33" s="35">
        <f t="shared" si="30"/>
        <v>0</v>
      </c>
      <c r="AD33" s="35">
        <f t="shared" si="30"/>
        <v>0</v>
      </c>
      <c r="AE33" s="36">
        <f t="shared" si="30"/>
        <v>0</v>
      </c>
    </row>
    <row r="34" spans="1:31" ht="23.25" customHeight="1">
      <c r="A34" s="210"/>
      <c r="B34" s="161" t="s">
        <v>18</v>
      </c>
      <c r="C34" s="60">
        <f>SUM(D34:O34)</f>
        <v>678</v>
      </c>
      <c r="D34" s="61">
        <v>0</v>
      </c>
      <c r="E34" s="44">
        <v>0</v>
      </c>
      <c r="F34" s="44">
        <v>4</v>
      </c>
      <c r="G34" s="44">
        <v>0</v>
      </c>
      <c r="H34" s="44">
        <v>660</v>
      </c>
      <c r="I34" s="44">
        <v>10</v>
      </c>
      <c r="J34" s="44">
        <v>0</v>
      </c>
      <c r="K34" s="44">
        <v>4</v>
      </c>
      <c r="L34" s="44">
        <v>0</v>
      </c>
      <c r="M34" s="44">
        <v>0</v>
      </c>
      <c r="N34" s="44">
        <v>0</v>
      </c>
      <c r="O34" s="46">
        <v>0</v>
      </c>
      <c r="P34" s="9"/>
      <c r="Q34" s="47"/>
      <c r="R34" s="177" t="s">
        <v>62</v>
      </c>
      <c r="S34" s="40">
        <f>SUM(T34:AE34)</f>
        <v>677</v>
      </c>
      <c r="T34" s="52">
        <v>0</v>
      </c>
      <c r="U34" s="53">
        <v>0</v>
      </c>
      <c r="V34" s="53">
        <v>4</v>
      </c>
      <c r="W34" s="53">
        <v>0</v>
      </c>
      <c r="X34" s="53">
        <v>659</v>
      </c>
      <c r="Y34" s="53">
        <v>10</v>
      </c>
      <c r="Z34" s="53">
        <v>0</v>
      </c>
      <c r="AA34" s="53">
        <v>4</v>
      </c>
      <c r="AB34" s="53">
        <v>0</v>
      </c>
      <c r="AC34" s="53">
        <v>0</v>
      </c>
      <c r="AD34" s="53">
        <v>0</v>
      </c>
      <c r="AE34" s="54">
        <v>0</v>
      </c>
    </row>
    <row r="35" spans="1:31" ht="23.25" customHeight="1" thickBot="1">
      <c r="A35" s="211"/>
      <c r="B35" s="209"/>
      <c r="C35" s="62">
        <v>100</v>
      </c>
      <c r="D35" s="63">
        <f aca="true" t="shared" si="31" ref="D35:O35">D34/$C34*100</f>
        <v>0</v>
      </c>
      <c r="E35" s="64">
        <f t="shared" si="31"/>
        <v>0</v>
      </c>
      <c r="F35" s="64">
        <f t="shared" si="31"/>
        <v>0.5899705014749262</v>
      </c>
      <c r="G35" s="64">
        <f t="shared" si="31"/>
        <v>0</v>
      </c>
      <c r="H35" s="64">
        <f t="shared" si="31"/>
        <v>97.34513274336283</v>
      </c>
      <c r="I35" s="64">
        <f t="shared" si="31"/>
        <v>1.4749262536873156</v>
      </c>
      <c r="J35" s="64">
        <f t="shared" si="31"/>
        <v>0</v>
      </c>
      <c r="K35" s="64">
        <f t="shared" si="31"/>
        <v>0.5899705014749262</v>
      </c>
      <c r="L35" s="64">
        <f t="shared" si="31"/>
        <v>0</v>
      </c>
      <c r="M35" s="64">
        <f t="shared" si="31"/>
        <v>0</v>
      </c>
      <c r="N35" s="64">
        <f t="shared" si="31"/>
        <v>0</v>
      </c>
      <c r="O35" s="65">
        <f t="shared" si="31"/>
        <v>0</v>
      </c>
      <c r="P35" s="9"/>
      <c r="Q35" s="66"/>
      <c r="R35" s="178"/>
      <c r="S35" s="67">
        <v>100</v>
      </c>
      <c r="T35" s="68">
        <f aca="true" t="shared" si="32" ref="T35:AE35">T34/$S34*100</f>
        <v>0</v>
      </c>
      <c r="U35" s="69">
        <f t="shared" si="32"/>
        <v>0</v>
      </c>
      <c r="V35" s="69">
        <f t="shared" si="32"/>
        <v>0.5908419497784343</v>
      </c>
      <c r="W35" s="69">
        <f t="shared" si="32"/>
        <v>0</v>
      </c>
      <c r="X35" s="69">
        <f t="shared" si="32"/>
        <v>97.34121122599704</v>
      </c>
      <c r="Y35" s="69">
        <f t="shared" si="32"/>
        <v>1.4771048744460855</v>
      </c>
      <c r="Z35" s="69">
        <f t="shared" si="32"/>
        <v>0</v>
      </c>
      <c r="AA35" s="69">
        <f t="shared" si="32"/>
        <v>0.5908419497784343</v>
      </c>
      <c r="AB35" s="69">
        <f t="shared" si="32"/>
        <v>0</v>
      </c>
      <c r="AC35" s="69">
        <f t="shared" si="32"/>
        <v>0</v>
      </c>
      <c r="AD35" s="69">
        <f t="shared" si="32"/>
        <v>0</v>
      </c>
      <c r="AE35" s="70">
        <f t="shared" si="32"/>
        <v>0</v>
      </c>
    </row>
    <row r="36" ht="22.5" customHeight="1">
      <c r="C36" s="71" t="s">
        <v>45</v>
      </c>
    </row>
  </sheetData>
  <mergeCells count="68">
    <mergeCell ref="Q12:Q33"/>
    <mergeCell ref="B30:B31"/>
    <mergeCell ref="D2:O2"/>
    <mergeCell ref="Q8:R9"/>
    <mergeCell ref="Q10:R11"/>
    <mergeCell ref="R32:R33"/>
    <mergeCell ref="Q6:R7"/>
    <mergeCell ref="R12:R13"/>
    <mergeCell ref="R14:R15"/>
    <mergeCell ref="R16:R17"/>
    <mergeCell ref="R34:R35"/>
    <mergeCell ref="R24:R25"/>
    <mergeCell ref="R26:R27"/>
    <mergeCell ref="R28:R29"/>
    <mergeCell ref="R30:R31"/>
    <mergeCell ref="R18:R19"/>
    <mergeCell ref="R20:R21"/>
    <mergeCell ref="R22:R23"/>
    <mergeCell ref="AD3:AD5"/>
    <mergeCell ref="U3:U5"/>
    <mergeCell ref="V3:V5"/>
    <mergeCell ref="W3:W5"/>
    <mergeCell ref="X3:X5"/>
    <mergeCell ref="Y3:Y5"/>
    <mergeCell ref="AE3:AE5"/>
    <mergeCell ref="Q4:R4"/>
    <mergeCell ref="Q5:R5"/>
    <mergeCell ref="Z3:Z5"/>
    <mergeCell ref="AA3:AA5"/>
    <mergeCell ref="AB3:AB5"/>
    <mergeCell ref="AC3:AC5"/>
    <mergeCell ref="Q3:R3"/>
    <mergeCell ref="T2:AE2"/>
    <mergeCell ref="A1:O1"/>
    <mergeCell ref="Q1:AE1"/>
    <mergeCell ref="I3:I5"/>
    <mergeCell ref="L3:L5"/>
    <mergeCell ref="M3:M5"/>
    <mergeCell ref="N3:N5"/>
    <mergeCell ref="S3:S5"/>
    <mergeCell ref="T3:T5"/>
    <mergeCell ref="H3:H5"/>
    <mergeCell ref="B32:B33"/>
    <mergeCell ref="B18:B19"/>
    <mergeCell ref="B20:B21"/>
    <mergeCell ref="B22:B23"/>
    <mergeCell ref="B24:B25"/>
    <mergeCell ref="B26:B27"/>
    <mergeCell ref="G3:G5"/>
    <mergeCell ref="D3:D5"/>
    <mergeCell ref="B28:B29"/>
    <mergeCell ref="A8:B9"/>
    <mergeCell ref="B14:B15"/>
    <mergeCell ref="F3:F5"/>
    <mergeCell ref="A10:B11"/>
    <mergeCell ref="B12:B13"/>
    <mergeCell ref="A6:B7"/>
    <mergeCell ref="B16:B17"/>
    <mergeCell ref="B34:B35"/>
    <mergeCell ref="A12:A35"/>
    <mergeCell ref="O3:O5"/>
    <mergeCell ref="A3:B3"/>
    <mergeCell ref="A5:B5"/>
    <mergeCell ref="E3:E5"/>
    <mergeCell ref="A4:B4"/>
    <mergeCell ref="J3:J5"/>
    <mergeCell ref="C3:C5"/>
    <mergeCell ref="K3:K5"/>
  </mergeCells>
  <printOptions/>
  <pageMargins left="0.7086614173228347" right="0.5905511811023623" top="0.8661417322834646" bottom="0.2755905511811024" header="0.4330708661417323" footer="0.5511811023622047"/>
  <pageSetup fitToHeight="1" fitToWidth="1" horizontalDpi="600" verticalDpi="600" orientation="landscape" paperSize="9" scale="69" r:id="rId2"/>
  <headerFooter alignWithMargins="0">
    <oddHeader>&amp;L&amp;"HGPｺﾞｼｯｸE,標準"&amp;16事業別・法人別指定事業者数&amp;R&amp;"ＭＳ Ｐゴシック,太字"&amp;14平成24年8月1日現在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38"/>
  <sheetViews>
    <sheetView zoomScale="75" zoomScaleNormal="75" workbookViewId="0" topLeftCell="A16">
      <selection activeCell="J23" sqref="J23"/>
    </sheetView>
  </sheetViews>
  <sheetFormatPr defaultColWidth="9.00390625" defaultRowHeight="13.5"/>
  <cols>
    <col min="1" max="1" width="3.00390625" style="75" customWidth="1"/>
    <col min="2" max="2" width="24.125" style="75" customWidth="1"/>
    <col min="3" max="4" width="14.25390625" style="75" customWidth="1"/>
    <col min="5" max="10" width="14.125" style="75" customWidth="1"/>
    <col min="11" max="15" width="9.00390625" style="75" customWidth="1"/>
    <col min="16" max="16" width="9.375" style="75" customWidth="1"/>
    <col min="17" max="16384" width="9.00390625" style="75" customWidth="1"/>
  </cols>
  <sheetData>
    <row r="1" spans="9:10" ht="17.25">
      <c r="I1" s="151" t="s">
        <v>105</v>
      </c>
      <c r="J1" s="151"/>
    </row>
    <row r="2" spans="9:10" ht="18.75">
      <c r="I2" s="156" t="s">
        <v>0</v>
      </c>
      <c r="J2" s="156"/>
    </row>
    <row r="3" spans="9:10" ht="14.25">
      <c r="I3" s="76"/>
      <c r="J3" s="76"/>
    </row>
    <row r="5" spans="3:10" ht="36.75" customHeight="1">
      <c r="C5" s="77"/>
      <c r="D5" s="78" t="s">
        <v>1</v>
      </c>
      <c r="E5" s="79"/>
      <c r="F5" s="79"/>
      <c r="G5" s="79"/>
      <c r="H5" s="79"/>
      <c r="I5" s="80"/>
      <c r="J5" s="81"/>
    </row>
    <row r="6" ht="36.75" customHeight="1">
      <c r="D6" s="82" t="s">
        <v>110</v>
      </c>
    </row>
    <row r="7" ht="24" customHeight="1"/>
    <row r="8" spans="2:10" ht="26.25" customHeight="1">
      <c r="B8" s="83" t="s">
        <v>106</v>
      </c>
      <c r="D8" s="84"/>
      <c r="E8" s="84"/>
      <c r="F8" s="84"/>
      <c r="G8" s="84"/>
      <c r="H8" s="84"/>
      <c r="I8" s="84"/>
      <c r="J8" s="84"/>
    </row>
    <row r="9" ht="26.25" customHeight="1">
      <c r="B9" s="85" t="s">
        <v>77</v>
      </c>
    </row>
    <row r="10" ht="26.25" customHeight="1">
      <c r="B10" s="85" t="s">
        <v>2</v>
      </c>
    </row>
    <row r="11" ht="17.25" customHeight="1"/>
    <row r="12" ht="22.5" customHeight="1" thickBot="1">
      <c r="B12" s="85" t="s">
        <v>64</v>
      </c>
    </row>
    <row r="13" spans="1:10" ht="30.75" customHeight="1" thickTop="1">
      <c r="A13" s="152"/>
      <c r="B13" s="153"/>
      <c r="C13" s="212" t="s">
        <v>102</v>
      </c>
      <c r="D13" s="144"/>
      <c r="E13" s="146" t="s">
        <v>107</v>
      </c>
      <c r="F13" s="147"/>
      <c r="G13" s="158" t="s">
        <v>108</v>
      </c>
      <c r="H13" s="159"/>
      <c r="I13" s="157" t="s">
        <v>109</v>
      </c>
      <c r="J13" s="144"/>
    </row>
    <row r="14" spans="1:10" ht="30.75" customHeight="1">
      <c r="A14" s="154"/>
      <c r="B14" s="155"/>
      <c r="C14" s="99" t="s">
        <v>3</v>
      </c>
      <c r="D14" s="87" t="s">
        <v>4</v>
      </c>
      <c r="E14" s="88" t="s">
        <v>3</v>
      </c>
      <c r="F14" s="89" t="s">
        <v>4</v>
      </c>
      <c r="G14" s="99" t="s">
        <v>3</v>
      </c>
      <c r="H14" s="100" t="s">
        <v>4</v>
      </c>
      <c r="I14" s="86" t="s">
        <v>3</v>
      </c>
      <c r="J14" s="87" t="s">
        <v>4</v>
      </c>
    </row>
    <row r="15" spans="1:10" s="111" customFormat="1" ht="34.5" customHeight="1">
      <c r="A15" s="148" t="s">
        <v>5</v>
      </c>
      <c r="B15" s="149"/>
      <c r="C15" s="109">
        <v>3292</v>
      </c>
      <c r="D15" s="110"/>
      <c r="E15" s="90">
        <v>24</v>
      </c>
      <c r="F15" s="91"/>
      <c r="G15" s="101">
        <f aca="true" t="shared" si="0" ref="G15:G28">E15-(I15-C15)</f>
        <v>13</v>
      </c>
      <c r="H15" s="92"/>
      <c r="I15" s="109">
        <v>3303</v>
      </c>
      <c r="J15" s="110"/>
    </row>
    <row r="16" spans="1:10" ht="34.5" customHeight="1">
      <c r="A16" s="141" t="s">
        <v>6</v>
      </c>
      <c r="B16" s="142"/>
      <c r="C16" s="93">
        <f>SUM(C17:C28)</f>
        <v>9099</v>
      </c>
      <c r="D16" s="93">
        <f>SUM(D17:D28)</f>
        <v>8557</v>
      </c>
      <c r="E16" s="93">
        <f>SUM(E17:E28)</f>
        <v>105</v>
      </c>
      <c r="F16" s="112">
        <f>SUM(F17:F28)</f>
        <v>100</v>
      </c>
      <c r="G16" s="101">
        <f t="shared" si="0"/>
        <v>29</v>
      </c>
      <c r="H16" s="102">
        <f>SUM(H17:H28)</f>
        <v>30</v>
      </c>
      <c r="I16" s="93">
        <f>SUM(I17:I28)</f>
        <v>9175</v>
      </c>
      <c r="J16" s="93">
        <f>SUM(J17:J28)</f>
        <v>8627</v>
      </c>
    </row>
    <row r="17" spans="1:10" s="111" customFormat="1" ht="34.5" customHeight="1">
      <c r="A17" s="113"/>
      <c r="B17" s="133" t="s">
        <v>7</v>
      </c>
      <c r="C17" s="115">
        <v>2936</v>
      </c>
      <c r="D17" s="115">
        <v>2866</v>
      </c>
      <c r="E17" s="115">
        <v>41</v>
      </c>
      <c r="F17" s="116">
        <v>42</v>
      </c>
      <c r="G17" s="103">
        <f t="shared" si="0"/>
        <v>12</v>
      </c>
      <c r="H17" s="104">
        <f aca="true" t="shared" si="1" ref="H17:H28">F17-(J17-D17)</f>
        <v>12</v>
      </c>
      <c r="I17" s="115">
        <v>2965</v>
      </c>
      <c r="J17" s="115">
        <v>2896</v>
      </c>
    </row>
    <row r="18" spans="1:10" s="111" customFormat="1" ht="34.5" customHeight="1">
      <c r="A18" s="113"/>
      <c r="B18" s="135" t="s">
        <v>8</v>
      </c>
      <c r="C18" s="118">
        <v>169</v>
      </c>
      <c r="D18" s="118">
        <v>166</v>
      </c>
      <c r="E18" s="118">
        <v>0</v>
      </c>
      <c r="F18" s="118">
        <v>0</v>
      </c>
      <c r="G18" s="105">
        <f t="shared" si="0"/>
        <v>0</v>
      </c>
      <c r="H18" s="106">
        <f t="shared" si="1"/>
        <v>0</v>
      </c>
      <c r="I18" s="118">
        <v>169</v>
      </c>
      <c r="J18" s="118">
        <v>166</v>
      </c>
    </row>
    <row r="19" spans="1:10" s="111" customFormat="1" ht="34.5" customHeight="1">
      <c r="A19" s="113"/>
      <c r="B19" s="137" t="s">
        <v>9</v>
      </c>
      <c r="C19" s="118">
        <v>619</v>
      </c>
      <c r="D19" s="118">
        <v>604</v>
      </c>
      <c r="E19" s="118">
        <v>5</v>
      </c>
      <c r="F19" s="120">
        <v>5</v>
      </c>
      <c r="G19" s="105">
        <f t="shared" si="0"/>
        <v>1</v>
      </c>
      <c r="H19" s="106">
        <f t="shared" si="1"/>
        <v>1</v>
      </c>
      <c r="I19" s="118">
        <v>623</v>
      </c>
      <c r="J19" s="118">
        <v>608</v>
      </c>
    </row>
    <row r="20" spans="1:10" s="111" customFormat="1" ht="34.5" customHeight="1">
      <c r="A20" s="113"/>
      <c r="B20" s="135" t="s">
        <v>10</v>
      </c>
      <c r="C20" s="118">
        <v>69</v>
      </c>
      <c r="D20" s="118">
        <v>51</v>
      </c>
      <c r="E20" s="118">
        <v>3</v>
      </c>
      <c r="F20" s="120">
        <v>3</v>
      </c>
      <c r="G20" s="105">
        <f t="shared" si="0"/>
        <v>0</v>
      </c>
      <c r="H20" s="106">
        <f t="shared" si="1"/>
        <v>0</v>
      </c>
      <c r="I20" s="118">
        <v>72</v>
      </c>
      <c r="J20" s="118">
        <v>54</v>
      </c>
    </row>
    <row r="21" spans="1:10" s="111" customFormat="1" ht="34.5" customHeight="1">
      <c r="A21" s="113"/>
      <c r="B21" s="135" t="s">
        <v>11</v>
      </c>
      <c r="C21" s="118">
        <v>312</v>
      </c>
      <c r="D21" s="118">
        <v>267</v>
      </c>
      <c r="E21" s="118">
        <v>4</v>
      </c>
      <c r="F21" s="120">
        <v>4</v>
      </c>
      <c r="G21" s="105">
        <f t="shared" si="0"/>
        <v>0</v>
      </c>
      <c r="H21" s="106">
        <f t="shared" si="1"/>
        <v>0</v>
      </c>
      <c r="I21" s="118">
        <v>316</v>
      </c>
      <c r="J21" s="118">
        <v>271</v>
      </c>
    </row>
    <row r="22" spans="1:10" s="111" customFormat="1" ht="34.5" customHeight="1">
      <c r="A22" s="113"/>
      <c r="B22" s="135" t="s">
        <v>12</v>
      </c>
      <c r="C22" s="118">
        <v>2550</v>
      </c>
      <c r="D22" s="118">
        <v>2248</v>
      </c>
      <c r="E22" s="118">
        <v>33</v>
      </c>
      <c r="F22" s="120">
        <v>31</v>
      </c>
      <c r="G22" s="105">
        <f t="shared" si="0"/>
        <v>4</v>
      </c>
      <c r="H22" s="106">
        <f t="shared" si="1"/>
        <v>5</v>
      </c>
      <c r="I22" s="118">
        <v>2579</v>
      </c>
      <c r="J22" s="118">
        <v>2274</v>
      </c>
    </row>
    <row r="23" spans="1:10" s="111" customFormat="1" ht="34.5" customHeight="1">
      <c r="A23" s="113"/>
      <c r="B23" s="135" t="s">
        <v>13</v>
      </c>
      <c r="C23" s="118">
        <v>96</v>
      </c>
      <c r="D23" s="118">
        <v>91</v>
      </c>
      <c r="E23" s="118">
        <v>0</v>
      </c>
      <c r="F23" s="120">
        <v>0</v>
      </c>
      <c r="G23" s="105">
        <f t="shared" si="0"/>
        <v>0</v>
      </c>
      <c r="H23" s="106">
        <f t="shared" si="1"/>
        <v>0</v>
      </c>
      <c r="I23" s="118">
        <v>96</v>
      </c>
      <c r="J23" s="118">
        <v>91</v>
      </c>
    </row>
    <row r="24" spans="1:10" s="111" customFormat="1" ht="34.5" customHeight="1">
      <c r="A24" s="113"/>
      <c r="B24" s="135" t="s">
        <v>14</v>
      </c>
      <c r="C24" s="118">
        <v>473</v>
      </c>
      <c r="D24" s="118">
        <v>451</v>
      </c>
      <c r="E24" s="118">
        <v>3</v>
      </c>
      <c r="F24" s="120">
        <v>3</v>
      </c>
      <c r="G24" s="105">
        <f t="shared" si="0"/>
        <v>0</v>
      </c>
      <c r="H24" s="106">
        <f t="shared" si="1"/>
        <v>0</v>
      </c>
      <c r="I24" s="118">
        <v>476</v>
      </c>
      <c r="J24" s="118">
        <v>454</v>
      </c>
    </row>
    <row r="25" spans="1:10" s="111" customFormat="1" ht="34.5" customHeight="1">
      <c r="A25" s="113"/>
      <c r="B25" s="135" t="s">
        <v>15</v>
      </c>
      <c r="C25" s="118">
        <v>1</v>
      </c>
      <c r="D25" s="118">
        <v>2</v>
      </c>
      <c r="E25" s="118">
        <v>0</v>
      </c>
      <c r="F25" s="120">
        <v>0</v>
      </c>
      <c r="G25" s="105">
        <f t="shared" si="0"/>
        <v>0</v>
      </c>
      <c r="H25" s="106">
        <f t="shared" si="1"/>
        <v>0</v>
      </c>
      <c r="I25" s="118">
        <v>1</v>
      </c>
      <c r="J25" s="118">
        <v>2</v>
      </c>
    </row>
    <row r="26" spans="1:10" s="111" customFormat="1" ht="34.5" customHeight="1">
      <c r="A26" s="113"/>
      <c r="B26" s="135" t="s">
        <v>16</v>
      </c>
      <c r="C26" s="118">
        <v>510</v>
      </c>
      <c r="D26" s="118">
        <v>466</v>
      </c>
      <c r="E26" s="118">
        <v>6</v>
      </c>
      <c r="F26" s="118">
        <v>2</v>
      </c>
      <c r="G26" s="105">
        <f t="shared" si="0"/>
        <v>0</v>
      </c>
      <c r="H26" s="106">
        <f t="shared" si="1"/>
        <v>0</v>
      </c>
      <c r="I26" s="118">
        <v>516</v>
      </c>
      <c r="J26" s="118">
        <v>468</v>
      </c>
    </row>
    <row r="27" spans="1:10" s="111" customFormat="1" ht="34.5" customHeight="1">
      <c r="A27" s="113"/>
      <c r="B27" s="135" t="s">
        <v>17</v>
      </c>
      <c r="C27" s="118">
        <v>686</v>
      </c>
      <c r="D27" s="118">
        <v>668</v>
      </c>
      <c r="E27" s="118">
        <v>5</v>
      </c>
      <c r="F27" s="120">
        <v>5</v>
      </c>
      <c r="G27" s="105">
        <f t="shared" si="0"/>
        <v>5</v>
      </c>
      <c r="H27" s="106">
        <f t="shared" si="1"/>
        <v>5</v>
      </c>
      <c r="I27" s="118">
        <v>686</v>
      </c>
      <c r="J27" s="118">
        <v>668</v>
      </c>
    </row>
    <row r="28" spans="1:10" s="111" customFormat="1" ht="34.5" customHeight="1" thickBot="1">
      <c r="A28" s="113"/>
      <c r="B28" s="138" t="s">
        <v>18</v>
      </c>
      <c r="C28" s="121">
        <v>678</v>
      </c>
      <c r="D28" s="121">
        <v>677</v>
      </c>
      <c r="E28" s="121">
        <v>5</v>
      </c>
      <c r="F28" s="122">
        <v>5</v>
      </c>
      <c r="G28" s="123">
        <f t="shared" si="0"/>
        <v>7</v>
      </c>
      <c r="H28" s="124">
        <f t="shared" si="1"/>
        <v>7</v>
      </c>
      <c r="I28" s="121">
        <v>676</v>
      </c>
      <c r="J28" s="121">
        <v>675</v>
      </c>
    </row>
    <row r="29" spans="1:10" ht="34.5" customHeight="1" thickBot="1" thickTop="1">
      <c r="A29" s="213" t="s">
        <v>19</v>
      </c>
      <c r="B29" s="214"/>
      <c r="C29" s="128">
        <f>SUM(C15:C16)</f>
        <v>12391</v>
      </c>
      <c r="D29" s="129">
        <f>SUM(D17:D28)</f>
        <v>8557</v>
      </c>
      <c r="E29" s="129">
        <f>SUM(E15:E16)</f>
        <v>129</v>
      </c>
      <c r="F29" s="130">
        <f>SUM(F17:F28)</f>
        <v>100</v>
      </c>
      <c r="G29" s="131">
        <f>SUM(G15:G16)</f>
        <v>42</v>
      </c>
      <c r="H29" s="132">
        <f>SUM(H17:H28)</f>
        <v>30</v>
      </c>
      <c r="I29" s="128">
        <f>SUM(I15:I16)</f>
        <v>12478</v>
      </c>
      <c r="J29" s="129">
        <f>SUM(J17:J28)</f>
        <v>8627</v>
      </c>
    </row>
    <row r="30" spans="2:6" ht="26.25" customHeight="1" thickTop="1">
      <c r="B30" s="97" t="s">
        <v>63</v>
      </c>
      <c r="F30" s="98"/>
    </row>
    <row r="31" spans="2:4" ht="22.5" customHeight="1">
      <c r="B31" s="150"/>
      <c r="C31" s="150"/>
      <c r="D31" s="150"/>
    </row>
    <row r="32" ht="18.75" customHeight="1"/>
    <row r="33" ht="18.75" customHeight="1"/>
    <row r="34" spans="2:10" ht="24.75" customHeight="1">
      <c r="B34" s="145"/>
      <c r="C34" s="145"/>
      <c r="D34" s="145"/>
      <c r="E34" s="145"/>
      <c r="F34" s="145"/>
      <c r="G34" s="145"/>
      <c r="H34" s="145"/>
      <c r="I34" s="145"/>
      <c r="J34" s="145"/>
    </row>
    <row r="35" spans="2:10" ht="34.5" customHeight="1">
      <c r="B35" s="145"/>
      <c r="C35" s="145"/>
      <c r="D35" s="145"/>
      <c r="E35" s="145"/>
      <c r="F35" s="145"/>
      <c r="G35" s="145"/>
      <c r="H35" s="145"/>
      <c r="I35" s="145"/>
      <c r="J35" s="145"/>
    </row>
    <row r="36" spans="2:10" ht="27.75" customHeight="1">
      <c r="B36" s="145" t="s">
        <v>74</v>
      </c>
      <c r="C36" s="145"/>
      <c r="D36" s="145"/>
      <c r="E36" s="145"/>
      <c r="F36" s="145"/>
      <c r="G36" s="145"/>
      <c r="H36" s="145"/>
      <c r="I36" s="145"/>
      <c r="J36" s="145"/>
    </row>
    <row r="37" spans="2:10" ht="27.75" customHeight="1">
      <c r="B37" s="145"/>
      <c r="C37" s="145"/>
      <c r="D37" s="145"/>
      <c r="E37" s="145"/>
      <c r="F37" s="145"/>
      <c r="G37" s="145"/>
      <c r="H37" s="145"/>
      <c r="I37" s="145"/>
      <c r="J37" s="145"/>
    </row>
    <row r="38" spans="2:10" ht="27.75" customHeight="1">
      <c r="B38" s="145"/>
      <c r="C38" s="145"/>
      <c r="D38" s="145"/>
      <c r="E38" s="145"/>
      <c r="F38" s="145"/>
      <c r="G38" s="145"/>
      <c r="H38" s="145"/>
      <c r="I38" s="145"/>
      <c r="J38" s="145"/>
    </row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</sheetData>
  <mergeCells count="13">
    <mergeCell ref="I1:J1"/>
    <mergeCell ref="A13:B14"/>
    <mergeCell ref="I2:J2"/>
    <mergeCell ref="I13:J13"/>
    <mergeCell ref="E13:F13"/>
    <mergeCell ref="G13:H13"/>
    <mergeCell ref="A16:B16"/>
    <mergeCell ref="C13:D13"/>
    <mergeCell ref="B36:J38"/>
    <mergeCell ref="B34:J35"/>
    <mergeCell ref="A29:B29"/>
    <mergeCell ref="A15:B15"/>
    <mergeCell ref="B31:D31"/>
  </mergeCells>
  <printOptions/>
  <pageMargins left="0.5118110236220472" right="0.5118110236220472" top="0.7086614173228347" bottom="0.984251968503937" header="0.5118110236220472" footer="0.5118110236220472"/>
  <pageSetup fitToHeight="1" fitToWidth="1" horizontalDpi="300" verticalDpi="3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AE36"/>
  <sheetViews>
    <sheetView zoomScale="75" zoomScaleNormal="75" workbookViewId="0" topLeftCell="A1">
      <pane xSplit="2" ySplit="5" topLeftCell="C18" activePane="bottomRight" state="frozen"/>
      <selection pane="topLeft" activeCell="J4" sqref="J4"/>
      <selection pane="topRight" activeCell="J4" sqref="J4"/>
      <selection pane="bottomLeft" activeCell="J4" sqref="J4"/>
      <selection pane="bottomRight" activeCell="I8" sqref="I8"/>
    </sheetView>
  </sheetViews>
  <sheetFormatPr defaultColWidth="9.00390625" defaultRowHeight="22.5" customHeight="1"/>
  <cols>
    <col min="1" max="1" width="1.625" style="4" customWidth="1"/>
    <col min="2" max="2" width="12.625" style="4" customWidth="1"/>
    <col min="3" max="3" width="6.625" style="71" customWidth="1"/>
    <col min="4" max="15" width="6.125" style="71" customWidth="1"/>
    <col min="16" max="16" width="1.875" style="4" customWidth="1"/>
    <col min="17" max="17" width="1.625" style="4" customWidth="1"/>
    <col min="18" max="18" width="12.625" style="4" customWidth="1"/>
    <col min="19" max="19" width="6.625" style="71" customWidth="1"/>
    <col min="20" max="31" width="6.125" style="71" customWidth="1"/>
    <col min="32" max="16384" width="9.00390625" style="4" customWidth="1"/>
  </cols>
  <sheetData>
    <row r="1" spans="1:31" s="1" customFormat="1" ht="22.5" customHeight="1">
      <c r="A1" s="191" t="s">
        <v>111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Q1" s="191" t="s">
        <v>46</v>
      </c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</row>
    <row r="2" spans="1:31" ht="6.75" customHeight="1" thickBot="1">
      <c r="A2" s="2"/>
      <c r="B2" s="2"/>
      <c r="C2" s="3"/>
      <c r="D2" s="163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Q2" s="2"/>
      <c r="R2" s="2"/>
      <c r="S2" s="3"/>
      <c r="T2" s="163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</row>
    <row r="3" spans="1:31" ht="23.25" customHeight="1">
      <c r="A3" s="189" t="s">
        <v>20</v>
      </c>
      <c r="B3" s="190"/>
      <c r="C3" s="192" t="s">
        <v>21</v>
      </c>
      <c r="D3" s="195" t="s">
        <v>22</v>
      </c>
      <c r="E3" s="179" t="s">
        <v>23</v>
      </c>
      <c r="F3" s="179" t="s">
        <v>24</v>
      </c>
      <c r="G3" s="179" t="s">
        <v>25</v>
      </c>
      <c r="H3" s="179" t="s">
        <v>26</v>
      </c>
      <c r="I3" s="179" t="s">
        <v>27</v>
      </c>
      <c r="J3" s="179" t="s">
        <v>28</v>
      </c>
      <c r="K3" s="179" t="s">
        <v>47</v>
      </c>
      <c r="L3" s="179" t="s">
        <v>29</v>
      </c>
      <c r="M3" s="179" t="s">
        <v>30</v>
      </c>
      <c r="N3" s="179" t="s">
        <v>31</v>
      </c>
      <c r="O3" s="182" t="s">
        <v>32</v>
      </c>
      <c r="Q3" s="189" t="s">
        <v>20</v>
      </c>
      <c r="R3" s="190"/>
      <c r="S3" s="192" t="s">
        <v>21</v>
      </c>
      <c r="T3" s="195" t="s">
        <v>22</v>
      </c>
      <c r="U3" s="179" t="s">
        <v>23</v>
      </c>
      <c r="V3" s="179" t="s">
        <v>24</v>
      </c>
      <c r="W3" s="179" t="s">
        <v>25</v>
      </c>
      <c r="X3" s="179" t="s">
        <v>26</v>
      </c>
      <c r="Y3" s="179" t="s">
        <v>27</v>
      </c>
      <c r="Z3" s="179" t="s">
        <v>28</v>
      </c>
      <c r="AA3" s="179" t="s">
        <v>47</v>
      </c>
      <c r="AB3" s="179" t="s">
        <v>29</v>
      </c>
      <c r="AC3" s="179" t="s">
        <v>30</v>
      </c>
      <c r="AD3" s="179" t="s">
        <v>31</v>
      </c>
      <c r="AE3" s="182" t="s">
        <v>32</v>
      </c>
    </row>
    <row r="4" spans="1:31" ht="22.5" customHeight="1">
      <c r="A4" s="185" t="s">
        <v>48</v>
      </c>
      <c r="B4" s="186"/>
      <c r="C4" s="193"/>
      <c r="D4" s="196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3"/>
      <c r="Q4" s="185" t="s">
        <v>48</v>
      </c>
      <c r="R4" s="186"/>
      <c r="S4" s="193"/>
      <c r="T4" s="196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3"/>
    </row>
    <row r="5" spans="1:31" ht="22.5" customHeight="1" thickBot="1">
      <c r="A5" s="187" t="s">
        <v>49</v>
      </c>
      <c r="B5" s="188"/>
      <c r="C5" s="194"/>
      <c r="D5" s="197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4"/>
      <c r="Q5" s="187" t="s">
        <v>49</v>
      </c>
      <c r="R5" s="188"/>
      <c r="S5" s="194"/>
      <c r="T5" s="197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4"/>
    </row>
    <row r="6" spans="1:31" ht="23.25" customHeight="1">
      <c r="A6" s="205" t="s">
        <v>50</v>
      </c>
      <c r="B6" s="206"/>
      <c r="C6" s="5">
        <f aca="true" t="shared" si="0" ref="C6:O6">SUM(C8,C10)</f>
        <v>12478</v>
      </c>
      <c r="D6" s="6">
        <f t="shared" si="0"/>
        <v>1619</v>
      </c>
      <c r="E6" s="7">
        <f t="shared" si="0"/>
        <v>47</v>
      </c>
      <c r="F6" s="7">
        <f t="shared" si="0"/>
        <v>914</v>
      </c>
      <c r="G6" s="7">
        <f t="shared" si="0"/>
        <v>165</v>
      </c>
      <c r="H6" s="7">
        <f t="shared" si="0"/>
        <v>8823</v>
      </c>
      <c r="I6" s="7">
        <f t="shared" si="0"/>
        <v>569</v>
      </c>
      <c r="J6" s="7">
        <f t="shared" si="0"/>
        <v>1</v>
      </c>
      <c r="K6" s="7">
        <f t="shared" si="0"/>
        <v>167</v>
      </c>
      <c r="L6" s="7">
        <f t="shared" si="0"/>
        <v>42</v>
      </c>
      <c r="M6" s="7">
        <f t="shared" si="0"/>
        <v>5</v>
      </c>
      <c r="N6" s="7">
        <f t="shared" si="0"/>
        <v>80</v>
      </c>
      <c r="O6" s="8">
        <f t="shared" si="0"/>
        <v>46</v>
      </c>
      <c r="P6" s="9"/>
      <c r="Q6" s="173" t="s">
        <v>50</v>
      </c>
      <c r="R6" s="174"/>
      <c r="S6" s="10">
        <f aca="true" t="shared" si="1" ref="S6:AE6">S10</f>
        <v>8627</v>
      </c>
      <c r="T6" s="11">
        <f t="shared" si="1"/>
        <v>1165</v>
      </c>
      <c r="U6" s="12">
        <f t="shared" si="1"/>
        <v>26</v>
      </c>
      <c r="V6" s="12">
        <f t="shared" si="1"/>
        <v>566</v>
      </c>
      <c r="W6" s="12">
        <f t="shared" si="1"/>
        <v>103</v>
      </c>
      <c r="X6" s="12">
        <f t="shared" si="1"/>
        <v>6161</v>
      </c>
      <c r="Y6" s="12">
        <f t="shared" si="1"/>
        <v>376</v>
      </c>
      <c r="Z6" s="12">
        <f t="shared" si="1"/>
        <v>1</v>
      </c>
      <c r="AA6" s="12">
        <f t="shared" si="1"/>
        <v>113</v>
      </c>
      <c r="AB6" s="12">
        <f t="shared" si="1"/>
        <v>32</v>
      </c>
      <c r="AC6" s="12">
        <f t="shared" si="1"/>
        <v>2</v>
      </c>
      <c r="AD6" s="12">
        <f t="shared" si="1"/>
        <v>57</v>
      </c>
      <c r="AE6" s="13">
        <f t="shared" si="1"/>
        <v>25</v>
      </c>
    </row>
    <row r="7" spans="1:31" ht="23.25" customHeight="1" thickBot="1">
      <c r="A7" s="207"/>
      <c r="B7" s="208"/>
      <c r="C7" s="14">
        <v>100</v>
      </c>
      <c r="D7" s="15">
        <f aca="true" t="shared" si="2" ref="D7:O7">D6/$C6*100</f>
        <v>12.9748357108511</v>
      </c>
      <c r="E7" s="16">
        <f t="shared" si="2"/>
        <v>0.37666292675108193</v>
      </c>
      <c r="F7" s="16">
        <f t="shared" si="2"/>
        <v>7.32489180958487</v>
      </c>
      <c r="G7" s="16">
        <f t="shared" si="2"/>
        <v>1.3223272960410322</v>
      </c>
      <c r="H7" s="16">
        <f t="shared" si="2"/>
        <v>70.708446866485</v>
      </c>
      <c r="I7" s="16">
        <f t="shared" si="2"/>
        <v>4.560025645135438</v>
      </c>
      <c r="J7" s="16">
        <f t="shared" si="2"/>
        <v>0.008014104824491105</v>
      </c>
      <c r="K7" s="16">
        <f t="shared" si="2"/>
        <v>1.3383555056900145</v>
      </c>
      <c r="L7" s="16">
        <f t="shared" si="2"/>
        <v>0.3365924026286264</v>
      </c>
      <c r="M7" s="16">
        <f t="shared" si="2"/>
        <v>0.04007052412245552</v>
      </c>
      <c r="N7" s="16">
        <f t="shared" si="2"/>
        <v>0.6411283859592883</v>
      </c>
      <c r="O7" s="17">
        <f t="shared" si="2"/>
        <v>0.36864882192659076</v>
      </c>
      <c r="P7" s="9"/>
      <c r="Q7" s="175"/>
      <c r="R7" s="176"/>
      <c r="S7" s="18">
        <f aca="true" t="shared" si="3" ref="S7:AE7">S11</f>
        <v>100</v>
      </c>
      <c r="T7" s="19">
        <f t="shared" si="3"/>
        <v>13.504114987828908</v>
      </c>
      <c r="U7" s="19">
        <f t="shared" si="3"/>
        <v>0.3013793902863104</v>
      </c>
      <c r="V7" s="19">
        <f t="shared" si="3"/>
        <v>6.560797496232758</v>
      </c>
      <c r="W7" s="19">
        <f t="shared" si="3"/>
        <v>1.1939260461342298</v>
      </c>
      <c r="X7" s="19">
        <f t="shared" si="3"/>
        <v>71.41532398284455</v>
      </c>
      <c r="Y7" s="19">
        <f t="shared" si="3"/>
        <v>4.358409644140489</v>
      </c>
      <c r="Z7" s="19">
        <f t="shared" si="3"/>
        <v>0.01159151501101194</v>
      </c>
      <c r="AA7" s="19">
        <f t="shared" si="3"/>
        <v>1.3098411962443492</v>
      </c>
      <c r="AB7" s="19">
        <f t="shared" si="3"/>
        <v>0.3709284803523821</v>
      </c>
      <c r="AC7" s="19">
        <f t="shared" si="3"/>
        <v>0.02318303002202388</v>
      </c>
      <c r="AD7" s="19">
        <f t="shared" si="3"/>
        <v>0.6607163556276805</v>
      </c>
      <c r="AE7" s="20">
        <f t="shared" si="3"/>
        <v>0.2897878752752985</v>
      </c>
    </row>
    <row r="8" spans="1:31" ht="23.25" customHeight="1" thickTop="1">
      <c r="A8" s="199" t="s">
        <v>33</v>
      </c>
      <c r="B8" s="200"/>
      <c r="C8" s="21">
        <f>SUM(D8:O8)</f>
        <v>3303</v>
      </c>
      <c r="D8" s="22">
        <v>417</v>
      </c>
      <c r="E8" s="23">
        <v>21</v>
      </c>
      <c r="F8" s="23">
        <v>302</v>
      </c>
      <c r="G8" s="23">
        <v>56</v>
      </c>
      <c r="H8" s="23">
        <v>2250</v>
      </c>
      <c r="I8" s="23">
        <v>172</v>
      </c>
      <c r="J8" s="23">
        <v>0</v>
      </c>
      <c r="K8" s="23">
        <v>53</v>
      </c>
      <c r="L8" s="23">
        <v>10</v>
      </c>
      <c r="M8" s="23">
        <v>2</v>
      </c>
      <c r="N8" s="23">
        <v>20</v>
      </c>
      <c r="O8" s="24">
        <v>0</v>
      </c>
      <c r="P8" s="9"/>
      <c r="Q8" s="165"/>
      <c r="R8" s="166"/>
      <c r="S8" s="25"/>
      <c r="T8" s="26"/>
      <c r="U8" s="27"/>
      <c r="V8" s="27"/>
      <c r="W8" s="27"/>
      <c r="X8" s="27"/>
      <c r="Y8" s="27"/>
      <c r="Z8" s="27"/>
      <c r="AA8" s="27"/>
      <c r="AB8" s="27"/>
      <c r="AC8" s="27"/>
      <c r="AD8" s="27"/>
      <c r="AE8" s="28"/>
    </row>
    <row r="9" spans="1:31" ht="23.25" customHeight="1">
      <c r="A9" s="201"/>
      <c r="B9" s="202"/>
      <c r="C9" s="29">
        <v>100</v>
      </c>
      <c r="D9" s="30">
        <f aca="true" t="shared" si="4" ref="D9:O9">D8/$C8*100</f>
        <v>12.62488646684832</v>
      </c>
      <c r="E9" s="31">
        <f t="shared" si="4"/>
        <v>0.6357856494096277</v>
      </c>
      <c r="F9" s="31">
        <f t="shared" si="4"/>
        <v>9.14320314865274</v>
      </c>
      <c r="G9" s="31">
        <f t="shared" si="4"/>
        <v>1.6954283984256735</v>
      </c>
      <c r="H9" s="31">
        <f t="shared" si="4"/>
        <v>68.11989100817438</v>
      </c>
      <c r="I9" s="31">
        <f t="shared" si="4"/>
        <v>5.2073872237359975</v>
      </c>
      <c r="J9" s="31">
        <f t="shared" si="4"/>
        <v>0</v>
      </c>
      <c r="K9" s="31">
        <f t="shared" si="4"/>
        <v>1.6046018770814412</v>
      </c>
      <c r="L9" s="31">
        <f t="shared" si="4"/>
        <v>0.3027550711474417</v>
      </c>
      <c r="M9" s="31">
        <f t="shared" si="4"/>
        <v>0.060551014229488345</v>
      </c>
      <c r="N9" s="31">
        <f t="shared" si="4"/>
        <v>0.6055101422948834</v>
      </c>
      <c r="O9" s="32">
        <f t="shared" si="4"/>
        <v>0</v>
      </c>
      <c r="P9" s="9"/>
      <c r="Q9" s="167"/>
      <c r="R9" s="168"/>
      <c r="S9" s="33"/>
      <c r="T9" s="34"/>
      <c r="U9" s="35"/>
      <c r="V9" s="35"/>
      <c r="W9" s="35"/>
      <c r="X9" s="35"/>
      <c r="Y9" s="35"/>
      <c r="Z9" s="35"/>
      <c r="AA9" s="35"/>
      <c r="AB9" s="35"/>
      <c r="AC9" s="35"/>
      <c r="AD9" s="35"/>
      <c r="AE9" s="36"/>
    </row>
    <row r="10" spans="1:31" ht="23.25" customHeight="1">
      <c r="A10" s="203" t="s">
        <v>34</v>
      </c>
      <c r="B10" s="204"/>
      <c r="C10" s="21">
        <f>SUM(D10:O10)</f>
        <v>9175</v>
      </c>
      <c r="D10" s="37">
        <f aca="true" t="shared" si="5" ref="D10:O10">SUM(D12,D14,D16,D18,D20,D22,D24,D26,D28,D30,D32,D34)</f>
        <v>1202</v>
      </c>
      <c r="E10" s="38">
        <f t="shared" si="5"/>
        <v>26</v>
      </c>
      <c r="F10" s="38">
        <f t="shared" si="5"/>
        <v>612</v>
      </c>
      <c r="G10" s="38">
        <f t="shared" si="5"/>
        <v>109</v>
      </c>
      <c r="H10" s="38">
        <f t="shared" si="5"/>
        <v>6573</v>
      </c>
      <c r="I10" s="38">
        <f t="shared" si="5"/>
        <v>397</v>
      </c>
      <c r="J10" s="38">
        <f t="shared" si="5"/>
        <v>1</v>
      </c>
      <c r="K10" s="38">
        <f t="shared" si="5"/>
        <v>114</v>
      </c>
      <c r="L10" s="38">
        <f t="shared" si="5"/>
        <v>32</v>
      </c>
      <c r="M10" s="38">
        <f t="shared" si="5"/>
        <v>3</v>
      </c>
      <c r="N10" s="38">
        <f t="shared" si="5"/>
        <v>60</v>
      </c>
      <c r="O10" s="39">
        <f t="shared" si="5"/>
        <v>46</v>
      </c>
      <c r="P10" s="9"/>
      <c r="Q10" s="169" t="s">
        <v>46</v>
      </c>
      <c r="R10" s="170"/>
      <c r="S10" s="40">
        <f>SUM(T10:AE10)</f>
        <v>8627</v>
      </c>
      <c r="T10" s="41">
        <f aca="true" t="shared" si="6" ref="T10:AE10">SUM(T12,T14,T16,T18,T20,T22,T24,T26,T28,T30,T32,T34)</f>
        <v>1165</v>
      </c>
      <c r="U10" s="41">
        <f t="shared" si="6"/>
        <v>26</v>
      </c>
      <c r="V10" s="41">
        <f t="shared" si="6"/>
        <v>566</v>
      </c>
      <c r="W10" s="41">
        <f t="shared" si="6"/>
        <v>103</v>
      </c>
      <c r="X10" s="41">
        <f t="shared" si="6"/>
        <v>6161</v>
      </c>
      <c r="Y10" s="41">
        <f t="shared" si="6"/>
        <v>376</v>
      </c>
      <c r="Z10" s="41">
        <f t="shared" si="6"/>
        <v>1</v>
      </c>
      <c r="AA10" s="41">
        <f t="shared" si="6"/>
        <v>113</v>
      </c>
      <c r="AB10" s="41">
        <f t="shared" si="6"/>
        <v>32</v>
      </c>
      <c r="AC10" s="41">
        <f t="shared" si="6"/>
        <v>2</v>
      </c>
      <c r="AD10" s="41">
        <f t="shared" si="6"/>
        <v>57</v>
      </c>
      <c r="AE10" s="42">
        <f t="shared" si="6"/>
        <v>25</v>
      </c>
    </row>
    <row r="11" spans="1:31" ht="23.25" customHeight="1">
      <c r="A11" s="199"/>
      <c r="B11" s="202"/>
      <c r="C11" s="29">
        <v>100</v>
      </c>
      <c r="D11" s="30">
        <f aca="true" t="shared" si="7" ref="D11:O11">D10/$C10*100</f>
        <v>13.100817438692097</v>
      </c>
      <c r="E11" s="31">
        <f t="shared" si="7"/>
        <v>0.28337874659400547</v>
      </c>
      <c r="F11" s="31">
        <f t="shared" si="7"/>
        <v>6.670299727520436</v>
      </c>
      <c r="G11" s="31">
        <f t="shared" si="7"/>
        <v>1.1880108991825613</v>
      </c>
      <c r="H11" s="31">
        <f t="shared" si="7"/>
        <v>71.64032697547684</v>
      </c>
      <c r="I11" s="31">
        <f t="shared" si="7"/>
        <v>4.3269754768392374</v>
      </c>
      <c r="J11" s="31">
        <f t="shared" si="7"/>
        <v>0.010899182561307902</v>
      </c>
      <c r="K11" s="31">
        <f t="shared" si="7"/>
        <v>1.2425068119891007</v>
      </c>
      <c r="L11" s="31">
        <f t="shared" si="7"/>
        <v>0.34877384196185285</v>
      </c>
      <c r="M11" s="31">
        <f t="shared" si="7"/>
        <v>0.0326975476839237</v>
      </c>
      <c r="N11" s="31">
        <f t="shared" si="7"/>
        <v>0.6539509536784741</v>
      </c>
      <c r="O11" s="32">
        <f t="shared" si="7"/>
        <v>0.5013623978201636</v>
      </c>
      <c r="P11" s="9"/>
      <c r="Q11" s="165"/>
      <c r="R11" s="168"/>
      <c r="S11" s="33">
        <v>100</v>
      </c>
      <c r="T11" s="35">
        <f aca="true" t="shared" si="8" ref="T11:AE11">T10/$S10*100</f>
        <v>13.504114987828908</v>
      </c>
      <c r="U11" s="35">
        <f t="shared" si="8"/>
        <v>0.3013793902863104</v>
      </c>
      <c r="V11" s="35">
        <f t="shared" si="8"/>
        <v>6.560797496232758</v>
      </c>
      <c r="W11" s="35">
        <f t="shared" si="8"/>
        <v>1.1939260461342298</v>
      </c>
      <c r="X11" s="35">
        <f t="shared" si="8"/>
        <v>71.41532398284455</v>
      </c>
      <c r="Y11" s="35">
        <f t="shared" si="8"/>
        <v>4.358409644140489</v>
      </c>
      <c r="Z11" s="35">
        <f t="shared" si="8"/>
        <v>0.01159151501101194</v>
      </c>
      <c r="AA11" s="35">
        <f t="shared" si="8"/>
        <v>1.3098411962443492</v>
      </c>
      <c r="AB11" s="35">
        <f t="shared" si="8"/>
        <v>0.3709284803523821</v>
      </c>
      <c r="AC11" s="35">
        <f t="shared" si="8"/>
        <v>0.02318303002202388</v>
      </c>
      <c r="AD11" s="35">
        <f t="shared" si="8"/>
        <v>0.6607163556276805</v>
      </c>
      <c r="AE11" s="36">
        <f t="shared" si="8"/>
        <v>0.2897878752752985</v>
      </c>
    </row>
    <row r="12" spans="1:31" ht="23.25" customHeight="1">
      <c r="A12" s="210"/>
      <c r="B12" s="161" t="s">
        <v>35</v>
      </c>
      <c r="C12" s="21">
        <f>SUM(D12:O12)</f>
        <v>2965</v>
      </c>
      <c r="D12" s="43">
        <v>219</v>
      </c>
      <c r="E12" s="44">
        <v>17</v>
      </c>
      <c r="F12" s="45">
        <v>55</v>
      </c>
      <c r="G12" s="44">
        <v>13</v>
      </c>
      <c r="H12" s="44">
        <v>2388</v>
      </c>
      <c r="I12" s="44">
        <v>223</v>
      </c>
      <c r="J12" s="44">
        <v>0</v>
      </c>
      <c r="K12" s="44">
        <v>44</v>
      </c>
      <c r="L12" s="44">
        <v>4</v>
      </c>
      <c r="M12" s="44">
        <v>0</v>
      </c>
      <c r="N12" s="44">
        <v>2</v>
      </c>
      <c r="O12" s="46">
        <v>0</v>
      </c>
      <c r="P12" s="9"/>
      <c r="Q12" s="160"/>
      <c r="R12" s="171" t="s">
        <v>51</v>
      </c>
      <c r="S12" s="40">
        <f>SUM(T12:AE12)</f>
        <v>2896</v>
      </c>
      <c r="T12" s="48">
        <v>214</v>
      </c>
      <c r="U12" s="49">
        <v>17</v>
      </c>
      <c r="V12" s="49">
        <v>53</v>
      </c>
      <c r="W12" s="49">
        <v>13</v>
      </c>
      <c r="X12" s="49">
        <v>2341</v>
      </c>
      <c r="Y12" s="49">
        <v>210</v>
      </c>
      <c r="Z12" s="49">
        <v>0</v>
      </c>
      <c r="AA12" s="49">
        <v>43</v>
      </c>
      <c r="AB12" s="49">
        <v>4</v>
      </c>
      <c r="AC12" s="49">
        <v>0</v>
      </c>
      <c r="AD12" s="49">
        <v>1</v>
      </c>
      <c r="AE12" s="50">
        <v>0</v>
      </c>
    </row>
    <row r="13" spans="1:31" ht="23.25" customHeight="1">
      <c r="A13" s="210"/>
      <c r="B13" s="162"/>
      <c r="C13" s="29">
        <v>100</v>
      </c>
      <c r="D13" s="30">
        <f aca="true" t="shared" si="9" ref="D13:O13">D12/$C12*100</f>
        <v>7.386172006745364</v>
      </c>
      <c r="E13" s="31">
        <f t="shared" si="9"/>
        <v>0.5733558178752108</v>
      </c>
      <c r="F13" s="31">
        <f t="shared" si="9"/>
        <v>1.854974704890388</v>
      </c>
      <c r="G13" s="31">
        <f t="shared" si="9"/>
        <v>0.4384485666104553</v>
      </c>
      <c r="H13" s="31">
        <f t="shared" si="9"/>
        <v>80.53962900505903</v>
      </c>
      <c r="I13" s="31">
        <f t="shared" si="9"/>
        <v>7.521079258010118</v>
      </c>
      <c r="J13" s="31">
        <f t="shared" si="9"/>
        <v>0</v>
      </c>
      <c r="K13" s="31">
        <f t="shared" si="9"/>
        <v>1.4839797639123105</v>
      </c>
      <c r="L13" s="31">
        <f t="shared" si="9"/>
        <v>0.13490725126475547</v>
      </c>
      <c r="M13" s="31">
        <f t="shared" si="9"/>
        <v>0</v>
      </c>
      <c r="N13" s="31">
        <f t="shared" si="9"/>
        <v>0.06745362563237774</v>
      </c>
      <c r="O13" s="32">
        <f t="shared" si="9"/>
        <v>0</v>
      </c>
      <c r="P13" s="9"/>
      <c r="Q13" s="160"/>
      <c r="R13" s="172"/>
      <c r="S13" s="33">
        <v>100</v>
      </c>
      <c r="T13" s="51">
        <f aca="true" t="shared" si="10" ref="T13:AE13">T12/$S12*100</f>
        <v>7.38950276243094</v>
      </c>
      <c r="U13" s="35">
        <f t="shared" si="10"/>
        <v>0.5870165745856354</v>
      </c>
      <c r="V13" s="35">
        <f t="shared" si="10"/>
        <v>1.8301104972375688</v>
      </c>
      <c r="W13" s="35">
        <f t="shared" si="10"/>
        <v>0.4488950276243094</v>
      </c>
      <c r="X13" s="35">
        <f t="shared" si="10"/>
        <v>80.83563535911603</v>
      </c>
      <c r="Y13" s="35">
        <f t="shared" si="10"/>
        <v>7.251381215469613</v>
      </c>
      <c r="Z13" s="35">
        <f t="shared" si="10"/>
        <v>0</v>
      </c>
      <c r="AA13" s="35">
        <f t="shared" si="10"/>
        <v>1.4848066298342542</v>
      </c>
      <c r="AB13" s="35">
        <f t="shared" si="10"/>
        <v>0.13812154696132595</v>
      </c>
      <c r="AC13" s="35">
        <f t="shared" si="10"/>
        <v>0</v>
      </c>
      <c r="AD13" s="35">
        <f t="shared" si="10"/>
        <v>0.03453038674033149</v>
      </c>
      <c r="AE13" s="36">
        <f t="shared" si="10"/>
        <v>0</v>
      </c>
    </row>
    <row r="14" spans="1:31" ht="23.25" customHeight="1">
      <c r="A14" s="210"/>
      <c r="B14" s="161" t="s">
        <v>36</v>
      </c>
      <c r="C14" s="21">
        <f>SUM(D14:O14)</f>
        <v>169</v>
      </c>
      <c r="D14" s="43">
        <v>9</v>
      </c>
      <c r="E14" s="44">
        <v>1</v>
      </c>
      <c r="F14" s="44">
        <v>2</v>
      </c>
      <c r="G14" s="44">
        <v>0</v>
      </c>
      <c r="H14" s="44">
        <v>156</v>
      </c>
      <c r="I14" s="44">
        <v>1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6">
        <v>0</v>
      </c>
      <c r="P14" s="9"/>
      <c r="Q14" s="160"/>
      <c r="R14" s="171" t="s">
        <v>52</v>
      </c>
      <c r="S14" s="40">
        <f>SUM(T14:AE14)</f>
        <v>166</v>
      </c>
      <c r="T14" s="52">
        <v>8</v>
      </c>
      <c r="U14" s="53">
        <v>1</v>
      </c>
      <c r="V14" s="53">
        <v>2</v>
      </c>
      <c r="W14" s="53">
        <v>0</v>
      </c>
      <c r="X14" s="53">
        <v>154</v>
      </c>
      <c r="Y14" s="53">
        <v>1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4">
        <v>0</v>
      </c>
    </row>
    <row r="15" spans="1:31" ht="23.25" customHeight="1">
      <c r="A15" s="210"/>
      <c r="B15" s="162"/>
      <c r="C15" s="29">
        <v>100</v>
      </c>
      <c r="D15" s="30">
        <f aca="true" t="shared" si="11" ref="D15:O15">D14/$C14*100</f>
        <v>5.325443786982249</v>
      </c>
      <c r="E15" s="31">
        <f t="shared" si="11"/>
        <v>0.591715976331361</v>
      </c>
      <c r="F15" s="31">
        <f t="shared" si="11"/>
        <v>1.183431952662722</v>
      </c>
      <c r="G15" s="31">
        <f t="shared" si="11"/>
        <v>0</v>
      </c>
      <c r="H15" s="31">
        <f t="shared" si="11"/>
        <v>92.3076923076923</v>
      </c>
      <c r="I15" s="31">
        <f t="shared" si="11"/>
        <v>0.591715976331361</v>
      </c>
      <c r="J15" s="31">
        <f t="shared" si="11"/>
        <v>0</v>
      </c>
      <c r="K15" s="31">
        <f t="shared" si="11"/>
        <v>0</v>
      </c>
      <c r="L15" s="31">
        <f t="shared" si="11"/>
        <v>0</v>
      </c>
      <c r="M15" s="31">
        <f t="shared" si="11"/>
        <v>0</v>
      </c>
      <c r="N15" s="31">
        <f t="shared" si="11"/>
        <v>0</v>
      </c>
      <c r="O15" s="32">
        <f t="shared" si="11"/>
        <v>0</v>
      </c>
      <c r="P15" s="9"/>
      <c r="Q15" s="160"/>
      <c r="R15" s="172"/>
      <c r="S15" s="33">
        <v>100</v>
      </c>
      <c r="T15" s="51">
        <f aca="true" t="shared" si="12" ref="T15:AE15">T14/$S14*100</f>
        <v>4.819277108433735</v>
      </c>
      <c r="U15" s="35">
        <f t="shared" si="12"/>
        <v>0.6024096385542169</v>
      </c>
      <c r="V15" s="35">
        <f t="shared" si="12"/>
        <v>1.2048192771084338</v>
      </c>
      <c r="W15" s="35">
        <f t="shared" si="12"/>
        <v>0</v>
      </c>
      <c r="X15" s="35">
        <f t="shared" si="12"/>
        <v>92.7710843373494</v>
      </c>
      <c r="Y15" s="35">
        <f t="shared" si="12"/>
        <v>0.6024096385542169</v>
      </c>
      <c r="Z15" s="35">
        <f t="shared" si="12"/>
        <v>0</v>
      </c>
      <c r="AA15" s="35">
        <f t="shared" si="12"/>
        <v>0</v>
      </c>
      <c r="AB15" s="35">
        <f t="shared" si="12"/>
        <v>0</v>
      </c>
      <c r="AC15" s="35">
        <f t="shared" si="12"/>
        <v>0</v>
      </c>
      <c r="AD15" s="35">
        <f t="shared" si="12"/>
        <v>0</v>
      </c>
      <c r="AE15" s="36">
        <f t="shared" si="12"/>
        <v>0</v>
      </c>
    </row>
    <row r="16" spans="1:31" ht="23.25" customHeight="1">
      <c r="A16" s="210"/>
      <c r="B16" s="161" t="s">
        <v>37</v>
      </c>
      <c r="C16" s="21">
        <f>SUM(D16:O16)</f>
        <v>623</v>
      </c>
      <c r="D16" s="43">
        <v>48</v>
      </c>
      <c r="E16" s="44">
        <v>0</v>
      </c>
      <c r="F16" s="44">
        <v>213</v>
      </c>
      <c r="G16" s="44">
        <v>55</v>
      </c>
      <c r="H16" s="44">
        <v>252</v>
      </c>
      <c r="I16" s="44">
        <v>21</v>
      </c>
      <c r="J16" s="44">
        <v>0</v>
      </c>
      <c r="K16" s="44">
        <v>29</v>
      </c>
      <c r="L16" s="44">
        <v>4</v>
      </c>
      <c r="M16" s="44">
        <v>0</v>
      </c>
      <c r="N16" s="44">
        <v>1</v>
      </c>
      <c r="O16" s="46">
        <v>0</v>
      </c>
      <c r="P16" s="9"/>
      <c r="Q16" s="160"/>
      <c r="R16" s="171" t="s">
        <v>53</v>
      </c>
      <c r="S16" s="40">
        <f>SUM(T16:AE16)</f>
        <v>608</v>
      </c>
      <c r="T16" s="43">
        <v>46</v>
      </c>
      <c r="U16" s="44">
        <v>0</v>
      </c>
      <c r="V16" s="44">
        <v>210</v>
      </c>
      <c r="W16" s="44">
        <v>54</v>
      </c>
      <c r="X16" s="44">
        <v>248</v>
      </c>
      <c r="Y16" s="44">
        <v>17</v>
      </c>
      <c r="Z16" s="44">
        <v>0</v>
      </c>
      <c r="AA16" s="44">
        <v>29</v>
      </c>
      <c r="AB16" s="44">
        <v>4</v>
      </c>
      <c r="AC16" s="44">
        <v>0</v>
      </c>
      <c r="AD16" s="44">
        <v>0</v>
      </c>
      <c r="AE16" s="46">
        <v>0</v>
      </c>
    </row>
    <row r="17" spans="1:31" ht="23.25" customHeight="1">
      <c r="A17" s="210"/>
      <c r="B17" s="162"/>
      <c r="C17" s="29">
        <v>100</v>
      </c>
      <c r="D17" s="30">
        <f aca="true" t="shared" si="13" ref="D17:O17">D16/$C16*100</f>
        <v>7.704654895666131</v>
      </c>
      <c r="E17" s="31">
        <f t="shared" si="13"/>
        <v>0</v>
      </c>
      <c r="F17" s="31">
        <f t="shared" si="13"/>
        <v>34.18940609951846</v>
      </c>
      <c r="G17" s="31">
        <f t="shared" si="13"/>
        <v>8.828250401284109</v>
      </c>
      <c r="H17" s="31">
        <f t="shared" si="13"/>
        <v>40.44943820224719</v>
      </c>
      <c r="I17" s="31">
        <f t="shared" si="13"/>
        <v>3.3707865168539324</v>
      </c>
      <c r="J17" s="31">
        <f t="shared" si="13"/>
        <v>0</v>
      </c>
      <c r="K17" s="31">
        <f t="shared" si="13"/>
        <v>4.654895666131622</v>
      </c>
      <c r="L17" s="31">
        <f t="shared" si="13"/>
        <v>0.6420545746388443</v>
      </c>
      <c r="M17" s="31">
        <f t="shared" si="13"/>
        <v>0</v>
      </c>
      <c r="N17" s="31">
        <f t="shared" si="13"/>
        <v>0.16051364365971107</v>
      </c>
      <c r="O17" s="32">
        <f t="shared" si="13"/>
        <v>0</v>
      </c>
      <c r="P17" s="9"/>
      <c r="Q17" s="160"/>
      <c r="R17" s="172"/>
      <c r="S17" s="33">
        <v>100</v>
      </c>
      <c r="T17" s="51">
        <f aca="true" t="shared" si="14" ref="T17:AE17">T16/$S16*100</f>
        <v>7.565789473684211</v>
      </c>
      <c r="U17" s="35">
        <f t="shared" si="14"/>
        <v>0</v>
      </c>
      <c r="V17" s="35">
        <f t="shared" si="14"/>
        <v>34.53947368421053</v>
      </c>
      <c r="W17" s="35">
        <f t="shared" si="14"/>
        <v>8.881578947368421</v>
      </c>
      <c r="X17" s="35">
        <f t="shared" si="14"/>
        <v>40.78947368421053</v>
      </c>
      <c r="Y17" s="35">
        <f t="shared" si="14"/>
        <v>2.7960526315789473</v>
      </c>
      <c r="Z17" s="35">
        <f t="shared" si="14"/>
        <v>0</v>
      </c>
      <c r="AA17" s="35">
        <f t="shared" si="14"/>
        <v>4.769736842105264</v>
      </c>
      <c r="AB17" s="35">
        <f t="shared" si="14"/>
        <v>0.6578947368421052</v>
      </c>
      <c r="AC17" s="35">
        <f t="shared" si="14"/>
        <v>0</v>
      </c>
      <c r="AD17" s="35">
        <f t="shared" si="14"/>
        <v>0</v>
      </c>
      <c r="AE17" s="36">
        <f t="shared" si="14"/>
        <v>0</v>
      </c>
    </row>
    <row r="18" spans="1:31" ht="23.25" customHeight="1">
      <c r="A18" s="210"/>
      <c r="B18" s="161" t="s">
        <v>38</v>
      </c>
      <c r="C18" s="21">
        <f>SUM(D18:O18)</f>
        <v>72</v>
      </c>
      <c r="D18" s="43">
        <v>4</v>
      </c>
      <c r="E18" s="44">
        <v>0</v>
      </c>
      <c r="F18" s="44">
        <v>58</v>
      </c>
      <c r="G18" s="44">
        <v>3</v>
      </c>
      <c r="H18" s="44">
        <v>0</v>
      </c>
      <c r="I18" s="44">
        <v>0</v>
      </c>
      <c r="J18" s="44">
        <v>0</v>
      </c>
      <c r="K18" s="44">
        <v>1</v>
      </c>
      <c r="L18" s="44">
        <v>2</v>
      </c>
      <c r="M18" s="44">
        <v>1</v>
      </c>
      <c r="N18" s="44">
        <v>1</v>
      </c>
      <c r="O18" s="46">
        <v>2</v>
      </c>
      <c r="P18" s="9"/>
      <c r="Q18" s="160"/>
      <c r="R18" s="171" t="s">
        <v>54</v>
      </c>
      <c r="S18" s="40">
        <f>SUM(T18:AE18)</f>
        <v>54</v>
      </c>
      <c r="T18" s="52">
        <v>3</v>
      </c>
      <c r="U18" s="53">
        <v>0</v>
      </c>
      <c r="V18" s="53">
        <v>44</v>
      </c>
      <c r="W18" s="53">
        <v>1</v>
      </c>
      <c r="X18" s="53">
        <v>0</v>
      </c>
      <c r="Y18" s="53">
        <v>0</v>
      </c>
      <c r="Z18" s="53">
        <v>0</v>
      </c>
      <c r="AA18" s="53">
        <v>1</v>
      </c>
      <c r="AB18" s="53">
        <v>3</v>
      </c>
      <c r="AC18" s="53">
        <v>0</v>
      </c>
      <c r="AD18" s="53">
        <v>1</v>
      </c>
      <c r="AE18" s="54">
        <v>1</v>
      </c>
    </row>
    <row r="19" spans="1:31" ht="23.25" customHeight="1">
      <c r="A19" s="210"/>
      <c r="B19" s="162"/>
      <c r="C19" s="29">
        <v>100</v>
      </c>
      <c r="D19" s="30">
        <f aca="true" t="shared" si="15" ref="D19:O19">D18/$C18*100</f>
        <v>5.555555555555555</v>
      </c>
      <c r="E19" s="31">
        <f t="shared" si="15"/>
        <v>0</v>
      </c>
      <c r="F19" s="31">
        <f t="shared" si="15"/>
        <v>80.55555555555556</v>
      </c>
      <c r="G19" s="31">
        <f t="shared" si="15"/>
        <v>4.166666666666666</v>
      </c>
      <c r="H19" s="31">
        <f t="shared" si="15"/>
        <v>0</v>
      </c>
      <c r="I19" s="31">
        <f t="shared" si="15"/>
        <v>0</v>
      </c>
      <c r="J19" s="31">
        <f t="shared" si="15"/>
        <v>0</v>
      </c>
      <c r="K19" s="31">
        <f t="shared" si="15"/>
        <v>1.3888888888888888</v>
      </c>
      <c r="L19" s="31">
        <f t="shared" si="15"/>
        <v>2.7777777777777777</v>
      </c>
      <c r="M19" s="31">
        <f t="shared" si="15"/>
        <v>1.3888888888888888</v>
      </c>
      <c r="N19" s="31">
        <f t="shared" si="15"/>
        <v>1.3888888888888888</v>
      </c>
      <c r="O19" s="32">
        <f t="shared" si="15"/>
        <v>2.7777777777777777</v>
      </c>
      <c r="P19" s="9"/>
      <c r="Q19" s="160"/>
      <c r="R19" s="172"/>
      <c r="S19" s="33">
        <v>100</v>
      </c>
      <c r="T19" s="51">
        <f aca="true" t="shared" si="16" ref="T19:AE19">T18/$S18*100</f>
        <v>5.555555555555555</v>
      </c>
      <c r="U19" s="35">
        <f t="shared" si="16"/>
        <v>0</v>
      </c>
      <c r="V19" s="35">
        <f t="shared" si="16"/>
        <v>81.48148148148148</v>
      </c>
      <c r="W19" s="35">
        <f t="shared" si="16"/>
        <v>1.8518518518518516</v>
      </c>
      <c r="X19" s="35">
        <f t="shared" si="16"/>
        <v>0</v>
      </c>
      <c r="Y19" s="35">
        <f t="shared" si="16"/>
        <v>0</v>
      </c>
      <c r="Z19" s="35">
        <f t="shared" si="16"/>
        <v>0</v>
      </c>
      <c r="AA19" s="35">
        <f t="shared" si="16"/>
        <v>1.8518518518518516</v>
      </c>
      <c r="AB19" s="35">
        <f t="shared" si="16"/>
        <v>5.555555555555555</v>
      </c>
      <c r="AC19" s="35">
        <f t="shared" si="16"/>
        <v>0</v>
      </c>
      <c r="AD19" s="35">
        <f t="shared" si="16"/>
        <v>1.8518518518518516</v>
      </c>
      <c r="AE19" s="36">
        <f t="shared" si="16"/>
        <v>1.8518518518518516</v>
      </c>
    </row>
    <row r="20" spans="1:31" ht="23.25" customHeight="1">
      <c r="A20" s="210"/>
      <c r="B20" s="161" t="s">
        <v>39</v>
      </c>
      <c r="C20" s="21">
        <f>SUM(D20:O20)</f>
        <v>316</v>
      </c>
      <c r="D20" s="72">
        <v>15</v>
      </c>
      <c r="E20" s="73">
        <v>0</v>
      </c>
      <c r="F20" s="73">
        <v>96</v>
      </c>
      <c r="G20" s="73">
        <v>21</v>
      </c>
      <c r="H20" s="73">
        <v>125</v>
      </c>
      <c r="I20" s="73">
        <v>7</v>
      </c>
      <c r="J20" s="73">
        <v>0</v>
      </c>
      <c r="K20" s="73">
        <v>5</v>
      </c>
      <c r="L20" s="73">
        <v>9</v>
      </c>
      <c r="M20" s="73">
        <v>0</v>
      </c>
      <c r="N20" s="73">
        <v>1</v>
      </c>
      <c r="O20" s="74">
        <v>37</v>
      </c>
      <c r="P20" s="9"/>
      <c r="Q20" s="160"/>
      <c r="R20" s="171" t="s">
        <v>55</v>
      </c>
      <c r="S20" s="40">
        <f>SUM(T20:AE20)</f>
        <v>271</v>
      </c>
      <c r="T20" s="52">
        <v>15</v>
      </c>
      <c r="U20" s="53">
        <v>0</v>
      </c>
      <c r="V20" s="53">
        <v>78</v>
      </c>
      <c r="W20" s="53">
        <v>20</v>
      </c>
      <c r="X20" s="53">
        <v>121</v>
      </c>
      <c r="Y20" s="53">
        <v>7</v>
      </c>
      <c r="Z20" s="53">
        <v>0</v>
      </c>
      <c r="AA20" s="53">
        <v>5</v>
      </c>
      <c r="AB20" s="53">
        <v>8</v>
      </c>
      <c r="AC20" s="53">
        <v>0</v>
      </c>
      <c r="AD20" s="53">
        <v>0</v>
      </c>
      <c r="AE20" s="54">
        <v>17</v>
      </c>
    </row>
    <row r="21" spans="1:31" ht="23.25" customHeight="1">
      <c r="A21" s="210"/>
      <c r="B21" s="162"/>
      <c r="C21" s="29">
        <v>100</v>
      </c>
      <c r="D21" s="55">
        <f aca="true" t="shared" si="17" ref="D21:O21">D20/$C20*100</f>
        <v>4.746835443037975</v>
      </c>
      <c r="E21" s="31">
        <f t="shared" si="17"/>
        <v>0</v>
      </c>
      <c r="F21" s="31">
        <f t="shared" si="17"/>
        <v>30.37974683544304</v>
      </c>
      <c r="G21" s="31">
        <f t="shared" si="17"/>
        <v>6.645569620253164</v>
      </c>
      <c r="H21" s="31">
        <f t="shared" si="17"/>
        <v>39.55696202531646</v>
      </c>
      <c r="I21" s="31">
        <f t="shared" si="17"/>
        <v>2.2151898734177213</v>
      </c>
      <c r="J21" s="31">
        <f t="shared" si="17"/>
        <v>0</v>
      </c>
      <c r="K21" s="31">
        <f t="shared" si="17"/>
        <v>1.5822784810126582</v>
      </c>
      <c r="L21" s="31">
        <f t="shared" si="17"/>
        <v>2.848101265822785</v>
      </c>
      <c r="M21" s="31">
        <f t="shared" si="17"/>
        <v>0</v>
      </c>
      <c r="N21" s="31">
        <f t="shared" si="17"/>
        <v>0.31645569620253167</v>
      </c>
      <c r="O21" s="32">
        <f t="shared" si="17"/>
        <v>11.708860759493671</v>
      </c>
      <c r="P21" s="9"/>
      <c r="Q21" s="160"/>
      <c r="R21" s="172"/>
      <c r="S21" s="33">
        <v>100</v>
      </c>
      <c r="T21" s="51">
        <f aca="true" t="shared" si="18" ref="T21:AE21">IF(T20=0,"(0.0)",T20/$S20*100)</f>
        <v>5.535055350553505</v>
      </c>
      <c r="U21" s="35" t="str">
        <f t="shared" si="18"/>
        <v>(0.0)</v>
      </c>
      <c r="V21" s="35">
        <f t="shared" si="18"/>
        <v>28.782287822878228</v>
      </c>
      <c r="W21" s="35">
        <f t="shared" si="18"/>
        <v>7.380073800738007</v>
      </c>
      <c r="X21" s="35">
        <f t="shared" si="18"/>
        <v>44.64944649446495</v>
      </c>
      <c r="Y21" s="35">
        <f t="shared" si="18"/>
        <v>2.5830258302583027</v>
      </c>
      <c r="Z21" s="35" t="str">
        <f t="shared" si="18"/>
        <v>(0.0)</v>
      </c>
      <c r="AA21" s="35">
        <f t="shared" si="18"/>
        <v>1.8450184501845017</v>
      </c>
      <c r="AB21" s="35">
        <f t="shared" si="18"/>
        <v>2.952029520295203</v>
      </c>
      <c r="AC21" s="35" t="str">
        <f t="shared" si="18"/>
        <v>(0.0)</v>
      </c>
      <c r="AD21" s="35" t="str">
        <f t="shared" si="18"/>
        <v>(0.0)</v>
      </c>
      <c r="AE21" s="36">
        <f t="shared" si="18"/>
        <v>6.273062730627306</v>
      </c>
    </row>
    <row r="22" spans="1:31" ht="23.25" customHeight="1">
      <c r="A22" s="210"/>
      <c r="B22" s="161" t="s">
        <v>40</v>
      </c>
      <c r="C22" s="21">
        <f>SUM(D22:O22)</f>
        <v>2579</v>
      </c>
      <c r="D22" s="43">
        <v>476</v>
      </c>
      <c r="E22" s="44">
        <v>7</v>
      </c>
      <c r="F22" s="44">
        <v>82</v>
      </c>
      <c r="G22" s="44">
        <v>14</v>
      </c>
      <c r="H22" s="44">
        <v>1815</v>
      </c>
      <c r="I22" s="44">
        <v>121</v>
      </c>
      <c r="J22" s="44">
        <v>1</v>
      </c>
      <c r="K22" s="44">
        <v>17</v>
      </c>
      <c r="L22" s="44">
        <v>7</v>
      </c>
      <c r="M22" s="44">
        <v>0</v>
      </c>
      <c r="N22" s="44">
        <v>39</v>
      </c>
      <c r="O22" s="46">
        <v>0</v>
      </c>
      <c r="P22" s="9"/>
      <c r="Q22" s="160"/>
      <c r="R22" s="171" t="s">
        <v>56</v>
      </c>
      <c r="S22" s="40">
        <f>SUM(T22:AE22)</f>
        <v>2274</v>
      </c>
      <c r="T22" s="52">
        <v>469</v>
      </c>
      <c r="U22" s="53">
        <v>7</v>
      </c>
      <c r="V22" s="53">
        <v>81</v>
      </c>
      <c r="W22" s="53">
        <v>12</v>
      </c>
      <c r="X22" s="53">
        <v>1523</v>
      </c>
      <c r="Y22" s="53">
        <v>118</v>
      </c>
      <c r="Z22" s="53">
        <v>1</v>
      </c>
      <c r="AA22" s="53">
        <v>17</v>
      </c>
      <c r="AB22" s="53">
        <v>7</v>
      </c>
      <c r="AC22" s="53">
        <v>0</v>
      </c>
      <c r="AD22" s="53">
        <v>39</v>
      </c>
      <c r="AE22" s="54">
        <v>0</v>
      </c>
    </row>
    <row r="23" spans="1:31" ht="23.25" customHeight="1">
      <c r="A23" s="210"/>
      <c r="B23" s="162"/>
      <c r="C23" s="29">
        <v>100</v>
      </c>
      <c r="D23" s="30">
        <f aca="true" t="shared" si="19" ref="D23:O23">D22/$C22*100</f>
        <v>18.456766188445133</v>
      </c>
      <c r="E23" s="31">
        <f t="shared" si="19"/>
        <v>0.27142303218301667</v>
      </c>
      <c r="F23" s="31">
        <f t="shared" si="19"/>
        <v>3.179526948429624</v>
      </c>
      <c r="G23" s="31">
        <f t="shared" si="19"/>
        <v>0.5428460643660333</v>
      </c>
      <c r="H23" s="31">
        <f t="shared" si="19"/>
        <v>70.3761147731679</v>
      </c>
      <c r="I23" s="31">
        <f t="shared" si="19"/>
        <v>4.6917409848778595</v>
      </c>
      <c r="J23" s="31">
        <f t="shared" si="19"/>
        <v>0.038774718883288095</v>
      </c>
      <c r="K23" s="31">
        <f t="shared" si="19"/>
        <v>0.6591702210158976</v>
      </c>
      <c r="L23" s="31">
        <f t="shared" si="19"/>
        <v>0.27142303218301667</v>
      </c>
      <c r="M23" s="31">
        <f t="shared" si="19"/>
        <v>0</v>
      </c>
      <c r="N23" s="31">
        <f t="shared" si="19"/>
        <v>1.5122140364482357</v>
      </c>
      <c r="O23" s="32">
        <f t="shared" si="19"/>
        <v>0</v>
      </c>
      <c r="P23" s="9"/>
      <c r="Q23" s="160"/>
      <c r="R23" s="172"/>
      <c r="S23" s="33">
        <v>100</v>
      </c>
      <c r="T23" s="51">
        <f aca="true" t="shared" si="20" ref="T23:AE23">T22/$S22*100</f>
        <v>20.624450307827615</v>
      </c>
      <c r="U23" s="35">
        <f t="shared" si="20"/>
        <v>0.30782761653474056</v>
      </c>
      <c r="V23" s="35">
        <f t="shared" si="20"/>
        <v>3.562005277044855</v>
      </c>
      <c r="W23" s="35">
        <f t="shared" si="20"/>
        <v>0.5277044854881267</v>
      </c>
      <c r="X23" s="35">
        <f t="shared" si="20"/>
        <v>66.97449428320141</v>
      </c>
      <c r="Y23" s="35">
        <f t="shared" si="20"/>
        <v>5.189094107299912</v>
      </c>
      <c r="Z23" s="35">
        <f t="shared" si="20"/>
        <v>0.04397537379067722</v>
      </c>
      <c r="AA23" s="35">
        <f t="shared" si="20"/>
        <v>0.7475813544415127</v>
      </c>
      <c r="AB23" s="35">
        <f t="shared" si="20"/>
        <v>0.30782761653474056</v>
      </c>
      <c r="AC23" s="35">
        <f t="shared" si="20"/>
        <v>0</v>
      </c>
      <c r="AD23" s="35">
        <f t="shared" si="20"/>
        <v>1.7150395778364116</v>
      </c>
      <c r="AE23" s="36">
        <f t="shared" si="20"/>
        <v>0</v>
      </c>
    </row>
    <row r="24" spans="1:31" ht="23.25" customHeight="1">
      <c r="A24" s="210"/>
      <c r="B24" s="161" t="s">
        <v>41</v>
      </c>
      <c r="C24" s="21">
        <f>SUM(D24:O24)</f>
        <v>96</v>
      </c>
      <c r="D24" s="43">
        <v>0</v>
      </c>
      <c r="E24" s="44">
        <v>0</v>
      </c>
      <c r="F24" s="44">
        <v>77</v>
      </c>
      <c r="G24" s="44">
        <v>3</v>
      </c>
      <c r="H24" s="44">
        <v>0</v>
      </c>
      <c r="I24" s="44">
        <v>0</v>
      </c>
      <c r="J24" s="44">
        <v>0</v>
      </c>
      <c r="K24" s="44">
        <v>8</v>
      </c>
      <c r="L24" s="44">
        <v>1</v>
      </c>
      <c r="M24" s="44">
        <v>0</v>
      </c>
      <c r="N24" s="44">
        <v>0</v>
      </c>
      <c r="O24" s="46">
        <v>7</v>
      </c>
      <c r="P24" s="9"/>
      <c r="Q24" s="160"/>
      <c r="R24" s="171" t="s">
        <v>57</v>
      </c>
      <c r="S24" s="40">
        <f>SUM(T24:AE24)</f>
        <v>91</v>
      </c>
      <c r="T24" s="52">
        <v>0</v>
      </c>
      <c r="U24" s="53">
        <v>0</v>
      </c>
      <c r="V24" s="53">
        <v>72</v>
      </c>
      <c r="W24" s="53">
        <v>3</v>
      </c>
      <c r="X24" s="53">
        <v>0</v>
      </c>
      <c r="Y24" s="53">
        <v>0</v>
      </c>
      <c r="Z24" s="53">
        <v>0</v>
      </c>
      <c r="AA24" s="53">
        <v>8</v>
      </c>
      <c r="AB24" s="53">
        <v>1</v>
      </c>
      <c r="AC24" s="53">
        <v>0</v>
      </c>
      <c r="AD24" s="53">
        <v>0</v>
      </c>
      <c r="AE24" s="54">
        <v>7</v>
      </c>
    </row>
    <row r="25" spans="1:31" ht="23.25" customHeight="1">
      <c r="A25" s="210"/>
      <c r="B25" s="162"/>
      <c r="C25" s="29">
        <v>100</v>
      </c>
      <c r="D25" s="30">
        <f aca="true" t="shared" si="21" ref="D25:O25">D24/$C24*100</f>
        <v>0</v>
      </c>
      <c r="E25" s="31">
        <f t="shared" si="21"/>
        <v>0</v>
      </c>
      <c r="F25" s="31">
        <f t="shared" si="21"/>
        <v>80.20833333333334</v>
      </c>
      <c r="G25" s="31">
        <f t="shared" si="21"/>
        <v>3.125</v>
      </c>
      <c r="H25" s="31">
        <f t="shared" si="21"/>
        <v>0</v>
      </c>
      <c r="I25" s="31">
        <f t="shared" si="21"/>
        <v>0</v>
      </c>
      <c r="J25" s="31">
        <f t="shared" si="21"/>
        <v>0</v>
      </c>
      <c r="K25" s="31">
        <f t="shared" si="21"/>
        <v>8.333333333333332</v>
      </c>
      <c r="L25" s="31">
        <f t="shared" si="21"/>
        <v>1.0416666666666665</v>
      </c>
      <c r="M25" s="31">
        <f t="shared" si="21"/>
        <v>0</v>
      </c>
      <c r="N25" s="31">
        <f t="shared" si="21"/>
        <v>0</v>
      </c>
      <c r="O25" s="32">
        <f t="shared" si="21"/>
        <v>7.291666666666667</v>
      </c>
      <c r="P25" s="9"/>
      <c r="Q25" s="160"/>
      <c r="R25" s="172"/>
      <c r="S25" s="33">
        <v>100</v>
      </c>
      <c r="T25" s="51">
        <f aca="true" t="shared" si="22" ref="T25:AE25">T24/$S24*100</f>
        <v>0</v>
      </c>
      <c r="U25" s="35">
        <f t="shared" si="22"/>
        <v>0</v>
      </c>
      <c r="V25" s="35">
        <f t="shared" si="22"/>
        <v>79.12087912087912</v>
      </c>
      <c r="W25" s="35">
        <f t="shared" si="22"/>
        <v>3.296703296703297</v>
      </c>
      <c r="X25" s="35">
        <f t="shared" si="22"/>
        <v>0</v>
      </c>
      <c r="Y25" s="35">
        <f t="shared" si="22"/>
        <v>0</v>
      </c>
      <c r="Z25" s="35">
        <f t="shared" si="22"/>
        <v>0</v>
      </c>
      <c r="AA25" s="35">
        <f t="shared" si="22"/>
        <v>8.791208791208792</v>
      </c>
      <c r="AB25" s="35">
        <f t="shared" si="22"/>
        <v>1.098901098901099</v>
      </c>
      <c r="AC25" s="35">
        <f t="shared" si="22"/>
        <v>0</v>
      </c>
      <c r="AD25" s="35">
        <f t="shared" si="22"/>
        <v>0</v>
      </c>
      <c r="AE25" s="36">
        <f t="shared" si="22"/>
        <v>7.6923076923076925</v>
      </c>
    </row>
    <row r="26" spans="1:31" ht="23.25" customHeight="1">
      <c r="A26" s="210"/>
      <c r="B26" s="161" t="s">
        <v>42</v>
      </c>
      <c r="C26" s="21">
        <f>SUM(D26:O26)</f>
        <v>476</v>
      </c>
      <c r="D26" s="43">
        <v>412</v>
      </c>
      <c r="E26" s="44">
        <v>1</v>
      </c>
      <c r="F26" s="44">
        <v>6</v>
      </c>
      <c r="G26" s="44">
        <v>0</v>
      </c>
      <c r="H26" s="44">
        <v>36</v>
      </c>
      <c r="I26" s="44">
        <v>1</v>
      </c>
      <c r="J26" s="44">
        <v>0</v>
      </c>
      <c r="K26" s="44">
        <v>1</v>
      </c>
      <c r="L26" s="44">
        <v>1</v>
      </c>
      <c r="M26" s="44">
        <v>2</v>
      </c>
      <c r="N26" s="44">
        <v>16</v>
      </c>
      <c r="O26" s="46">
        <v>0</v>
      </c>
      <c r="P26" s="9"/>
      <c r="Q26" s="160"/>
      <c r="R26" s="171" t="s">
        <v>58</v>
      </c>
      <c r="S26" s="40">
        <f>SUM(T26:AE26)</f>
        <v>454</v>
      </c>
      <c r="T26" s="52">
        <v>395</v>
      </c>
      <c r="U26" s="53">
        <v>1</v>
      </c>
      <c r="V26" s="53">
        <v>4</v>
      </c>
      <c r="W26" s="53">
        <v>0</v>
      </c>
      <c r="X26" s="53">
        <v>33</v>
      </c>
      <c r="Y26" s="53">
        <v>1</v>
      </c>
      <c r="Z26" s="53">
        <v>0</v>
      </c>
      <c r="AA26" s="53">
        <v>1</v>
      </c>
      <c r="AB26" s="53">
        <v>1</v>
      </c>
      <c r="AC26" s="53">
        <v>2</v>
      </c>
      <c r="AD26" s="53">
        <v>16</v>
      </c>
      <c r="AE26" s="54">
        <v>0</v>
      </c>
    </row>
    <row r="27" spans="1:31" ht="23.25" customHeight="1">
      <c r="A27" s="210"/>
      <c r="B27" s="162"/>
      <c r="C27" s="29">
        <v>100</v>
      </c>
      <c r="D27" s="30">
        <f aca="true" t="shared" si="23" ref="D27:O27">D26/$C26*100</f>
        <v>86.5546218487395</v>
      </c>
      <c r="E27" s="31">
        <f t="shared" si="23"/>
        <v>0.21008403361344538</v>
      </c>
      <c r="F27" s="31">
        <f t="shared" si="23"/>
        <v>1.2605042016806722</v>
      </c>
      <c r="G27" s="31">
        <f t="shared" si="23"/>
        <v>0</v>
      </c>
      <c r="H27" s="31">
        <f t="shared" si="23"/>
        <v>7.563025210084033</v>
      </c>
      <c r="I27" s="31">
        <f t="shared" si="23"/>
        <v>0.21008403361344538</v>
      </c>
      <c r="J27" s="31">
        <f t="shared" si="23"/>
        <v>0</v>
      </c>
      <c r="K27" s="31">
        <f t="shared" si="23"/>
        <v>0.21008403361344538</v>
      </c>
      <c r="L27" s="31">
        <f t="shared" si="23"/>
        <v>0.21008403361344538</v>
      </c>
      <c r="M27" s="31">
        <f t="shared" si="23"/>
        <v>0.42016806722689076</v>
      </c>
      <c r="N27" s="31">
        <f t="shared" si="23"/>
        <v>3.361344537815126</v>
      </c>
      <c r="O27" s="32">
        <f t="shared" si="23"/>
        <v>0</v>
      </c>
      <c r="P27" s="9"/>
      <c r="Q27" s="160"/>
      <c r="R27" s="172"/>
      <c r="S27" s="33">
        <v>100</v>
      </c>
      <c r="T27" s="51">
        <f aca="true" t="shared" si="24" ref="T27:AE27">T26/$S26*100</f>
        <v>87.00440528634361</v>
      </c>
      <c r="U27" s="35">
        <f t="shared" si="24"/>
        <v>0.22026431718061676</v>
      </c>
      <c r="V27" s="35">
        <f t="shared" si="24"/>
        <v>0.881057268722467</v>
      </c>
      <c r="W27" s="35">
        <f t="shared" si="24"/>
        <v>0</v>
      </c>
      <c r="X27" s="35">
        <f t="shared" si="24"/>
        <v>7.268722466960352</v>
      </c>
      <c r="Y27" s="35">
        <f t="shared" si="24"/>
        <v>0.22026431718061676</v>
      </c>
      <c r="Z27" s="35">
        <f t="shared" si="24"/>
        <v>0</v>
      </c>
      <c r="AA27" s="35">
        <f t="shared" si="24"/>
        <v>0.22026431718061676</v>
      </c>
      <c r="AB27" s="35">
        <f t="shared" si="24"/>
        <v>0.22026431718061676</v>
      </c>
      <c r="AC27" s="35">
        <f t="shared" si="24"/>
        <v>0.4405286343612335</v>
      </c>
      <c r="AD27" s="35">
        <f t="shared" si="24"/>
        <v>3.524229074889868</v>
      </c>
      <c r="AE27" s="36">
        <f t="shared" si="24"/>
        <v>0</v>
      </c>
    </row>
    <row r="28" spans="1:31" ht="23.25" customHeight="1">
      <c r="A28" s="210"/>
      <c r="B28" s="161" t="s">
        <v>43</v>
      </c>
      <c r="C28" s="21">
        <v>1</v>
      </c>
      <c r="D28" s="43">
        <v>0</v>
      </c>
      <c r="E28" s="44">
        <v>0</v>
      </c>
      <c r="F28" s="44">
        <v>1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6">
        <v>0</v>
      </c>
      <c r="P28" s="9"/>
      <c r="Q28" s="160"/>
      <c r="R28" s="171" t="s">
        <v>59</v>
      </c>
      <c r="S28" s="40">
        <f>SUM(T28:AE28)</f>
        <v>2</v>
      </c>
      <c r="T28" s="52">
        <v>0</v>
      </c>
      <c r="U28" s="53">
        <v>0</v>
      </c>
      <c r="V28" s="53">
        <v>2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4">
        <v>0</v>
      </c>
    </row>
    <row r="29" spans="1:31" ht="23.25" customHeight="1">
      <c r="A29" s="210"/>
      <c r="B29" s="162"/>
      <c r="C29" s="29">
        <v>100</v>
      </c>
      <c r="D29" s="30">
        <f aca="true" t="shared" si="25" ref="D29:O29">D28/$C28*100</f>
        <v>0</v>
      </c>
      <c r="E29" s="31">
        <f t="shared" si="25"/>
        <v>0</v>
      </c>
      <c r="F29" s="31">
        <f t="shared" si="25"/>
        <v>100</v>
      </c>
      <c r="G29" s="31">
        <f t="shared" si="25"/>
        <v>0</v>
      </c>
      <c r="H29" s="31">
        <f t="shared" si="25"/>
        <v>0</v>
      </c>
      <c r="I29" s="31">
        <f t="shared" si="25"/>
        <v>0</v>
      </c>
      <c r="J29" s="31">
        <f t="shared" si="25"/>
        <v>0</v>
      </c>
      <c r="K29" s="31">
        <f t="shared" si="25"/>
        <v>0</v>
      </c>
      <c r="L29" s="31">
        <f t="shared" si="25"/>
        <v>0</v>
      </c>
      <c r="M29" s="31">
        <f t="shared" si="25"/>
        <v>0</v>
      </c>
      <c r="N29" s="31">
        <f t="shared" si="25"/>
        <v>0</v>
      </c>
      <c r="O29" s="32">
        <f t="shared" si="25"/>
        <v>0</v>
      </c>
      <c r="P29" s="9"/>
      <c r="Q29" s="160"/>
      <c r="R29" s="172"/>
      <c r="S29" s="33">
        <v>100</v>
      </c>
      <c r="T29" s="51">
        <f aca="true" t="shared" si="26" ref="T29:AE29">T28/$S28*100</f>
        <v>0</v>
      </c>
      <c r="U29" s="35">
        <f t="shared" si="26"/>
        <v>0</v>
      </c>
      <c r="V29" s="35">
        <f t="shared" si="26"/>
        <v>100</v>
      </c>
      <c r="W29" s="35">
        <f t="shared" si="26"/>
        <v>0</v>
      </c>
      <c r="X29" s="35">
        <f t="shared" si="26"/>
        <v>0</v>
      </c>
      <c r="Y29" s="35">
        <f t="shared" si="26"/>
        <v>0</v>
      </c>
      <c r="Z29" s="35">
        <f t="shared" si="26"/>
        <v>0</v>
      </c>
      <c r="AA29" s="35">
        <f t="shared" si="26"/>
        <v>0</v>
      </c>
      <c r="AB29" s="35">
        <f t="shared" si="26"/>
        <v>0</v>
      </c>
      <c r="AC29" s="35">
        <f t="shared" si="26"/>
        <v>0</v>
      </c>
      <c r="AD29" s="35">
        <f t="shared" si="26"/>
        <v>0</v>
      </c>
      <c r="AE29" s="36">
        <f t="shared" si="26"/>
        <v>0</v>
      </c>
    </row>
    <row r="30" spans="1:31" ht="23.25" customHeight="1">
      <c r="A30" s="210"/>
      <c r="B30" s="161" t="s">
        <v>16</v>
      </c>
      <c r="C30" s="21">
        <f>SUM(D30:O30)</f>
        <v>516</v>
      </c>
      <c r="D30" s="43">
        <v>17</v>
      </c>
      <c r="E30" s="44">
        <v>0</v>
      </c>
      <c r="F30" s="44">
        <v>10</v>
      </c>
      <c r="G30" s="44">
        <v>0</v>
      </c>
      <c r="H30" s="44">
        <v>484</v>
      </c>
      <c r="I30" s="44">
        <v>1</v>
      </c>
      <c r="J30" s="44">
        <v>0</v>
      </c>
      <c r="K30" s="44">
        <v>0</v>
      </c>
      <c r="L30" s="44">
        <v>4</v>
      </c>
      <c r="M30" s="44">
        <v>0</v>
      </c>
      <c r="N30" s="44">
        <v>0</v>
      </c>
      <c r="O30" s="46">
        <v>0</v>
      </c>
      <c r="P30" s="9"/>
      <c r="Q30" s="160"/>
      <c r="R30" s="171" t="s">
        <v>60</v>
      </c>
      <c r="S30" s="40">
        <f>SUM(T30:AE30)</f>
        <v>468</v>
      </c>
      <c r="T30" s="52">
        <v>13</v>
      </c>
      <c r="U30" s="53">
        <v>0</v>
      </c>
      <c r="V30" s="53">
        <v>8</v>
      </c>
      <c r="W30" s="53">
        <v>0</v>
      </c>
      <c r="X30" s="53">
        <v>442</v>
      </c>
      <c r="Y30" s="53">
        <v>1</v>
      </c>
      <c r="Z30" s="53">
        <v>0</v>
      </c>
      <c r="AA30" s="53">
        <v>0</v>
      </c>
      <c r="AB30" s="53">
        <v>4</v>
      </c>
      <c r="AC30" s="53">
        <v>0</v>
      </c>
      <c r="AD30" s="53">
        <v>0</v>
      </c>
      <c r="AE30" s="54">
        <v>0</v>
      </c>
    </row>
    <row r="31" spans="1:31" ht="23.25" customHeight="1">
      <c r="A31" s="210"/>
      <c r="B31" s="162"/>
      <c r="C31" s="29">
        <v>100.04</v>
      </c>
      <c r="D31" s="30">
        <f aca="true" t="shared" si="27" ref="D31:O31">D30/$C30*100</f>
        <v>3.2945736434108532</v>
      </c>
      <c r="E31" s="31">
        <f t="shared" si="27"/>
        <v>0</v>
      </c>
      <c r="F31" s="31">
        <f t="shared" si="27"/>
        <v>1.937984496124031</v>
      </c>
      <c r="G31" s="31">
        <f t="shared" si="27"/>
        <v>0</v>
      </c>
      <c r="H31" s="31">
        <f t="shared" si="27"/>
        <v>93.7984496124031</v>
      </c>
      <c r="I31" s="31">
        <f t="shared" si="27"/>
        <v>0.1937984496124031</v>
      </c>
      <c r="J31" s="31">
        <f t="shared" si="27"/>
        <v>0</v>
      </c>
      <c r="K31" s="31">
        <f t="shared" si="27"/>
        <v>0</v>
      </c>
      <c r="L31" s="31">
        <f t="shared" si="27"/>
        <v>0.7751937984496124</v>
      </c>
      <c r="M31" s="31">
        <f t="shared" si="27"/>
        <v>0</v>
      </c>
      <c r="N31" s="31">
        <f t="shared" si="27"/>
        <v>0</v>
      </c>
      <c r="O31" s="32">
        <f t="shared" si="27"/>
        <v>0</v>
      </c>
      <c r="P31" s="9"/>
      <c r="Q31" s="160"/>
      <c r="R31" s="172"/>
      <c r="S31" s="33">
        <v>100</v>
      </c>
      <c r="T31" s="51">
        <f aca="true" t="shared" si="28" ref="T31:AE31">T30/$S30*100</f>
        <v>2.7777777777777777</v>
      </c>
      <c r="U31" s="35">
        <f t="shared" si="28"/>
        <v>0</v>
      </c>
      <c r="V31" s="35">
        <f t="shared" si="28"/>
        <v>1.7094017094017095</v>
      </c>
      <c r="W31" s="35">
        <f t="shared" si="28"/>
        <v>0</v>
      </c>
      <c r="X31" s="35">
        <f t="shared" si="28"/>
        <v>94.44444444444444</v>
      </c>
      <c r="Y31" s="35">
        <f t="shared" si="28"/>
        <v>0.2136752136752137</v>
      </c>
      <c r="Z31" s="35">
        <f t="shared" si="28"/>
        <v>0</v>
      </c>
      <c r="AA31" s="35">
        <f t="shared" si="28"/>
        <v>0</v>
      </c>
      <c r="AB31" s="35">
        <f t="shared" si="28"/>
        <v>0.8547008547008548</v>
      </c>
      <c r="AC31" s="35">
        <f t="shared" si="28"/>
        <v>0</v>
      </c>
      <c r="AD31" s="35">
        <f t="shared" si="28"/>
        <v>0</v>
      </c>
      <c r="AE31" s="36">
        <f t="shared" si="28"/>
        <v>0</v>
      </c>
    </row>
    <row r="32" spans="1:31" ht="23.25" customHeight="1">
      <c r="A32" s="210"/>
      <c r="B32" s="161" t="s">
        <v>44</v>
      </c>
      <c r="C32" s="21">
        <f>SUM(D32:O32)</f>
        <v>686</v>
      </c>
      <c r="D32" s="43">
        <v>2</v>
      </c>
      <c r="E32" s="44">
        <v>0</v>
      </c>
      <c r="F32" s="44">
        <v>8</v>
      </c>
      <c r="G32" s="44">
        <v>0</v>
      </c>
      <c r="H32" s="44">
        <v>659</v>
      </c>
      <c r="I32" s="44">
        <v>12</v>
      </c>
      <c r="J32" s="44">
        <v>0</v>
      </c>
      <c r="K32" s="44">
        <v>5</v>
      </c>
      <c r="L32" s="44">
        <v>0</v>
      </c>
      <c r="M32" s="44">
        <v>0</v>
      </c>
      <c r="N32" s="44">
        <v>0</v>
      </c>
      <c r="O32" s="46">
        <v>0</v>
      </c>
      <c r="P32" s="9"/>
      <c r="Q32" s="160"/>
      <c r="R32" s="171" t="s">
        <v>61</v>
      </c>
      <c r="S32" s="40">
        <f>SUM(T32:AE32)</f>
        <v>668</v>
      </c>
      <c r="T32" s="52">
        <v>2</v>
      </c>
      <c r="U32" s="53">
        <v>0</v>
      </c>
      <c r="V32" s="53">
        <v>8</v>
      </c>
      <c r="W32" s="53">
        <v>0</v>
      </c>
      <c r="X32" s="53">
        <v>642</v>
      </c>
      <c r="Y32" s="53">
        <v>11</v>
      </c>
      <c r="Z32" s="53">
        <v>0</v>
      </c>
      <c r="AA32" s="53">
        <v>5</v>
      </c>
      <c r="AB32" s="53">
        <v>0</v>
      </c>
      <c r="AC32" s="53">
        <v>0</v>
      </c>
      <c r="AD32" s="53">
        <v>0</v>
      </c>
      <c r="AE32" s="54">
        <v>0</v>
      </c>
    </row>
    <row r="33" spans="1:31" ht="23.25" customHeight="1">
      <c r="A33" s="210"/>
      <c r="B33" s="198"/>
      <c r="C33" s="56">
        <v>100</v>
      </c>
      <c r="D33" s="57">
        <f aca="true" t="shared" si="29" ref="D33:O33">D32/$C32*100</f>
        <v>0.2915451895043732</v>
      </c>
      <c r="E33" s="58">
        <f t="shared" si="29"/>
        <v>0</v>
      </c>
      <c r="F33" s="58">
        <f t="shared" si="29"/>
        <v>1.1661807580174928</v>
      </c>
      <c r="G33" s="58">
        <f t="shared" si="29"/>
        <v>0</v>
      </c>
      <c r="H33" s="58">
        <f t="shared" si="29"/>
        <v>96.06413994169097</v>
      </c>
      <c r="I33" s="58">
        <f t="shared" si="29"/>
        <v>1.749271137026239</v>
      </c>
      <c r="J33" s="58">
        <f t="shared" si="29"/>
        <v>0</v>
      </c>
      <c r="K33" s="58">
        <f t="shared" si="29"/>
        <v>0.7288629737609329</v>
      </c>
      <c r="L33" s="58">
        <f t="shared" si="29"/>
        <v>0</v>
      </c>
      <c r="M33" s="58">
        <f t="shared" si="29"/>
        <v>0</v>
      </c>
      <c r="N33" s="58">
        <f t="shared" si="29"/>
        <v>0</v>
      </c>
      <c r="O33" s="59">
        <f t="shared" si="29"/>
        <v>0</v>
      </c>
      <c r="P33" s="9"/>
      <c r="Q33" s="160"/>
      <c r="R33" s="172"/>
      <c r="S33" s="33">
        <v>100</v>
      </c>
      <c r="T33" s="51">
        <f aca="true" t="shared" si="30" ref="T33:AE33">T32/$S32*100</f>
        <v>0.29940119760479045</v>
      </c>
      <c r="U33" s="35">
        <f t="shared" si="30"/>
        <v>0</v>
      </c>
      <c r="V33" s="35">
        <f t="shared" si="30"/>
        <v>1.1976047904191618</v>
      </c>
      <c r="W33" s="35">
        <f t="shared" si="30"/>
        <v>0</v>
      </c>
      <c r="X33" s="35">
        <f t="shared" si="30"/>
        <v>96.10778443113772</v>
      </c>
      <c r="Y33" s="35">
        <f t="shared" si="30"/>
        <v>1.6467065868263475</v>
      </c>
      <c r="Z33" s="35">
        <f t="shared" si="30"/>
        <v>0</v>
      </c>
      <c r="AA33" s="35">
        <f t="shared" si="30"/>
        <v>0.7485029940119761</v>
      </c>
      <c r="AB33" s="35">
        <f t="shared" si="30"/>
        <v>0</v>
      </c>
      <c r="AC33" s="35">
        <f t="shared" si="30"/>
        <v>0</v>
      </c>
      <c r="AD33" s="35">
        <f t="shared" si="30"/>
        <v>0</v>
      </c>
      <c r="AE33" s="36">
        <f t="shared" si="30"/>
        <v>0</v>
      </c>
    </row>
    <row r="34" spans="1:31" ht="23.25" customHeight="1">
      <c r="A34" s="210"/>
      <c r="B34" s="161" t="s">
        <v>18</v>
      </c>
      <c r="C34" s="60">
        <f>SUM(D34:O34)</f>
        <v>676</v>
      </c>
      <c r="D34" s="61">
        <v>0</v>
      </c>
      <c r="E34" s="44">
        <v>0</v>
      </c>
      <c r="F34" s="44">
        <v>4</v>
      </c>
      <c r="G34" s="44">
        <v>0</v>
      </c>
      <c r="H34" s="44">
        <v>658</v>
      </c>
      <c r="I34" s="44">
        <v>10</v>
      </c>
      <c r="J34" s="44">
        <v>0</v>
      </c>
      <c r="K34" s="44">
        <v>4</v>
      </c>
      <c r="L34" s="44">
        <v>0</v>
      </c>
      <c r="M34" s="44">
        <v>0</v>
      </c>
      <c r="N34" s="44">
        <v>0</v>
      </c>
      <c r="O34" s="46">
        <v>0</v>
      </c>
      <c r="P34" s="9"/>
      <c r="Q34" s="47"/>
      <c r="R34" s="177" t="s">
        <v>62</v>
      </c>
      <c r="S34" s="40">
        <f>SUM(T34:AE34)</f>
        <v>675</v>
      </c>
      <c r="T34" s="52">
        <v>0</v>
      </c>
      <c r="U34" s="53">
        <v>0</v>
      </c>
      <c r="V34" s="53">
        <v>4</v>
      </c>
      <c r="W34" s="53">
        <v>0</v>
      </c>
      <c r="X34" s="53">
        <v>657</v>
      </c>
      <c r="Y34" s="53">
        <v>10</v>
      </c>
      <c r="Z34" s="53">
        <v>0</v>
      </c>
      <c r="AA34" s="53">
        <v>4</v>
      </c>
      <c r="AB34" s="53">
        <v>0</v>
      </c>
      <c r="AC34" s="53">
        <v>0</v>
      </c>
      <c r="AD34" s="53">
        <v>0</v>
      </c>
      <c r="AE34" s="54">
        <v>0</v>
      </c>
    </row>
    <row r="35" spans="1:31" ht="23.25" customHeight="1" thickBot="1">
      <c r="A35" s="211"/>
      <c r="B35" s="209"/>
      <c r="C35" s="62">
        <v>100</v>
      </c>
      <c r="D35" s="63">
        <f aca="true" t="shared" si="31" ref="D35:O35">D34/$C34*100</f>
        <v>0</v>
      </c>
      <c r="E35" s="64">
        <f t="shared" si="31"/>
        <v>0</v>
      </c>
      <c r="F35" s="64">
        <f t="shared" si="31"/>
        <v>0.591715976331361</v>
      </c>
      <c r="G35" s="64">
        <f t="shared" si="31"/>
        <v>0</v>
      </c>
      <c r="H35" s="64">
        <f t="shared" si="31"/>
        <v>97.33727810650888</v>
      </c>
      <c r="I35" s="64">
        <f t="shared" si="31"/>
        <v>1.4792899408284024</v>
      </c>
      <c r="J35" s="64">
        <f t="shared" si="31"/>
        <v>0</v>
      </c>
      <c r="K35" s="64">
        <f t="shared" si="31"/>
        <v>0.591715976331361</v>
      </c>
      <c r="L35" s="64">
        <f t="shared" si="31"/>
        <v>0</v>
      </c>
      <c r="M35" s="64">
        <f t="shared" si="31"/>
        <v>0</v>
      </c>
      <c r="N35" s="64">
        <f t="shared" si="31"/>
        <v>0</v>
      </c>
      <c r="O35" s="65">
        <f t="shared" si="31"/>
        <v>0</v>
      </c>
      <c r="P35" s="9"/>
      <c r="Q35" s="66"/>
      <c r="R35" s="178"/>
      <c r="S35" s="67">
        <v>100</v>
      </c>
      <c r="T35" s="68">
        <f aca="true" t="shared" si="32" ref="T35:AE35">T34/$S34*100</f>
        <v>0</v>
      </c>
      <c r="U35" s="69">
        <f t="shared" si="32"/>
        <v>0</v>
      </c>
      <c r="V35" s="69">
        <f t="shared" si="32"/>
        <v>0.5925925925925926</v>
      </c>
      <c r="W35" s="69">
        <f t="shared" si="32"/>
        <v>0</v>
      </c>
      <c r="X35" s="69">
        <f t="shared" si="32"/>
        <v>97.33333333333334</v>
      </c>
      <c r="Y35" s="69">
        <f t="shared" si="32"/>
        <v>1.4814814814814816</v>
      </c>
      <c r="Z35" s="69">
        <f t="shared" si="32"/>
        <v>0</v>
      </c>
      <c r="AA35" s="69">
        <f t="shared" si="32"/>
        <v>0.5925925925925926</v>
      </c>
      <c r="AB35" s="69">
        <f t="shared" si="32"/>
        <v>0</v>
      </c>
      <c r="AC35" s="69">
        <f t="shared" si="32"/>
        <v>0</v>
      </c>
      <c r="AD35" s="69">
        <f t="shared" si="32"/>
        <v>0</v>
      </c>
      <c r="AE35" s="70">
        <f t="shared" si="32"/>
        <v>0</v>
      </c>
    </row>
    <row r="36" ht="22.5" customHeight="1">
      <c r="C36" s="71" t="s">
        <v>45</v>
      </c>
    </row>
  </sheetData>
  <mergeCells count="68">
    <mergeCell ref="B34:B35"/>
    <mergeCell ref="A12:A35"/>
    <mergeCell ref="O3:O5"/>
    <mergeCell ref="A3:B3"/>
    <mergeCell ref="A5:B5"/>
    <mergeCell ref="E3:E5"/>
    <mergeCell ref="A4:B4"/>
    <mergeCell ref="J3:J5"/>
    <mergeCell ref="C3:C5"/>
    <mergeCell ref="K3:K5"/>
    <mergeCell ref="G3:G5"/>
    <mergeCell ref="D3:D5"/>
    <mergeCell ref="B28:B29"/>
    <mergeCell ref="A8:B9"/>
    <mergeCell ref="B14:B15"/>
    <mergeCell ref="F3:F5"/>
    <mergeCell ref="A10:B11"/>
    <mergeCell ref="B12:B13"/>
    <mergeCell ref="A6:B7"/>
    <mergeCell ref="B16:B17"/>
    <mergeCell ref="B32:B33"/>
    <mergeCell ref="B18:B19"/>
    <mergeCell ref="B20:B21"/>
    <mergeCell ref="B22:B23"/>
    <mergeCell ref="B24:B25"/>
    <mergeCell ref="B26:B27"/>
    <mergeCell ref="T2:AE2"/>
    <mergeCell ref="A1:O1"/>
    <mergeCell ref="Q1:AE1"/>
    <mergeCell ref="I3:I5"/>
    <mergeCell ref="L3:L5"/>
    <mergeCell ref="M3:M5"/>
    <mergeCell ref="N3:N5"/>
    <mergeCell ref="S3:S5"/>
    <mergeCell ref="T3:T5"/>
    <mergeCell ref="H3:H5"/>
    <mergeCell ref="AE3:AE5"/>
    <mergeCell ref="Q4:R4"/>
    <mergeCell ref="Q5:R5"/>
    <mergeCell ref="Z3:Z5"/>
    <mergeCell ref="AA3:AA5"/>
    <mergeCell ref="AB3:AB5"/>
    <mergeCell ref="AC3:AC5"/>
    <mergeCell ref="Q3:R3"/>
    <mergeCell ref="R18:R19"/>
    <mergeCell ref="R20:R21"/>
    <mergeCell ref="R22:R23"/>
    <mergeCell ref="AD3:AD5"/>
    <mergeCell ref="U3:U5"/>
    <mergeCell ref="V3:V5"/>
    <mergeCell ref="W3:W5"/>
    <mergeCell ref="X3:X5"/>
    <mergeCell ref="Y3:Y5"/>
    <mergeCell ref="R34:R35"/>
    <mergeCell ref="R24:R25"/>
    <mergeCell ref="R26:R27"/>
    <mergeCell ref="R28:R29"/>
    <mergeCell ref="R30:R31"/>
    <mergeCell ref="Q12:Q33"/>
    <mergeCell ref="B30:B31"/>
    <mergeCell ref="D2:O2"/>
    <mergeCell ref="Q8:R9"/>
    <mergeCell ref="Q10:R11"/>
    <mergeCell ref="R32:R33"/>
    <mergeCell ref="Q6:R7"/>
    <mergeCell ref="R12:R13"/>
    <mergeCell ref="R14:R15"/>
    <mergeCell ref="R16:R17"/>
  </mergeCells>
  <printOptions/>
  <pageMargins left="0.7086614173228347" right="0.5905511811023623" top="0.8661417322834646" bottom="0.2755905511811024" header="0.4330708661417323" footer="0.5511811023622047"/>
  <pageSetup fitToHeight="1" fitToWidth="1" horizontalDpi="600" verticalDpi="600" orientation="landscape" paperSize="9" scale="69" r:id="rId2"/>
  <headerFooter alignWithMargins="0">
    <oddHeader>&amp;L&amp;"HGPｺﾞｼｯｸE,標準"&amp;16事業別・法人別指定事業者数&amp;R&amp;"ＭＳ Ｐゴシック,太字"&amp;14平成24年9月1日現在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38"/>
  <sheetViews>
    <sheetView zoomScale="75" zoomScaleNormal="75" workbookViewId="0" topLeftCell="A4">
      <selection activeCell="D23" sqref="D23"/>
    </sheetView>
  </sheetViews>
  <sheetFormatPr defaultColWidth="9.00390625" defaultRowHeight="13.5"/>
  <cols>
    <col min="1" max="1" width="3.00390625" style="75" customWidth="1"/>
    <col min="2" max="2" width="24.125" style="75" customWidth="1"/>
    <col min="3" max="4" width="14.25390625" style="75" customWidth="1"/>
    <col min="5" max="10" width="14.125" style="75" customWidth="1"/>
    <col min="11" max="15" width="9.00390625" style="75" customWidth="1"/>
    <col min="16" max="16" width="9.375" style="75" customWidth="1"/>
    <col min="17" max="16384" width="9.00390625" style="75" customWidth="1"/>
  </cols>
  <sheetData>
    <row r="1" spans="9:10" ht="17.25">
      <c r="I1" s="151" t="s">
        <v>112</v>
      </c>
      <c r="J1" s="151"/>
    </row>
    <row r="2" spans="9:10" ht="18.75">
      <c r="I2" s="156" t="s">
        <v>0</v>
      </c>
      <c r="J2" s="156"/>
    </row>
    <row r="3" spans="9:10" ht="14.25">
      <c r="I3" s="76"/>
      <c r="J3" s="76"/>
    </row>
    <row r="5" spans="3:10" ht="36.75" customHeight="1">
      <c r="C5" s="77"/>
      <c r="D5" s="78" t="s">
        <v>1</v>
      </c>
      <c r="E5" s="79"/>
      <c r="F5" s="79"/>
      <c r="G5" s="79"/>
      <c r="H5" s="79"/>
      <c r="I5" s="80"/>
      <c r="J5" s="81"/>
    </row>
    <row r="6" ht="36.75" customHeight="1">
      <c r="D6" s="82" t="s">
        <v>117</v>
      </c>
    </row>
    <row r="7" ht="24" customHeight="1"/>
    <row r="8" spans="2:10" ht="26.25" customHeight="1">
      <c r="B8" s="83" t="s">
        <v>113</v>
      </c>
      <c r="D8" s="84"/>
      <c r="E8" s="84"/>
      <c r="F8" s="84"/>
      <c r="G8" s="84"/>
      <c r="H8" s="84"/>
      <c r="I8" s="84"/>
      <c r="J8" s="84"/>
    </row>
    <row r="9" ht="26.25" customHeight="1">
      <c r="B9" s="85" t="s">
        <v>77</v>
      </c>
    </row>
    <row r="10" ht="26.25" customHeight="1">
      <c r="B10" s="85" t="s">
        <v>2</v>
      </c>
    </row>
    <row r="11" ht="17.25" customHeight="1"/>
    <row r="12" ht="22.5" customHeight="1" thickBot="1">
      <c r="B12" s="85" t="s">
        <v>64</v>
      </c>
    </row>
    <row r="13" spans="1:10" ht="30.75" customHeight="1" thickTop="1">
      <c r="A13" s="152"/>
      <c r="B13" s="153"/>
      <c r="C13" s="212" t="s">
        <v>109</v>
      </c>
      <c r="D13" s="144"/>
      <c r="E13" s="146" t="s">
        <v>114</v>
      </c>
      <c r="F13" s="147"/>
      <c r="G13" s="158" t="s">
        <v>115</v>
      </c>
      <c r="H13" s="159"/>
      <c r="I13" s="157" t="s">
        <v>116</v>
      </c>
      <c r="J13" s="144"/>
    </row>
    <row r="14" spans="1:10" ht="30.75" customHeight="1">
      <c r="A14" s="154"/>
      <c r="B14" s="155"/>
      <c r="C14" s="99" t="s">
        <v>3</v>
      </c>
      <c r="D14" s="87" t="s">
        <v>4</v>
      </c>
      <c r="E14" s="88" t="s">
        <v>3</v>
      </c>
      <c r="F14" s="89" t="s">
        <v>4</v>
      </c>
      <c r="G14" s="99" t="s">
        <v>3</v>
      </c>
      <c r="H14" s="100" t="s">
        <v>4</v>
      </c>
      <c r="I14" s="86" t="s">
        <v>3</v>
      </c>
      <c r="J14" s="87" t="s">
        <v>4</v>
      </c>
    </row>
    <row r="15" spans="1:10" s="111" customFormat="1" ht="34.5" customHeight="1">
      <c r="A15" s="148" t="s">
        <v>5</v>
      </c>
      <c r="B15" s="149"/>
      <c r="C15" s="109">
        <v>3303</v>
      </c>
      <c r="D15" s="110"/>
      <c r="E15" s="90">
        <v>26</v>
      </c>
      <c r="F15" s="91"/>
      <c r="G15" s="101">
        <f aca="true" t="shared" si="0" ref="G15:G28">E15-(I15-C15)</f>
        <v>13</v>
      </c>
      <c r="H15" s="92"/>
      <c r="I15" s="109">
        <v>3316</v>
      </c>
      <c r="J15" s="110"/>
    </row>
    <row r="16" spans="1:10" ht="34.5" customHeight="1">
      <c r="A16" s="141" t="s">
        <v>6</v>
      </c>
      <c r="B16" s="142"/>
      <c r="C16" s="93">
        <f>SUM(C17:C28)</f>
        <v>9175</v>
      </c>
      <c r="D16" s="93">
        <f>SUM(D17:D28)</f>
        <v>8627</v>
      </c>
      <c r="E16" s="93">
        <f>SUM(E17:E28)</f>
        <v>74</v>
      </c>
      <c r="F16" s="112">
        <f>SUM(F17:F28)</f>
        <v>74</v>
      </c>
      <c r="G16" s="101">
        <f t="shared" si="0"/>
        <v>26</v>
      </c>
      <c r="H16" s="102">
        <f>SUM(H17:H28)</f>
        <v>25</v>
      </c>
      <c r="I16" s="93">
        <f>SUM(I17:I28)</f>
        <v>9223</v>
      </c>
      <c r="J16" s="93">
        <f>SUM(J17:J28)</f>
        <v>8676</v>
      </c>
    </row>
    <row r="17" spans="1:10" s="111" customFormat="1" ht="34.5" customHeight="1">
      <c r="A17" s="113"/>
      <c r="B17" s="133" t="s">
        <v>7</v>
      </c>
      <c r="C17" s="115">
        <v>2965</v>
      </c>
      <c r="D17" s="115">
        <v>2896</v>
      </c>
      <c r="E17" s="115">
        <v>19</v>
      </c>
      <c r="F17" s="116">
        <v>18</v>
      </c>
      <c r="G17" s="103">
        <f t="shared" si="0"/>
        <v>11</v>
      </c>
      <c r="H17" s="104">
        <f aca="true" t="shared" si="1" ref="H17:H28">F17-(J17-D17)</f>
        <v>11</v>
      </c>
      <c r="I17" s="115">
        <v>2973</v>
      </c>
      <c r="J17" s="115">
        <v>2903</v>
      </c>
    </row>
    <row r="18" spans="1:10" s="111" customFormat="1" ht="34.5" customHeight="1">
      <c r="A18" s="113"/>
      <c r="B18" s="135" t="s">
        <v>8</v>
      </c>
      <c r="C18" s="118">
        <v>169</v>
      </c>
      <c r="D18" s="118">
        <v>166</v>
      </c>
      <c r="E18" s="118">
        <v>0</v>
      </c>
      <c r="F18" s="118">
        <v>0</v>
      </c>
      <c r="G18" s="105">
        <f t="shared" si="0"/>
        <v>0</v>
      </c>
      <c r="H18" s="106">
        <f t="shared" si="1"/>
        <v>0</v>
      </c>
      <c r="I18" s="118">
        <v>169</v>
      </c>
      <c r="J18" s="118">
        <v>166</v>
      </c>
    </row>
    <row r="19" spans="1:10" s="111" customFormat="1" ht="34.5" customHeight="1">
      <c r="A19" s="113"/>
      <c r="B19" s="137" t="s">
        <v>9</v>
      </c>
      <c r="C19" s="118">
        <v>623</v>
      </c>
      <c r="D19" s="118">
        <v>608</v>
      </c>
      <c r="E19" s="118">
        <v>7</v>
      </c>
      <c r="F19" s="120">
        <v>7</v>
      </c>
      <c r="G19" s="105">
        <f t="shared" si="0"/>
        <v>1</v>
      </c>
      <c r="H19" s="106">
        <f t="shared" si="1"/>
        <v>1</v>
      </c>
      <c r="I19" s="118">
        <v>629</v>
      </c>
      <c r="J19" s="118">
        <v>614</v>
      </c>
    </row>
    <row r="20" spans="1:10" s="111" customFormat="1" ht="34.5" customHeight="1">
      <c r="A20" s="113"/>
      <c r="B20" s="135" t="s">
        <v>10</v>
      </c>
      <c r="C20" s="118">
        <v>72</v>
      </c>
      <c r="D20" s="118">
        <v>54</v>
      </c>
      <c r="E20" s="118">
        <v>0</v>
      </c>
      <c r="F20" s="120">
        <v>0</v>
      </c>
      <c r="G20" s="105">
        <f t="shared" si="0"/>
        <v>0</v>
      </c>
      <c r="H20" s="106">
        <f t="shared" si="1"/>
        <v>0</v>
      </c>
      <c r="I20" s="118">
        <v>72</v>
      </c>
      <c r="J20" s="118">
        <v>54</v>
      </c>
    </row>
    <row r="21" spans="1:10" s="111" customFormat="1" ht="34.5" customHeight="1">
      <c r="A21" s="113"/>
      <c r="B21" s="135" t="s">
        <v>11</v>
      </c>
      <c r="C21" s="118">
        <v>316</v>
      </c>
      <c r="D21" s="118">
        <v>271</v>
      </c>
      <c r="E21" s="118">
        <v>2</v>
      </c>
      <c r="F21" s="120">
        <v>2</v>
      </c>
      <c r="G21" s="105">
        <f t="shared" si="0"/>
        <v>1</v>
      </c>
      <c r="H21" s="106">
        <f t="shared" si="1"/>
        <v>1</v>
      </c>
      <c r="I21" s="118">
        <v>317</v>
      </c>
      <c r="J21" s="118">
        <v>272</v>
      </c>
    </row>
    <row r="22" spans="1:10" s="111" customFormat="1" ht="34.5" customHeight="1">
      <c r="A22" s="113"/>
      <c r="B22" s="135" t="s">
        <v>12</v>
      </c>
      <c r="C22" s="118">
        <v>2579</v>
      </c>
      <c r="D22" s="118">
        <v>2274</v>
      </c>
      <c r="E22" s="118">
        <v>35</v>
      </c>
      <c r="F22" s="120">
        <v>36</v>
      </c>
      <c r="G22" s="105">
        <f t="shared" si="0"/>
        <v>3</v>
      </c>
      <c r="H22" s="106">
        <f t="shared" si="1"/>
        <v>2</v>
      </c>
      <c r="I22" s="118">
        <v>2611</v>
      </c>
      <c r="J22" s="118">
        <v>2308</v>
      </c>
    </row>
    <row r="23" spans="1:10" s="111" customFormat="1" ht="34.5" customHeight="1">
      <c r="A23" s="113"/>
      <c r="B23" s="135" t="s">
        <v>13</v>
      </c>
      <c r="C23" s="118">
        <v>96</v>
      </c>
      <c r="D23" s="118">
        <v>91</v>
      </c>
      <c r="E23" s="118">
        <v>1</v>
      </c>
      <c r="F23" s="120">
        <v>1</v>
      </c>
      <c r="G23" s="105">
        <f t="shared" si="0"/>
        <v>0</v>
      </c>
      <c r="H23" s="106">
        <f t="shared" si="1"/>
        <v>0</v>
      </c>
      <c r="I23" s="118">
        <v>97</v>
      </c>
      <c r="J23" s="118">
        <v>92</v>
      </c>
    </row>
    <row r="24" spans="1:10" s="111" customFormat="1" ht="34.5" customHeight="1">
      <c r="A24" s="113"/>
      <c r="B24" s="135" t="s">
        <v>14</v>
      </c>
      <c r="C24" s="118">
        <v>476</v>
      </c>
      <c r="D24" s="118">
        <v>454</v>
      </c>
      <c r="E24" s="118">
        <v>1</v>
      </c>
      <c r="F24" s="120">
        <v>1</v>
      </c>
      <c r="G24" s="105">
        <f t="shared" si="0"/>
        <v>0</v>
      </c>
      <c r="H24" s="106">
        <f t="shared" si="1"/>
        <v>0</v>
      </c>
      <c r="I24" s="118">
        <v>477</v>
      </c>
      <c r="J24" s="118">
        <v>455</v>
      </c>
    </row>
    <row r="25" spans="1:10" s="111" customFormat="1" ht="34.5" customHeight="1">
      <c r="A25" s="113"/>
      <c r="B25" s="135" t="s">
        <v>15</v>
      </c>
      <c r="C25" s="118">
        <v>1</v>
      </c>
      <c r="D25" s="118">
        <v>2</v>
      </c>
      <c r="E25" s="118">
        <v>0</v>
      </c>
      <c r="F25" s="120">
        <v>0</v>
      </c>
      <c r="G25" s="105">
        <f t="shared" si="0"/>
        <v>0</v>
      </c>
      <c r="H25" s="106">
        <f t="shared" si="1"/>
        <v>0</v>
      </c>
      <c r="I25" s="118">
        <v>1</v>
      </c>
      <c r="J25" s="118">
        <v>2</v>
      </c>
    </row>
    <row r="26" spans="1:10" s="111" customFormat="1" ht="34.5" customHeight="1">
      <c r="A26" s="113"/>
      <c r="B26" s="135" t="s">
        <v>16</v>
      </c>
      <c r="C26" s="118">
        <v>516</v>
      </c>
      <c r="D26" s="118">
        <v>468</v>
      </c>
      <c r="E26" s="118">
        <v>5</v>
      </c>
      <c r="F26" s="118">
        <v>5</v>
      </c>
      <c r="G26" s="105">
        <f t="shared" si="0"/>
        <v>2</v>
      </c>
      <c r="H26" s="106">
        <f t="shared" si="1"/>
        <v>2</v>
      </c>
      <c r="I26" s="118">
        <v>519</v>
      </c>
      <c r="J26" s="118">
        <v>471</v>
      </c>
    </row>
    <row r="27" spans="1:10" s="111" customFormat="1" ht="34.5" customHeight="1">
      <c r="A27" s="113"/>
      <c r="B27" s="135" t="s">
        <v>17</v>
      </c>
      <c r="C27" s="118">
        <v>686</v>
      </c>
      <c r="D27" s="118">
        <v>668</v>
      </c>
      <c r="E27" s="118">
        <v>2</v>
      </c>
      <c r="F27" s="120">
        <v>2</v>
      </c>
      <c r="G27" s="105">
        <f t="shared" si="0"/>
        <v>3</v>
      </c>
      <c r="H27" s="106">
        <f t="shared" si="1"/>
        <v>3</v>
      </c>
      <c r="I27" s="118">
        <v>685</v>
      </c>
      <c r="J27" s="118">
        <v>667</v>
      </c>
    </row>
    <row r="28" spans="1:10" s="111" customFormat="1" ht="34.5" customHeight="1" thickBot="1">
      <c r="A28" s="113"/>
      <c r="B28" s="138" t="s">
        <v>18</v>
      </c>
      <c r="C28" s="121">
        <v>676</v>
      </c>
      <c r="D28" s="121">
        <v>675</v>
      </c>
      <c r="E28" s="121">
        <v>2</v>
      </c>
      <c r="F28" s="122">
        <v>2</v>
      </c>
      <c r="G28" s="123">
        <f t="shared" si="0"/>
        <v>5</v>
      </c>
      <c r="H28" s="124">
        <f t="shared" si="1"/>
        <v>5</v>
      </c>
      <c r="I28" s="121">
        <v>673</v>
      </c>
      <c r="J28" s="121">
        <v>672</v>
      </c>
    </row>
    <row r="29" spans="1:10" ht="34.5" customHeight="1" thickBot="1" thickTop="1">
      <c r="A29" s="213" t="s">
        <v>19</v>
      </c>
      <c r="B29" s="214"/>
      <c r="C29" s="128">
        <f>SUM(C15:C16)</f>
        <v>12478</v>
      </c>
      <c r="D29" s="129">
        <f>SUM(D17:D28)</f>
        <v>8627</v>
      </c>
      <c r="E29" s="129">
        <f>SUM(E15:E16)</f>
        <v>100</v>
      </c>
      <c r="F29" s="130">
        <f>SUM(F17:F28)</f>
        <v>74</v>
      </c>
      <c r="G29" s="131">
        <f>SUM(G15:G16)</f>
        <v>39</v>
      </c>
      <c r="H29" s="132">
        <f>SUM(H17:H28)</f>
        <v>25</v>
      </c>
      <c r="I29" s="128">
        <f>SUM(I15:I16)</f>
        <v>12539</v>
      </c>
      <c r="J29" s="129">
        <f>SUM(J17:J28)</f>
        <v>8676</v>
      </c>
    </row>
    <row r="30" spans="2:6" ht="26.25" customHeight="1" thickTop="1">
      <c r="B30" s="97" t="s">
        <v>63</v>
      </c>
      <c r="F30" s="98"/>
    </row>
    <row r="31" spans="2:4" ht="22.5" customHeight="1">
      <c r="B31" s="150"/>
      <c r="C31" s="150"/>
      <c r="D31" s="150"/>
    </row>
    <row r="32" ht="18.75" customHeight="1"/>
    <row r="33" ht="18.75" customHeight="1"/>
    <row r="34" spans="2:10" ht="24.75" customHeight="1">
      <c r="B34" s="145"/>
      <c r="C34" s="145"/>
      <c r="D34" s="145"/>
      <c r="E34" s="145"/>
      <c r="F34" s="145"/>
      <c r="G34" s="145"/>
      <c r="H34" s="145"/>
      <c r="I34" s="145"/>
      <c r="J34" s="145"/>
    </row>
    <row r="35" spans="2:10" ht="34.5" customHeight="1">
      <c r="B35" s="145"/>
      <c r="C35" s="145"/>
      <c r="D35" s="145"/>
      <c r="E35" s="145"/>
      <c r="F35" s="145"/>
      <c r="G35" s="145"/>
      <c r="H35" s="145"/>
      <c r="I35" s="145"/>
      <c r="J35" s="145"/>
    </row>
    <row r="36" spans="2:10" ht="27.75" customHeight="1">
      <c r="B36" s="145" t="s">
        <v>74</v>
      </c>
      <c r="C36" s="145"/>
      <c r="D36" s="145"/>
      <c r="E36" s="145"/>
      <c r="F36" s="145"/>
      <c r="G36" s="145"/>
      <c r="H36" s="145"/>
      <c r="I36" s="145"/>
      <c r="J36" s="145"/>
    </row>
    <row r="37" spans="2:10" ht="27.75" customHeight="1">
      <c r="B37" s="145"/>
      <c r="C37" s="145"/>
      <c r="D37" s="145"/>
      <c r="E37" s="145"/>
      <c r="F37" s="145"/>
      <c r="G37" s="145"/>
      <c r="H37" s="145"/>
      <c r="I37" s="145"/>
      <c r="J37" s="145"/>
    </row>
    <row r="38" spans="2:10" ht="27.75" customHeight="1">
      <c r="B38" s="145"/>
      <c r="C38" s="145"/>
      <c r="D38" s="145"/>
      <c r="E38" s="145"/>
      <c r="F38" s="145"/>
      <c r="G38" s="145"/>
      <c r="H38" s="145"/>
      <c r="I38" s="145"/>
      <c r="J38" s="145"/>
    </row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</sheetData>
  <mergeCells count="13">
    <mergeCell ref="A16:B16"/>
    <mergeCell ref="C13:D13"/>
    <mergeCell ref="B36:J38"/>
    <mergeCell ref="B34:J35"/>
    <mergeCell ref="A29:B29"/>
    <mergeCell ref="A15:B15"/>
    <mergeCell ref="B31:D31"/>
    <mergeCell ref="I1:J1"/>
    <mergeCell ref="A13:B14"/>
    <mergeCell ref="I2:J2"/>
    <mergeCell ref="I13:J13"/>
    <mergeCell ref="E13:F13"/>
    <mergeCell ref="G13:H13"/>
  </mergeCells>
  <printOptions/>
  <pageMargins left="0.5118110236220472" right="0.5118110236220472" top="0.7086614173228347" bottom="0.984251968503937" header="0.5118110236220472" footer="0.5118110236220472"/>
  <pageSetup fitToHeight="1" fitToWidth="1" horizontalDpi="300" verticalDpi="300" orientation="portrait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AE36"/>
  <sheetViews>
    <sheetView zoomScale="75" zoomScaleNormal="75" workbookViewId="0" topLeftCell="A1">
      <pane xSplit="2" ySplit="5" topLeftCell="C6" activePane="bottomRight" state="frozen"/>
      <selection pane="topLeft" activeCell="J4" sqref="J4"/>
      <selection pane="topRight" activeCell="J4" sqref="J4"/>
      <selection pane="bottomLeft" activeCell="J4" sqref="J4"/>
      <selection pane="bottomRight" activeCell="A1" sqref="A1:O1"/>
    </sheetView>
  </sheetViews>
  <sheetFormatPr defaultColWidth="9.00390625" defaultRowHeight="22.5" customHeight="1"/>
  <cols>
    <col min="1" max="1" width="1.625" style="4" customWidth="1"/>
    <col min="2" max="2" width="12.625" style="4" customWidth="1"/>
    <col min="3" max="3" width="6.625" style="71" customWidth="1"/>
    <col min="4" max="15" width="6.125" style="71" customWidth="1"/>
    <col min="16" max="16" width="1.875" style="4" customWidth="1"/>
    <col min="17" max="17" width="1.625" style="4" customWidth="1"/>
    <col min="18" max="18" width="12.625" style="4" customWidth="1"/>
    <col min="19" max="19" width="6.625" style="71" customWidth="1"/>
    <col min="20" max="31" width="6.125" style="71" customWidth="1"/>
    <col min="32" max="16384" width="9.00390625" style="4" customWidth="1"/>
  </cols>
  <sheetData>
    <row r="1" spans="1:31" s="1" customFormat="1" ht="22.5" customHeight="1">
      <c r="A1" s="191" t="s">
        <v>65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Q1" s="191" t="s">
        <v>46</v>
      </c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</row>
    <row r="2" spans="1:31" ht="6.75" customHeight="1" thickBot="1">
      <c r="A2" s="2"/>
      <c r="B2" s="2"/>
      <c r="C2" s="3"/>
      <c r="D2" s="163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Q2" s="2"/>
      <c r="R2" s="2"/>
      <c r="S2" s="3"/>
      <c r="T2" s="163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</row>
    <row r="3" spans="1:31" ht="23.25" customHeight="1">
      <c r="A3" s="189" t="s">
        <v>20</v>
      </c>
      <c r="B3" s="190"/>
      <c r="C3" s="192" t="s">
        <v>21</v>
      </c>
      <c r="D3" s="195" t="s">
        <v>22</v>
      </c>
      <c r="E3" s="179" t="s">
        <v>23</v>
      </c>
      <c r="F3" s="179" t="s">
        <v>24</v>
      </c>
      <c r="G3" s="179" t="s">
        <v>25</v>
      </c>
      <c r="H3" s="179" t="s">
        <v>26</v>
      </c>
      <c r="I3" s="179" t="s">
        <v>27</v>
      </c>
      <c r="J3" s="179" t="s">
        <v>28</v>
      </c>
      <c r="K3" s="179" t="s">
        <v>47</v>
      </c>
      <c r="L3" s="179" t="s">
        <v>29</v>
      </c>
      <c r="M3" s="179" t="s">
        <v>30</v>
      </c>
      <c r="N3" s="179" t="s">
        <v>31</v>
      </c>
      <c r="O3" s="182" t="s">
        <v>32</v>
      </c>
      <c r="Q3" s="189" t="s">
        <v>20</v>
      </c>
      <c r="R3" s="190"/>
      <c r="S3" s="192" t="s">
        <v>21</v>
      </c>
      <c r="T3" s="195" t="s">
        <v>22</v>
      </c>
      <c r="U3" s="179" t="s">
        <v>23</v>
      </c>
      <c r="V3" s="179" t="s">
        <v>24</v>
      </c>
      <c r="W3" s="179" t="s">
        <v>25</v>
      </c>
      <c r="X3" s="179" t="s">
        <v>26</v>
      </c>
      <c r="Y3" s="179" t="s">
        <v>27</v>
      </c>
      <c r="Z3" s="179" t="s">
        <v>28</v>
      </c>
      <c r="AA3" s="179" t="s">
        <v>47</v>
      </c>
      <c r="AB3" s="179" t="s">
        <v>29</v>
      </c>
      <c r="AC3" s="179" t="s">
        <v>30</v>
      </c>
      <c r="AD3" s="179" t="s">
        <v>31</v>
      </c>
      <c r="AE3" s="182" t="s">
        <v>32</v>
      </c>
    </row>
    <row r="4" spans="1:31" ht="22.5" customHeight="1">
      <c r="A4" s="185" t="s">
        <v>48</v>
      </c>
      <c r="B4" s="186"/>
      <c r="C4" s="193"/>
      <c r="D4" s="196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3"/>
      <c r="Q4" s="185" t="s">
        <v>48</v>
      </c>
      <c r="R4" s="186"/>
      <c r="S4" s="193"/>
      <c r="T4" s="196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3"/>
    </row>
    <row r="5" spans="1:31" ht="22.5" customHeight="1" thickBot="1">
      <c r="A5" s="187" t="s">
        <v>49</v>
      </c>
      <c r="B5" s="188"/>
      <c r="C5" s="194"/>
      <c r="D5" s="197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4"/>
      <c r="Q5" s="187" t="s">
        <v>49</v>
      </c>
      <c r="R5" s="188"/>
      <c r="S5" s="194"/>
      <c r="T5" s="197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4"/>
    </row>
    <row r="6" spans="1:31" ht="23.25" customHeight="1">
      <c r="A6" s="205" t="s">
        <v>50</v>
      </c>
      <c r="B6" s="206"/>
      <c r="C6" s="5">
        <f aca="true" t="shared" si="0" ref="C6:O6">SUM(C8,C10)</f>
        <v>12539</v>
      </c>
      <c r="D6" s="6">
        <f t="shared" si="0"/>
        <v>1629</v>
      </c>
      <c r="E6" s="7">
        <f t="shared" si="0"/>
        <v>47</v>
      </c>
      <c r="F6" s="7">
        <f t="shared" si="0"/>
        <v>914</v>
      </c>
      <c r="G6" s="7">
        <f t="shared" si="0"/>
        <v>164</v>
      </c>
      <c r="H6" s="7">
        <f t="shared" si="0"/>
        <v>8874</v>
      </c>
      <c r="I6" s="7">
        <f t="shared" si="0"/>
        <v>569</v>
      </c>
      <c r="J6" s="7">
        <f t="shared" si="0"/>
        <v>1</v>
      </c>
      <c r="K6" s="7">
        <f t="shared" si="0"/>
        <v>167</v>
      </c>
      <c r="L6" s="7">
        <f t="shared" si="0"/>
        <v>43</v>
      </c>
      <c r="M6" s="7">
        <f t="shared" si="0"/>
        <v>5</v>
      </c>
      <c r="N6" s="7">
        <f t="shared" si="0"/>
        <v>80</v>
      </c>
      <c r="O6" s="8">
        <f t="shared" si="0"/>
        <v>46</v>
      </c>
      <c r="P6" s="9"/>
      <c r="Q6" s="173" t="s">
        <v>50</v>
      </c>
      <c r="R6" s="174"/>
      <c r="S6" s="10">
        <f aca="true" t="shared" si="1" ref="S6:AE6">S10</f>
        <v>8676</v>
      </c>
      <c r="T6" s="11">
        <f t="shared" si="1"/>
        <v>1170</v>
      </c>
      <c r="U6" s="12">
        <f t="shared" si="1"/>
        <v>26</v>
      </c>
      <c r="V6" s="12">
        <f t="shared" si="1"/>
        <v>566</v>
      </c>
      <c r="W6" s="12">
        <f t="shared" si="1"/>
        <v>103</v>
      </c>
      <c r="X6" s="12">
        <f t="shared" si="1"/>
        <v>6205</v>
      </c>
      <c r="Y6" s="12">
        <f t="shared" si="1"/>
        <v>375</v>
      </c>
      <c r="Z6" s="12">
        <f t="shared" si="1"/>
        <v>1</v>
      </c>
      <c r="AA6" s="12">
        <f t="shared" si="1"/>
        <v>113</v>
      </c>
      <c r="AB6" s="12">
        <f t="shared" si="1"/>
        <v>33</v>
      </c>
      <c r="AC6" s="12">
        <f t="shared" si="1"/>
        <v>2</v>
      </c>
      <c r="AD6" s="12">
        <f t="shared" si="1"/>
        <v>57</v>
      </c>
      <c r="AE6" s="13">
        <f t="shared" si="1"/>
        <v>25</v>
      </c>
    </row>
    <row r="7" spans="1:31" ht="23.25" customHeight="1" thickBot="1">
      <c r="A7" s="207"/>
      <c r="B7" s="208"/>
      <c r="C7" s="14">
        <v>100</v>
      </c>
      <c r="D7" s="15">
        <f aca="true" t="shared" si="2" ref="D7:O7">D6/$C6*100</f>
        <v>12.991466624132705</v>
      </c>
      <c r="E7" s="16">
        <f t="shared" si="2"/>
        <v>0.37483052875029904</v>
      </c>
      <c r="F7" s="16">
        <f t="shared" si="2"/>
        <v>7.2892575165483695</v>
      </c>
      <c r="G7" s="16">
        <f t="shared" si="2"/>
        <v>1.3079192918095541</v>
      </c>
      <c r="H7" s="16">
        <f t="shared" si="2"/>
        <v>70.77119387510966</v>
      </c>
      <c r="I7" s="16">
        <f t="shared" si="2"/>
        <v>4.537841933168514</v>
      </c>
      <c r="J7" s="16">
        <f t="shared" si="2"/>
        <v>0.007975117632985087</v>
      </c>
      <c r="K7" s="16">
        <f t="shared" si="2"/>
        <v>1.3318446447085095</v>
      </c>
      <c r="L7" s="16">
        <f t="shared" si="2"/>
        <v>0.3429300582183587</v>
      </c>
      <c r="M7" s="16">
        <f t="shared" si="2"/>
        <v>0.03987558816492544</v>
      </c>
      <c r="N7" s="16">
        <f t="shared" si="2"/>
        <v>0.638009410638807</v>
      </c>
      <c r="O7" s="17">
        <f t="shared" si="2"/>
        <v>0.36685541111731396</v>
      </c>
      <c r="P7" s="9"/>
      <c r="Q7" s="175"/>
      <c r="R7" s="176"/>
      <c r="S7" s="18">
        <f aca="true" t="shared" si="3" ref="S7:AE7">S11</f>
        <v>100</v>
      </c>
      <c r="T7" s="19">
        <f t="shared" si="3"/>
        <v>13.485477178423237</v>
      </c>
      <c r="U7" s="19">
        <f t="shared" si="3"/>
        <v>0.2996772706316275</v>
      </c>
      <c r="V7" s="19">
        <f t="shared" si="3"/>
        <v>6.523743660673122</v>
      </c>
      <c r="W7" s="19">
        <f t="shared" si="3"/>
        <v>1.1871830336560627</v>
      </c>
      <c r="X7" s="19">
        <f t="shared" si="3"/>
        <v>71.51913324112495</v>
      </c>
      <c r="Y7" s="19">
        <f t="shared" si="3"/>
        <v>4.322268326417704</v>
      </c>
      <c r="Z7" s="19">
        <f t="shared" si="3"/>
        <v>0.01152604887044721</v>
      </c>
      <c r="AA7" s="19">
        <f t="shared" si="3"/>
        <v>1.3024435223605348</v>
      </c>
      <c r="AB7" s="19">
        <f t="shared" si="3"/>
        <v>0.38035961272475793</v>
      </c>
      <c r="AC7" s="19">
        <f t="shared" si="3"/>
        <v>0.02305209774089442</v>
      </c>
      <c r="AD7" s="19">
        <f t="shared" si="3"/>
        <v>0.656984785615491</v>
      </c>
      <c r="AE7" s="20">
        <f t="shared" si="3"/>
        <v>0.2881512217611803</v>
      </c>
    </row>
    <row r="8" spans="1:31" ht="23.25" customHeight="1" thickTop="1">
      <c r="A8" s="199" t="s">
        <v>33</v>
      </c>
      <c r="B8" s="200"/>
      <c r="C8" s="21">
        <f>SUM(D8:O8)</f>
        <v>3316</v>
      </c>
      <c r="D8" s="22">
        <v>422</v>
      </c>
      <c r="E8" s="23">
        <v>21</v>
      </c>
      <c r="F8" s="23">
        <v>302</v>
      </c>
      <c r="G8" s="23">
        <v>55</v>
      </c>
      <c r="H8" s="23">
        <v>2258</v>
      </c>
      <c r="I8" s="23">
        <v>173</v>
      </c>
      <c r="J8" s="23">
        <v>0</v>
      </c>
      <c r="K8" s="23">
        <v>53</v>
      </c>
      <c r="L8" s="23">
        <v>10</v>
      </c>
      <c r="M8" s="23">
        <v>2</v>
      </c>
      <c r="N8" s="23">
        <v>20</v>
      </c>
      <c r="O8" s="24">
        <v>0</v>
      </c>
      <c r="P8" s="9"/>
      <c r="Q8" s="165"/>
      <c r="R8" s="166"/>
      <c r="S8" s="25"/>
      <c r="T8" s="26"/>
      <c r="U8" s="27"/>
      <c r="V8" s="27"/>
      <c r="W8" s="27"/>
      <c r="X8" s="27"/>
      <c r="Y8" s="27"/>
      <c r="Z8" s="27"/>
      <c r="AA8" s="27"/>
      <c r="AB8" s="27"/>
      <c r="AC8" s="27"/>
      <c r="AD8" s="27"/>
      <c r="AE8" s="28"/>
    </row>
    <row r="9" spans="1:31" ht="23.25" customHeight="1">
      <c r="A9" s="201"/>
      <c r="B9" s="202"/>
      <c r="C9" s="29">
        <v>100</v>
      </c>
      <c r="D9" s="30">
        <f aca="true" t="shared" si="4" ref="D9:O9">D8/$C8*100</f>
        <v>12.72617611580217</v>
      </c>
      <c r="E9" s="31">
        <f t="shared" si="4"/>
        <v>0.6332931242460796</v>
      </c>
      <c r="F9" s="31">
        <f t="shared" si="4"/>
        <v>9.10735826296743</v>
      </c>
      <c r="G9" s="31">
        <f t="shared" si="4"/>
        <v>1.6586248492159228</v>
      </c>
      <c r="H9" s="31">
        <f t="shared" si="4"/>
        <v>68.0940892641737</v>
      </c>
      <c r="I9" s="31">
        <f t="shared" si="4"/>
        <v>5.217129071170085</v>
      </c>
      <c r="J9" s="31">
        <f t="shared" si="4"/>
        <v>0</v>
      </c>
      <c r="K9" s="31">
        <f t="shared" si="4"/>
        <v>1.5983112183353438</v>
      </c>
      <c r="L9" s="31">
        <f t="shared" si="4"/>
        <v>0.30156815440289503</v>
      </c>
      <c r="M9" s="31">
        <f t="shared" si="4"/>
        <v>0.060313630880579006</v>
      </c>
      <c r="N9" s="31">
        <f t="shared" si="4"/>
        <v>0.6031363088057901</v>
      </c>
      <c r="O9" s="32">
        <f t="shared" si="4"/>
        <v>0</v>
      </c>
      <c r="P9" s="9"/>
      <c r="Q9" s="167"/>
      <c r="R9" s="168"/>
      <c r="S9" s="33"/>
      <c r="T9" s="34"/>
      <c r="U9" s="35"/>
      <c r="V9" s="35"/>
      <c r="W9" s="35"/>
      <c r="X9" s="35"/>
      <c r="Y9" s="35"/>
      <c r="Z9" s="35"/>
      <c r="AA9" s="35"/>
      <c r="AB9" s="35"/>
      <c r="AC9" s="35"/>
      <c r="AD9" s="35"/>
      <c r="AE9" s="36"/>
    </row>
    <row r="10" spans="1:31" ht="23.25" customHeight="1">
      <c r="A10" s="203" t="s">
        <v>34</v>
      </c>
      <c r="B10" s="204"/>
      <c r="C10" s="21">
        <f>SUM(D10:O10)</f>
        <v>9223</v>
      </c>
      <c r="D10" s="37">
        <f aca="true" t="shared" si="5" ref="D10:O10">SUM(D12,D14,D16,D18,D20,D22,D24,D26,D28,D30,D32,D34)</f>
        <v>1207</v>
      </c>
      <c r="E10" s="38">
        <f t="shared" si="5"/>
        <v>26</v>
      </c>
      <c r="F10" s="38">
        <f t="shared" si="5"/>
        <v>612</v>
      </c>
      <c r="G10" s="38">
        <f t="shared" si="5"/>
        <v>109</v>
      </c>
      <c r="H10" s="38">
        <f t="shared" si="5"/>
        <v>6616</v>
      </c>
      <c r="I10" s="38">
        <f t="shared" si="5"/>
        <v>396</v>
      </c>
      <c r="J10" s="38">
        <f t="shared" si="5"/>
        <v>1</v>
      </c>
      <c r="K10" s="38">
        <f t="shared" si="5"/>
        <v>114</v>
      </c>
      <c r="L10" s="38">
        <f t="shared" si="5"/>
        <v>33</v>
      </c>
      <c r="M10" s="38">
        <f t="shared" si="5"/>
        <v>3</v>
      </c>
      <c r="N10" s="38">
        <f t="shared" si="5"/>
        <v>60</v>
      </c>
      <c r="O10" s="39">
        <f t="shared" si="5"/>
        <v>46</v>
      </c>
      <c r="P10" s="9"/>
      <c r="Q10" s="169" t="s">
        <v>46</v>
      </c>
      <c r="R10" s="170"/>
      <c r="S10" s="40">
        <f>SUM(T10:AE10)</f>
        <v>8676</v>
      </c>
      <c r="T10" s="41">
        <f aca="true" t="shared" si="6" ref="T10:AE10">SUM(T12,T14,T16,T18,T20,T22,T24,T26,T28,T30,T32,T34)</f>
        <v>1170</v>
      </c>
      <c r="U10" s="41">
        <f t="shared" si="6"/>
        <v>26</v>
      </c>
      <c r="V10" s="41">
        <f t="shared" si="6"/>
        <v>566</v>
      </c>
      <c r="W10" s="41">
        <f t="shared" si="6"/>
        <v>103</v>
      </c>
      <c r="X10" s="41">
        <f t="shared" si="6"/>
        <v>6205</v>
      </c>
      <c r="Y10" s="41">
        <f t="shared" si="6"/>
        <v>375</v>
      </c>
      <c r="Z10" s="41">
        <f t="shared" si="6"/>
        <v>1</v>
      </c>
      <c r="AA10" s="41">
        <f t="shared" si="6"/>
        <v>113</v>
      </c>
      <c r="AB10" s="41">
        <f t="shared" si="6"/>
        <v>33</v>
      </c>
      <c r="AC10" s="41">
        <f t="shared" si="6"/>
        <v>2</v>
      </c>
      <c r="AD10" s="41">
        <f t="shared" si="6"/>
        <v>57</v>
      </c>
      <c r="AE10" s="42">
        <f t="shared" si="6"/>
        <v>25</v>
      </c>
    </row>
    <row r="11" spans="1:31" ht="23.25" customHeight="1">
      <c r="A11" s="199"/>
      <c r="B11" s="202"/>
      <c r="C11" s="29">
        <v>100</v>
      </c>
      <c r="D11" s="30">
        <f aca="true" t="shared" si="7" ref="D11:O11">D10/$C10*100</f>
        <v>13.086848097148431</v>
      </c>
      <c r="E11" s="31">
        <f t="shared" si="7"/>
        <v>0.28190393581264234</v>
      </c>
      <c r="F11" s="31">
        <f t="shared" si="7"/>
        <v>6.635584950666812</v>
      </c>
      <c r="G11" s="31">
        <f t="shared" si="7"/>
        <v>1.1818280385991542</v>
      </c>
      <c r="H11" s="31">
        <f t="shared" si="7"/>
        <v>71.73370920524775</v>
      </c>
      <c r="I11" s="31">
        <f t="shared" si="7"/>
        <v>4.293613791607936</v>
      </c>
      <c r="J11" s="31">
        <f t="shared" si="7"/>
        <v>0.010842459069717012</v>
      </c>
      <c r="K11" s="31">
        <f t="shared" si="7"/>
        <v>1.2360403339477393</v>
      </c>
      <c r="L11" s="31">
        <f t="shared" si="7"/>
        <v>0.35780114930066137</v>
      </c>
      <c r="M11" s="31">
        <f t="shared" si="7"/>
        <v>0.03252737720915103</v>
      </c>
      <c r="N11" s="31">
        <f t="shared" si="7"/>
        <v>0.6505475441830207</v>
      </c>
      <c r="O11" s="32">
        <f t="shared" si="7"/>
        <v>0.4987531172069825</v>
      </c>
      <c r="P11" s="9"/>
      <c r="Q11" s="165"/>
      <c r="R11" s="168"/>
      <c r="S11" s="33">
        <v>100</v>
      </c>
      <c r="T11" s="35">
        <f aca="true" t="shared" si="8" ref="T11:AE11">T10/$S10*100</f>
        <v>13.485477178423237</v>
      </c>
      <c r="U11" s="35">
        <f t="shared" si="8"/>
        <v>0.2996772706316275</v>
      </c>
      <c r="V11" s="35">
        <f t="shared" si="8"/>
        <v>6.523743660673122</v>
      </c>
      <c r="W11" s="35">
        <f t="shared" si="8"/>
        <v>1.1871830336560627</v>
      </c>
      <c r="X11" s="35">
        <f t="shared" si="8"/>
        <v>71.51913324112495</v>
      </c>
      <c r="Y11" s="35">
        <f t="shared" si="8"/>
        <v>4.322268326417704</v>
      </c>
      <c r="Z11" s="35">
        <f t="shared" si="8"/>
        <v>0.01152604887044721</v>
      </c>
      <c r="AA11" s="35">
        <f t="shared" si="8"/>
        <v>1.3024435223605348</v>
      </c>
      <c r="AB11" s="35">
        <f t="shared" si="8"/>
        <v>0.38035961272475793</v>
      </c>
      <c r="AC11" s="35">
        <f t="shared" si="8"/>
        <v>0.02305209774089442</v>
      </c>
      <c r="AD11" s="35">
        <f t="shared" si="8"/>
        <v>0.656984785615491</v>
      </c>
      <c r="AE11" s="36">
        <f t="shared" si="8"/>
        <v>0.2881512217611803</v>
      </c>
    </row>
    <row r="12" spans="1:31" ht="23.25" customHeight="1">
      <c r="A12" s="210"/>
      <c r="B12" s="161" t="s">
        <v>35</v>
      </c>
      <c r="C12" s="21">
        <f>SUM(D12:O12)</f>
        <v>2973</v>
      </c>
      <c r="D12" s="43">
        <v>221</v>
      </c>
      <c r="E12" s="44">
        <v>17</v>
      </c>
      <c r="F12" s="45">
        <v>55</v>
      </c>
      <c r="G12" s="44">
        <v>13</v>
      </c>
      <c r="H12" s="44">
        <v>2394</v>
      </c>
      <c r="I12" s="44">
        <v>223</v>
      </c>
      <c r="J12" s="44">
        <v>0</v>
      </c>
      <c r="K12" s="44">
        <v>44</v>
      </c>
      <c r="L12" s="44">
        <v>4</v>
      </c>
      <c r="M12" s="44">
        <v>0</v>
      </c>
      <c r="N12" s="44">
        <v>2</v>
      </c>
      <c r="O12" s="46">
        <v>0</v>
      </c>
      <c r="P12" s="9"/>
      <c r="Q12" s="160"/>
      <c r="R12" s="171" t="s">
        <v>51</v>
      </c>
      <c r="S12" s="40">
        <f>SUM(T12:AE12)</f>
        <v>2903</v>
      </c>
      <c r="T12" s="48">
        <v>216</v>
      </c>
      <c r="U12" s="49">
        <v>17</v>
      </c>
      <c r="V12" s="49">
        <v>53</v>
      </c>
      <c r="W12" s="49">
        <v>13</v>
      </c>
      <c r="X12" s="49">
        <v>2346</v>
      </c>
      <c r="Y12" s="49">
        <v>210</v>
      </c>
      <c r="Z12" s="49">
        <v>0</v>
      </c>
      <c r="AA12" s="49">
        <v>43</v>
      </c>
      <c r="AB12" s="49">
        <v>4</v>
      </c>
      <c r="AC12" s="49">
        <v>0</v>
      </c>
      <c r="AD12" s="49">
        <v>1</v>
      </c>
      <c r="AE12" s="50">
        <v>0</v>
      </c>
    </row>
    <row r="13" spans="1:31" ht="23.25" customHeight="1">
      <c r="A13" s="210"/>
      <c r="B13" s="162"/>
      <c r="C13" s="29">
        <v>100</v>
      </c>
      <c r="D13" s="30">
        <f aca="true" t="shared" si="9" ref="D13:O13">D12/$C12*100</f>
        <v>7.433568785738312</v>
      </c>
      <c r="E13" s="31">
        <f t="shared" si="9"/>
        <v>0.5718129835183317</v>
      </c>
      <c r="F13" s="31">
        <f t="shared" si="9"/>
        <v>1.849983181971073</v>
      </c>
      <c r="G13" s="31">
        <f t="shared" si="9"/>
        <v>0.4372687521022536</v>
      </c>
      <c r="H13" s="31">
        <f t="shared" si="9"/>
        <v>80.5247225025227</v>
      </c>
      <c r="I13" s="31">
        <f t="shared" si="9"/>
        <v>7.50084090144635</v>
      </c>
      <c r="J13" s="31">
        <f t="shared" si="9"/>
        <v>0</v>
      </c>
      <c r="K13" s="31">
        <f t="shared" si="9"/>
        <v>1.4799865455768584</v>
      </c>
      <c r="L13" s="31">
        <f t="shared" si="9"/>
        <v>0.13454423141607805</v>
      </c>
      <c r="M13" s="31">
        <f t="shared" si="9"/>
        <v>0</v>
      </c>
      <c r="N13" s="31">
        <f t="shared" si="9"/>
        <v>0.06727211570803902</v>
      </c>
      <c r="O13" s="32">
        <f t="shared" si="9"/>
        <v>0</v>
      </c>
      <c r="P13" s="9"/>
      <c r="Q13" s="160"/>
      <c r="R13" s="172"/>
      <c r="S13" s="33">
        <v>100</v>
      </c>
      <c r="T13" s="51">
        <f aca="true" t="shared" si="10" ref="T13:AE13">T12/$S12*100</f>
        <v>7.440578711677574</v>
      </c>
      <c r="U13" s="35">
        <f t="shared" si="10"/>
        <v>0.5856011023079573</v>
      </c>
      <c r="V13" s="35">
        <f t="shared" si="10"/>
        <v>1.8256975542542198</v>
      </c>
      <c r="W13" s="35">
        <f t="shared" si="10"/>
        <v>0.44781260764726144</v>
      </c>
      <c r="X13" s="35">
        <f t="shared" si="10"/>
        <v>80.8129521184981</v>
      </c>
      <c r="Y13" s="35">
        <f t="shared" si="10"/>
        <v>7.233895969686531</v>
      </c>
      <c r="Z13" s="35">
        <f t="shared" si="10"/>
        <v>0</v>
      </c>
      <c r="AA13" s="35">
        <f t="shared" si="10"/>
        <v>1.4812263176024802</v>
      </c>
      <c r="AB13" s="35">
        <f t="shared" si="10"/>
        <v>0.13778849466069584</v>
      </c>
      <c r="AC13" s="35">
        <f t="shared" si="10"/>
        <v>0</v>
      </c>
      <c r="AD13" s="35">
        <f t="shared" si="10"/>
        <v>0.03444712366517396</v>
      </c>
      <c r="AE13" s="36">
        <f t="shared" si="10"/>
        <v>0</v>
      </c>
    </row>
    <row r="14" spans="1:31" ht="23.25" customHeight="1">
      <c r="A14" s="210"/>
      <c r="B14" s="161" t="s">
        <v>36</v>
      </c>
      <c r="C14" s="21">
        <f>SUM(D14:O14)</f>
        <v>169</v>
      </c>
      <c r="D14" s="43">
        <v>9</v>
      </c>
      <c r="E14" s="44">
        <v>1</v>
      </c>
      <c r="F14" s="44">
        <v>2</v>
      </c>
      <c r="G14" s="44">
        <v>0</v>
      </c>
      <c r="H14" s="44">
        <v>156</v>
      </c>
      <c r="I14" s="44">
        <v>1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6">
        <v>0</v>
      </c>
      <c r="P14" s="9"/>
      <c r="Q14" s="160"/>
      <c r="R14" s="171" t="s">
        <v>52</v>
      </c>
      <c r="S14" s="40">
        <f>SUM(T14:AE14)</f>
        <v>166</v>
      </c>
      <c r="T14" s="52">
        <v>8</v>
      </c>
      <c r="U14" s="53">
        <v>1</v>
      </c>
      <c r="V14" s="53">
        <v>2</v>
      </c>
      <c r="W14" s="53">
        <v>0</v>
      </c>
      <c r="X14" s="53">
        <v>154</v>
      </c>
      <c r="Y14" s="53">
        <v>1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4">
        <v>0</v>
      </c>
    </row>
    <row r="15" spans="1:31" ht="23.25" customHeight="1">
      <c r="A15" s="210"/>
      <c r="B15" s="162"/>
      <c r="C15" s="29">
        <v>100</v>
      </c>
      <c r="D15" s="30">
        <f aca="true" t="shared" si="11" ref="D15:O15">D14/$C14*100</f>
        <v>5.325443786982249</v>
      </c>
      <c r="E15" s="31">
        <f t="shared" si="11"/>
        <v>0.591715976331361</v>
      </c>
      <c r="F15" s="31">
        <f t="shared" si="11"/>
        <v>1.183431952662722</v>
      </c>
      <c r="G15" s="31">
        <f t="shared" si="11"/>
        <v>0</v>
      </c>
      <c r="H15" s="31">
        <f t="shared" si="11"/>
        <v>92.3076923076923</v>
      </c>
      <c r="I15" s="31">
        <f t="shared" si="11"/>
        <v>0.591715976331361</v>
      </c>
      <c r="J15" s="31">
        <f t="shared" si="11"/>
        <v>0</v>
      </c>
      <c r="K15" s="31">
        <f t="shared" si="11"/>
        <v>0</v>
      </c>
      <c r="L15" s="31">
        <f t="shared" si="11"/>
        <v>0</v>
      </c>
      <c r="M15" s="31">
        <f t="shared" si="11"/>
        <v>0</v>
      </c>
      <c r="N15" s="31">
        <f t="shared" si="11"/>
        <v>0</v>
      </c>
      <c r="O15" s="32">
        <f t="shared" si="11"/>
        <v>0</v>
      </c>
      <c r="P15" s="9"/>
      <c r="Q15" s="160"/>
      <c r="R15" s="172"/>
      <c r="S15" s="33">
        <v>100</v>
      </c>
      <c r="T15" s="51">
        <f aca="true" t="shared" si="12" ref="T15:AE15">T14/$S14*100</f>
        <v>4.819277108433735</v>
      </c>
      <c r="U15" s="35">
        <f t="shared" si="12"/>
        <v>0.6024096385542169</v>
      </c>
      <c r="V15" s="35">
        <f t="shared" si="12"/>
        <v>1.2048192771084338</v>
      </c>
      <c r="W15" s="35">
        <f t="shared" si="12"/>
        <v>0</v>
      </c>
      <c r="X15" s="35">
        <f t="shared" si="12"/>
        <v>92.7710843373494</v>
      </c>
      <c r="Y15" s="35">
        <f t="shared" si="12"/>
        <v>0.6024096385542169</v>
      </c>
      <c r="Z15" s="35">
        <f t="shared" si="12"/>
        <v>0</v>
      </c>
      <c r="AA15" s="35">
        <f t="shared" si="12"/>
        <v>0</v>
      </c>
      <c r="AB15" s="35">
        <f t="shared" si="12"/>
        <v>0</v>
      </c>
      <c r="AC15" s="35">
        <f t="shared" si="12"/>
        <v>0</v>
      </c>
      <c r="AD15" s="35">
        <f t="shared" si="12"/>
        <v>0</v>
      </c>
      <c r="AE15" s="36">
        <f t="shared" si="12"/>
        <v>0</v>
      </c>
    </row>
    <row r="16" spans="1:31" ht="23.25" customHeight="1">
      <c r="A16" s="210"/>
      <c r="B16" s="161" t="s">
        <v>37</v>
      </c>
      <c r="C16" s="21">
        <f>SUM(D16:O16)</f>
        <v>629</v>
      </c>
      <c r="D16" s="43">
        <v>49</v>
      </c>
      <c r="E16" s="44">
        <v>0</v>
      </c>
      <c r="F16" s="44">
        <v>214</v>
      </c>
      <c r="G16" s="44">
        <v>55</v>
      </c>
      <c r="H16" s="44">
        <v>256</v>
      </c>
      <c r="I16" s="44">
        <v>21</v>
      </c>
      <c r="J16" s="44">
        <v>0</v>
      </c>
      <c r="K16" s="44">
        <v>29</v>
      </c>
      <c r="L16" s="44">
        <v>4</v>
      </c>
      <c r="M16" s="44">
        <v>0</v>
      </c>
      <c r="N16" s="44">
        <v>1</v>
      </c>
      <c r="O16" s="46">
        <v>0</v>
      </c>
      <c r="P16" s="9"/>
      <c r="Q16" s="160"/>
      <c r="R16" s="171" t="s">
        <v>53</v>
      </c>
      <c r="S16" s="40">
        <f>SUM(T16:AE16)</f>
        <v>614</v>
      </c>
      <c r="T16" s="43">
        <v>47</v>
      </c>
      <c r="U16" s="44">
        <v>0</v>
      </c>
      <c r="V16" s="44">
        <v>211</v>
      </c>
      <c r="W16" s="44">
        <v>54</v>
      </c>
      <c r="X16" s="44">
        <v>252</v>
      </c>
      <c r="Y16" s="44">
        <v>17</v>
      </c>
      <c r="Z16" s="44">
        <v>0</v>
      </c>
      <c r="AA16" s="44">
        <v>29</v>
      </c>
      <c r="AB16" s="44">
        <v>4</v>
      </c>
      <c r="AC16" s="44">
        <v>0</v>
      </c>
      <c r="AD16" s="44">
        <v>0</v>
      </c>
      <c r="AE16" s="46">
        <v>0</v>
      </c>
    </row>
    <row r="17" spans="1:31" ht="23.25" customHeight="1">
      <c r="A17" s="210"/>
      <c r="B17" s="162"/>
      <c r="C17" s="29">
        <v>100</v>
      </c>
      <c r="D17" s="30">
        <f aca="true" t="shared" si="13" ref="D17:O17">D16/$C16*100</f>
        <v>7.790143084260731</v>
      </c>
      <c r="E17" s="31">
        <f t="shared" si="13"/>
        <v>0</v>
      </c>
      <c r="F17" s="31">
        <f t="shared" si="13"/>
        <v>34.02225755166931</v>
      </c>
      <c r="G17" s="31">
        <f t="shared" si="13"/>
        <v>8.744038155802862</v>
      </c>
      <c r="H17" s="31">
        <f t="shared" si="13"/>
        <v>40.69952305246423</v>
      </c>
      <c r="I17" s="31">
        <f t="shared" si="13"/>
        <v>3.338632750397456</v>
      </c>
      <c r="J17" s="31">
        <f t="shared" si="13"/>
        <v>0</v>
      </c>
      <c r="K17" s="31">
        <f t="shared" si="13"/>
        <v>4.610492845786964</v>
      </c>
      <c r="L17" s="31">
        <f t="shared" si="13"/>
        <v>0.6359300476947536</v>
      </c>
      <c r="M17" s="31">
        <f t="shared" si="13"/>
        <v>0</v>
      </c>
      <c r="N17" s="31">
        <f t="shared" si="13"/>
        <v>0.1589825119236884</v>
      </c>
      <c r="O17" s="32">
        <f t="shared" si="13"/>
        <v>0</v>
      </c>
      <c r="P17" s="9"/>
      <c r="Q17" s="160"/>
      <c r="R17" s="172"/>
      <c r="S17" s="33">
        <v>100</v>
      </c>
      <c r="T17" s="51">
        <f aca="true" t="shared" si="14" ref="T17:AE17">T16/$S16*100</f>
        <v>7.654723127035831</v>
      </c>
      <c r="U17" s="35">
        <f t="shared" si="14"/>
        <v>0</v>
      </c>
      <c r="V17" s="35">
        <f t="shared" si="14"/>
        <v>34.36482084690554</v>
      </c>
      <c r="W17" s="35">
        <f t="shared" si="14"/>
        <v>8.794788273615636</v>
      </c>
      <c r="X17" s="35">
        <f t="shared" si="14"/>
        <v>41.042345276872965</v>
      </c>
      <c r="Y17" s="35">
        <f t="shared" si="14"/>
        <v>2.768729641693811</v>
      </c>
      <c r="Z17" s="35">
        <f t="shared" si="14"/>
        <v>0</v>
      </c>
      <c r="AA17" s="35">
        <f t="shared" si="14"/>
        <v>4.723127035830619</v>
      </c>
      <c r="AB17" s="35">
        <f t="shared" si="14"/>
        <v>0.6514657980456027</v>
      </c>
      <c r="AC17" s="35">
        <f t="shared" si="14"/>
        <v>0</v>
      </c>
      <c r="AD17" s="35">
        <f t="shared" si="14"/>
        <v>0</v>
      </c>
      <c r="AE17" s="36">
        <f t="shared" si="14"/>
        <v>0</v>
      </c>
    </row>
    <row r="18" spans="1:31" ht="23.25" customHeight="1">
      <c r="A18" s="210"/>
      <c r="B18" s="161" t="s">
        <v>38</v>
      </c>
      <c r="C18" s="21">
        <f>SUM(D18:O18)</f>
        <v>72</v>
      </c>
      <c r="D18" s="43">
        <v>4</v>
      </c>
      <c r="E18" s="44">
        <v>0</v>
      </c>
      <c r="F18" s="44">
        <v>58</v>
      </c>
      <c r="G18" s="44">
        <v>3</v>
      </c>
      <c r="H18" s="44">
        <v>0</v>
      </c>
      <c r="I18" s="44">
        <v>0</v>
      </c>
      <c r="J18" s="44">
        <v>0</v>
      </c>
      <c r="K18" s="44">
        <v>1</v>
      </c>
      <c r="L18" s="44">
        <v>2</v>
      </c>
      <c r="M18" s="44">
        <v>1</v>
      </c>
      <c r="N18" s="44">
        <v>1</v>
      </c>
      <c r="O18" s="46">
        <v>2</v>
      </c>
      <c r="P18" s="9"/>
      <c r="Q18" s="160"/>
      <c r="R18" s="171" t="s">
        <v>54</v>
      </c>
      <c r="S18" s="40">
        <f>SUM(T18:AE18)</f>
        <v>54</v>
      </c>
      <c r="T18" s="52">
        <v>3</v>
      </c>
      <c r="U18" s="53">
        <v>0</v>
      </c>
      <c r="V18" s="53">
        <v>44</v>
      </c>
      <c r="W18" s="53">
        <v>1</v>
      </c>
      <c r="X18" s="53">
        <v>0</v>
      </c>
      <c r="Y18" s="53">
        <v>0</v>
      </c>
      <c r="Z18" s="53">
        <v>0</v>
      </c>
      <c r="AA18" s="53">
        <v>1</v>
      </c>
      <c r="AB18" s="53">
        <v>3</v>
      </c>
      <c r="AC18" s="53">
        <v>0</v>
      </c>
      <c r="AD18" s="53">
        <v>1</v>
      </c>
      <c r="AE18" s="54">
        <v>1</v>
      </c>
    </row>
    <row r="19" spans="1:31" ht="23.25" customHeight="1">
      <c r="A19" s="210"/>
      <c r="B19" s="162"/>
      <c r="C19" s="29">
        <v>100</v>
      </c>
      <c r="D19" s="30">
        <f aca="true" t="shared" si="15" ref="D19:O19">D18/$C18*100</f>
        <v>5.555555555555555</v>
      </c>
      <c r="E19" s="31">
        <f t="shared" si="15"/>
        <v>0</v>
      </c>
      <c r="F19" s="31">
        <f t="shared" si="15"/>
        <v>80.55555555555556</v>
      </c>
      <c r="G19" s="31">
        <f t="shared" si="15"/>
        <v>4.166666666666666</v>
      </c>
      <c r="H19" s="31">
        <f t="shared" si="15"/>
        <v>0</v>
      </c>
      <c r="I19" s="31">
        <f t="shared" si="15"/>
        <v>0</v>
      </c>
      <c r="J19" s="31">
        <f t="shared" si="15"/>
        <v>0</v>
      </c>
      <c r="K19" s="31">
        <f t="shared" si="15"/>
        <v>1.3888888888888888</v>
      </c>
      <c r="L19" s="31">
        <f t="shared" si="15"/>
        <v>2.7777777777777777</v>
      </c>
      <c r="M19" s="31">
        <f t="shared" si="15"/>
        <v>1.3888888888888888</v>
      </c>
      <c r="N19" s="31">
        <f t="shared" si="15"/>
        <v>1.3888888888888888</v>
      </c>
      <c r="O19" s="32">
        <f t="shared" si="15"/>
        <v>2.7777777777777777</v>
      </c>
      <c r="P19" s="9"/>
      <c r="Q19" s="160"/>
      <c r="R19" s="172"/>
      <c r="S19" s="33">
        <v>100</v>
      </c>
      <c r="T19" s="51">
        <f aca="true" t="shared" si="16" ref="T19:AE19">T18/$S18*100</f>
        <v>5.555555555555555</v>
      </c>
      <c r="U19" s="35">
        <f t="shared" si="16"/>
        <v>0</v>
      </c>
      <c r="V19" s="35">
        <f t="shared" si="16"/>
        <v>81.48148148148148</v>
      </c>
      <c r="W19" s="35">
        <f t="shared" si="16"/>
        <v>1.8518518518518516</v>
      </c>
      <c r="X19" s="35">
        <f t="shared" si="16"/>
        <v>0</v>
      </c>
      <c r="Y19" s="35">
        <f t="shared" si="16"/>
        <v>0</v>
      </c>
      <c r="Z19" s="35">
        <f t="shared" si="16"/>
        <v>0</v>
      </c>
      <c r="AA19" s="35">
        <f t="shared" si="16"/>
        <v>1.8518518518518516</v>
      </c>
      <c r="AB19" s="35">
        <f t="shared" si="16"/>
        <v>5.555555555555555</v>
      </c>
      <c r="AC19" s="35">
        <f t="shared" si="16"/>
        <v>0</v>
      </c>
      <c r="AD19" s="35">
        <f t="shared" si="16"/>
        <v>1.8518518518518516</v>
      </c>
      <c r="AE19" s="36">
        <f t="shared" si="16"/>
        <v>1.8518518518518516</v>
      </c>
    </row>
    <row r="20" spans="1:31" ht="23.25" customHeight="1">
      <c r="A20" s="210"/>
      <c r="B20" s="161" t="s">
        <v>39</v>
      </c>
      <c r="C20" s="21">
        <f>SUM(D20:O20)</f>
        <v>317</v>
      </c>
      <c r="D20" s="72">
        <v>15</v>
      </c>
      <c r="E20" s="73">
        <v>0</v>
      </c>
      <c r="F20" s="73">
        <v>95</v>
      </c>
      <c r="G20" s="73">
        <v>21</v>
      </c>
      <c r="H20" s="73">
        <v>127</v>
      </c>
      <c r="I20" s="73">
        <v>7</v>
      </c>
      <c r="J20" s="73">
        <v>0</v>
      </c>
      <c r="K20" s="73">
        <v>5</v>
      </c>
      <c r="L20" s="73">
        <v>9</v>
      </c>
      <c r="M20" s="73">
        <v>0</v>
      </c>
      <c r="N20" s="73">
        <v>1</v>
      </c>
      <c r="O20" s="74">
        <v>37</v>
      </c>
      <c r="P20" s="9"/>
      <c r="Q20" s="160"/>
      <c r="R20" s="171" t="s">
        <v>55</v>
      </c>
      <c r="S20" s="40">
        <f>SUM(T20:AE20)</f>
        <v>272</v>
      </c>
      <c r="T20" s="52">
        <v>15</v>
      </c>
      <c r="U20" s="53">
        <v>0</v>
      </c>
      <c r="V20" s="53">
        <v>77</v>
      </c>
      <c r="W20" s="53">
        <v>20</v>
      </c>
      <c r="X20" s="53">
        <v>123</v>
      </c>
      <c r="Y20" s="53">
        <v>7</v>
      </c>
      <c r="Z20" s="53">
        <v>0</v>
      </c>
      <c r="AA20" s="53">
        <v>5</v>
      </c>
      <c r="AB20" s="53">
        <v>8</v>
      </c>
      <c r="AC20" s="53">
        <v>0</v>
      </c>
      <c r="AD20" s="53">
        <v>0</v>
      </c>
      <c r="AE20" s="54">
        <v>17</v>
      </c>
    </row>
    <row r="21" spans="1:31" ht="23.25" customHeight="1">
      <c r="A21" s="210"/>
      <c r="B21" s="162"/>
      <c r="C21" s="29">
        <v>100</v>
      </c>
      <c r="D21" s="55">
        <f aca="true" t="shared" si="17" ref="D21:O21">D20/$C20*100</f>
        <v>4.73186119873817</v>
      </c>
      <c r="E21" s="31">
        <f t="shared" si="17"/>
        <v>0</v>
      </c>
      <c r="F21" s="31">
        <f t="shared" si="17"/>
        <v>29.96845425867508</v>
      </c>
      <c r="G21" s="31">
        <f t="shared" si="17"/>
        <v>6.624605678233439</v>
      </c>
      <c r="H21" s="31">
        <f t="shared" si="17"/>
        <v>40.063091482649845</v>
      </c>
      <c r="I21" s="31">
        <f t="shared" si="17"/>
        <v>2.2082018927444795</v>
      </c>
      <c r="J21" s="31">
        <f t="shared" si="17"/>
        <v>0</v>
      </c>
      <c r="K21" s="31">
        <f t="shared" si="17"/>
        <v>1.5772870662460567</v>
      </c>
      <c r="L21" s="31">
        <f t="shared" si="17"/>
        <v>2.8391167192429023</v>
      </c>
      <c r="M21" s="31">
        <f t="shared" si="17"/>
        <v>0</v>
      </c>
      <c r="N21" s="31">
        <f t="shared" si="17"/>
        <v>0.31545741324921134</v>
      </c>
      <c r="O21" s="32">
        <f t="shared" si="17"/>
        <v>11.67192429022082</v>
      </c>
      <c r="P21" s="9"/>
      <c r="Q21" s="160"/>
      <c r="R21" s="172"/>
      <c r="S21" s="33">
        <v>100</v>
      </c>
      <c r="T21" s="51">
        <f aca="true" t="shared" si="18" ref="T21:AE21">IF(T20=0,"(0.0)",T20/$S20*100)</f>
        <v>5.514705882352941</v>
      </c>
      <c r="U21" s="35" t="str">
        <f t="shared" si="18"/>
        <v>(0.0)</v>
      </c>
      <c r="V21" s="35">
        <f t="shared" si="18"/>
        <v>28.308823529411764</v>
      </c>
      <c r="W21" s="35">
        <f t="shared" si="18"/>
        <v>7.352941176470589</v>
      </c>
      <c r="X21" s="35">
        <f t="shared" si="18"/>
        <v>45.220588235294116</v>
      </c>
      <c r="Y21" s="35">
        <f t="shared" si="18"/>
        <v>2.5735294117647056</v>
      </c>
      <c r="Z21" s="35" t="str">
        <f t="shared" si="18"/>
        <v>(0.0)</v>
      </c>
      <c r="AA21" s="35">
        <f t="shared" si="18"/>
        <v>1.8382352941176472</v>
      </c>
      <c r="AB21" s="35">
        <f t="shared" si="18"/>
        <v>2.941176470588235</v>
      </c>
      <c r="AC21" s="35" t="str">
        <f t="shared" si="18"/>
        <v>(0.0)</v>
      </c>
      <c r="AD21" s="35" t="str">
        <f t="shared" si="18"/>
        <v>(0.0)</v>
      </c>
      <c r="AE21" s="36">
        <f t="shared" si="18"/>
        <v>6.25</v>
      </c>
    </row>
    <row r="22" spans="1:31" ht="23.25" customHeight="1">
      <c r="A22" s="210"/>
      <c r="B22" s="161" t="s">
        <v>40</v>
      </c>
      <c r="C22" s="21">
        <f>SUM(D22:O22)</f>
        <v>2611</v>
      </c>
      <c r="D22" s="43">
        <v>477</v>
      </c>
      <c r="E22" s="44">
        <v>7</v>
      </c>
      <c r="F22" s="44">
        <v>82</v>
      </c>
      <c r="G22" s="44">
        <v>14</v>
      </c>
      <c r="H22" s="44">
        <v>1847</v>
      </c>
      <c r="I22" s="44">
        <v>120</v>
      </c>
      <c r="J22" s="44">
        <v>1</v>
      </c>
      <c r="K22" s="44">
        <v>17</v>
      </c>
      <c r="L22" s="44">
        <v>7</v>
      </c>
      <c r="M22" s="44">
        <v>0</v>
      </c>
      <c r="N22" s="44">
        <v>39</v>
      </c>
      <c r="O22" s="46">
        <v>0</v>
      </c>
      <c r="P22" s="9"/>
      <c r="Q22" s="160"/>
      <c r="R22" s="171" t="s">
        <v>56</v>
      </c>
      <c r="S22" s="40">
        <f>SUM(T22:AE22)</f>
        <v>2308</v>
      </c>
      <c r="T22" s="52">
        <v>470</v>
      </c>
      <c r="U22" s="53">
        <v>7</v>
      </c>
      <c r="V22" s="53">
        <v>81</v>
      </c>
      <c r="W22" s="53">
        <v>12</v>
      </c>
      <c r="X22" s="53">
        <v>1557</v>
      </c>
      <c r="Y22" s="53">
        <v>117</v>
      </c>
      <c r="Z22" s="53">
        <v>1</v>
      </c>
      <c r="AA22" s="53">
        <v>17</v>
      </c>
      <c r="AB22" s="53">
        <v>7</v>
      </c>
      <c r="AC22" s="53">
        <v>0</v>
      </c>
      <c r="AD22" s="53">
        <v>39</v>
      </c>
      <c r="AE22" s="54">
        <v>0</v>
      </c>
    </row>
    <row r="23" spans="1:31" ht="23.25" customHeight="1">
      <c r="A23" s="210"/>
      <c r="B23" s="162"/>
      <c r="C23" s="29">
        <v>100</v>
      </c>
      <c r="D23" s="30">
        <f aca="true" t="shared" si="19" ref="D23:O23">D22/$C22*100</f>
        <v>18.268862504787435</v>
      </c>
      <c r="E23" s="31">
        <f t="shared" si="19"/>
        <v>0.2680965147453083</v>
      </c>
      <c r="F23" s="31">
        <f t="shared" si="19"/>
        <v>3.1405591727307542</v>
      </c>
      <c r="G23" s="31">
        <f t="shared" si="19"/>
        <v>0.5361930294906166</v>
      </c>
      <c r="H23" s="31">
        <f t="shared" si="19"/>
        <v>70.73918039065492</v>
      </c>
      <c r="I23" s="31">
        <f t="shared" si="19"/>
        <v>4.595940252776714</v>
      </c>
      <c r="J23" s="31">
        <f t="shared" si="19"/>
        <v>0.038299502106472615</v>
      </c>
      <c r="K23" s="31">
        <f t="shared" si="19"/>
        <v>0.6510915358100344</v>
      </c>
      <c r="L23" s="31">
        <f t="shared" si="19"/>
        <v>0.2680965147453083</v>
      </c>
      <c r="M23" s="31">
        <f t="shared" si="19"/>
        <v>0</v>
      </c>
      <c r="N23" s="31">
        <f t="shared" si="19"/>
        <v>1.493680582152432</v>
      </c>
      <c r="O23" s="32">
        <f t="shared" si="19"/>
        <v>0</v>
      </c>
      <c r="P23" s="9"/>
      <c r="Q23" s="160"/>
      <c r="R23" s="172"/>
      <c r="S23" s="33">
        <v>100</v>
      </c>
      <c r="T23" s="51">
        <f aca="true" t="shared" si="20" ref="T23:AE23">T22/$S22*100</f>
        <v>20.363951473136915</v>
      </c>
      <c r="U23" s="35">
        <f t="shared" si="20"/>
        <v>0.30329289428076256</v>
      </c>
      <c r="V23" s="35">
        <f t="shared" si="20"/>
        <v>3.5095320623916813</v>
      </c>
      <c r="W23" s="35">
        <f t="shared" si="20"/>
        <v>0.5199306759098787</v>
      </c>
      <c r="X23" s="35">
        <f t="shared" si="20"/>
        <v>67.46100519930675</v>
      </c>
      <c r="Y23" s="35">
        <f t="shared" si="20"/>
        <v>5.0693240901213175</v>
      </c>
      <c r="Z23" s="35">
        <f t="shared" si="20"/>
        <v>0.04332755632582322</v>
      </c>
      <c r="AA23" s="35">
        <f t="shared" si="20"/>
        <v>0.7365684575389948</v>
      </c>
      <c r="AB23" s="35">
        <f t="shared" si="20"/>
        <v>0.30329289428076256</v>
      </c>
      <c r="AC23" s="35">
        <f t="shared" si="20"/>
        <v>0</v>
      </c>
      <c r="AD23" s="35">
        <f t="shared" si="20"/>
        <v>1.6897746967071057</v>
      </c>
      <c r="AE23" s="36">
        <f t="shared" si="20"/>
        <v>0</v>
      </c>
    </row>
    <row r="24" spans="1:31" ht="23.25" customHeight="1">
      <c r="A24" s="210"/>
      <c r="B24" s="161" t="s">
        <v>41</v>
      </c>
      <c r="C24" s="21">
        <f>SUM(D24:O24)</f>
        <v>97</v>
      </c>
      <c r="D24" s="43">
        <v>0</v>
      </c>
      <c r="E24" s="44">
        <v>0</v>
      </c>
      <c r="F24" s="44">
        <v>77</v>
      </c>
      <c r="G24" s="44">
        <v>3</v>
      </c>
      <c r="H24" s="44">
        <v>0</v>
      </c>
      <c r="I24" s="44">
        <v>0</v>
      </c>
      <c r="J24" s="44">
        <v>0</v>
      </c>
      <c r="K24" s="44">
        <v>8</v>
      </c>
      <c r="L24" s="44">
        <v>2</v>
      </c>
      <c r="M24" s="44">
        <v>0</v>
      </c>
      <c r="N24" s="44">
        <v>0</v>
      </c>
      <c r="O24" s="46">
        <v>7</v>
      </c>
      <c r="P24" s="9"/>
      <c r="Q24" s="160"/>
      <c r="R24" s="171" t="s">
        <v>57</v>
      </c>
      <c r="S24" s="40">
        <f>SUM(T24:AE24)</f>
        <v>92</v>
      </c>
      <c r="T24" s="52">
        <v>0</v>
      </c>
      <c r="U24" s="53">
        <v>0</v>
      </c>
      <c r="V24" s="53">
        <v>72</v>
      </c>
      <c r="W24" s="53">
        <v>3</v>
      </c>
      <c r="X24" s="53">
        <v>0</v>
      </c>
      <c r="Y24" s="53">
        <v>0</v>
      </c>
      <c r="Z24" s="53">
        <v>0</v>
      </c>
      <c r="AA24" s="53">
        <v>8</v>
      </c>
      <c r="AB24" s="53">
        <v>2</v>
      </c>
      <c r="AC24" s="53">
        <v>0</v>
      </c>
      <c r="AD24" s="53">
        <v>0</v>
      </c>
      <c r="AE24" s="54">
        <v>7</v>
      </c>
    </row>
    <row r="25" spans="1:31" ht="23.25" customHeight="1">
      <c r="A25" s="210"/>
      <c r="B25" s="162"/>
      <c r="C25" s="29">
        <v>100</v>
      </c>
      <c r="D25" s="30">
        <f aca="true" t="shared" si="21" ref="D25:O25">D24/$C24*100</f>
        <v>0</v>
      </c>
      <c r="E25" s="31">
        <f t="shared" si="21"/>
        <v>0</v>
      </c>
      <c r="F25" s="31">
        <f t="shared" si="21"/>
        <v>79.38144329896907</v>
      </c>
      <c r="G25" s="31">
        <f t="shared" si="21"/>
        <v>3.0927835051546393</v>
      </c>
      <c r="H25" s="31">
        <f t="shared" si="21"/>
        <v>0</v>
      </c>
      <c r="I25" s="31">
        <f t="shared" si="21"/>
        <v>0</v>
      </c>
      <c r="J25" s="31">
        <f t="shared" si="21"/>
        <v>0</v>
      </c>
      <c r="K25" s="31">
        <f t="shared" si="21"/>
        <v>8.24742268041237</v>
      </c>
      <c r="L25" s="31">
        <f t="shared" si="21"/>
        <v>2.0618556701030926</v>
      </c>
      <c r="M25" s="31">
        <f t="shared" si="21"/>
        <v>0</v>
      </c>
      <c r="N25" s="31">
        <f t="shared" si="21"/>
        <v>0</v>
      </c>
      <c r="O25" s="32">
        <f t="shared" si="21"/>
        <v>7.216494845360824</v>
      </c>
      <c r="P25" s="9"/>
      <c r="Q25" s="160"/>
      <c r="R25" s="172"/>
      <c r="S25" s="33">
        <v>100</v>
      </c>
      <c r="T25" s="51">
        <f aca="true" t="shared" si="22" ref="T25:AE25">T24/$S24*100</f>
        <v>0</v>
      </c>
      <c r="U25" s="35">
        <f t="shared" si="22"/>
        <v>0</v>
      </c>
      <c r="V25" s="35">
        <f t="shared" si="22"/>
        <v>78.26086956521739</v>
      </c>
      <c r="W25" s="35">
        <f t="shared" si="22"/>
        <v>3.260869565217391</v>
      </c>
      <c r="X25" s="35">
        <f t="shared" si="22"/>
        <v>0</v>
      </c>
      <c r="Y25" s="35">
        <f t="shared" si="22"/>
        <v>0</v>
      </c>
      <c r="Z25" s="35">
        <f t="shared" si="22"/>
        <v>0</v>
      </c>
      <c r="AA25" s="35">
        <f t="shared" si="22"/>
        <v>8.695652173913043</v>
      </c>
      <c r="AB25" s="35">
        <f t="shared" si="22"/>
        <v>2.1739130434782608</v>
      </c>
      <c r="AC25" s="35">
        <f t="shared" si="22"/>
        <v>0</v>
      </c>
      <c r="AD25" s="35">
        <f t="shared" si="22"/>
        <v>0</v>
      </c>
      <c r="AE25" s="36">
        <f t="shared" si="22"/>
        <v>7.608695652173914</v>
      </c>
    </row>
    <row r="26" spans="1:31" ht="23.25" customHeight="1">
      <c r="A26" s="210"/>
      <c r="B26" s="161" t="s">
        <v>42</v>
      </c>
      <c r="C26" s="21">
        <f>SUM(D26:O26)</f>
        <v>477</v>
      </c>
      <c r="D26" s="43">
        <v>413</v>
      </c>
      <c r="E26" s="44">
        <v>1</v>
      </c>
      <c r="F26" s="44">
        <v>6</v>
      </c>
      <c r="G26" s="44">
        <v>0</v>
      </c>
      <c r="H26" s="44">
        <v>36</v>
      </c>
      <c r="I26" s="44">
        <v>1</v>
      </c>
      <c r="J26" s="44">
        <v>0</v>
      </c>
      <c r="K26" s="44">
        <v>1</v>
      </c>
      <c r="L26" s="44">
        <v>1</v>
      </c>
      <c r="M26" s="44">
        <v>2</v>
      </c>
      <c r="N26" s="44">
        <v>16</v>
      </c>
      <c r="O26" s="46">
        <v>0</v>
      </c>
      <c r="P26" s="9"/>
      <c r="Q26" s="160"/>
      <c r="R26" s="171" t="s">
        <v>58</v>
      </c>
      <c r="S26" s="40">
        <f>SUM(T26:AE26)</f>
        <v>455</v>
      </c>
      <c r="T26" s="52">
        <v>396</v>
      </c>
      <c r="U26" s="53">
        <v>1</v>
      </c>
      <c r="V26" s="53">
        <v>4</v>
      </c>
      <c r="W26" s="53">
        <v>0</v>
      </c>
      <c r="X26" s="53">
        <v>33</v>
      </c>
      <c r="Y26" s="53">
        <v>1</v>
      </c>
      <c r="Z26" s="53">
        <v>0</v>
      </c>
      <c r="AA26" s="53">
        <v>1</v>
      </c>
      <c r="AB26" s="53">
        <v>1</v>
      </c>
      <c r="AC26" s="53">
        <v>2</v>
      </c>
      <c r="AD26" s="53">
        <v>16</v>
      </c>
      <c r="AE26" s="54">
        <v>0</v>
      </c>
    </row>
    <row r="27" spans="1:31" ht="23.25" customHeight="1">
      <c r="A27" s="210"/>
      <c r="B27" s="162"/>
      <c r="C27" s="29">
        <v>100</v>
      </c>
      <c r="D27" s="30">
        <f aca="true" t="shared" si="23" ref="D27:O27">D26/$C26*100</f>
        <v>86.58280922431865</v>
      </c>
      <c r="E27" s="31">
        <f t="shared" si="23"/>
        <v>0.20964360587002098</v>
      </c>
      <c r="F27" s="31">
        <f t="shared" si="23"/>
        <v>1.257861635220126</v>
      </c>
      <c r="G27" s="31">
        <f t="shared" si="23"/>
        <v>0</v>
      </c>
      <c r="H27" s="31">
        <f t="shared" si="23"/>
        <v>7.547169811320755</v>
      </c>
      <c r="I27" s="31">
        <f t="shared" si="23"/>
        <v>0.20964360587002098</v>
      </c>
      <c r="J27" s="31">
        <f t="shared" si="23"/>
        <v>0</v>
      </c>
      <c r="K27" s="31">
        <f t="shared" si="23"/>
        <v>0.20964360587002098</v>
      </c>
      <c r="L27" s="31">
        <f t="shared" si="23"/>
        <v>0.20964360587002098</v>
      </c>
      <c r="M27" s="31">
        <f t="shared" si="23"/>
        <v>0.41928721174004197</v>
      </c>
      <c r="N27" s="31">
        <f t="shared" si="23"/>
        <v>3.3542976939203357</v>
      </c>
      <c r="O27" s="32">
        <f t="shared" si="23"/>
        <v>0</v>
      </c>
      <c r="P27" s="9"/>
      <c r="Q27" s="160"/>
      <c r="R27" s="172"/>
      <c r="S27" s="33">
        <v>100</v>
      </c>
      <c r="T27" s="51">
        <f aca="true" t="shared" si="24" ref="T27:AE27">T26/$S26*100</f>
        <v>87.03296703296704</v>
      </c>
      <c r="U27" s="35">
        <f t="shared" si="24"/>
        <v>0.21978021978021978</v>
      </c>
      <c r="V27" s="35">
        <f t="shared" si="24"/>
        <v>0.8791208791208791</v>
      </c>
      <c r="W27" s="35">
        <f t="shared" si="24"/>
        <v>0</v>
      </c>
      <c r="X27" s="35">
        <f t="shared" si="24"/>
        <v>7.252747252747254</v>
      </c>
      <c r="Y27" s="35">
        <f t="shared" si="24"/>
        <v>0.21978021978021978</v>
      </c>
      <c r="Z27" s="35">
        <f t="shared" si="24"/>
        <v>0</v>
      </c>
      <c r="AA27" s="35">
        <f t="shared" si="24"/>
        <v>0.21978021978021978</v>
      </c>
      <c r="AB27" s="35">
        <f t="shared" si="24"/>
        <v>0.21978021978021978</v>
      </c>
      <c r="AC27" s="35">
        <f t="shared" si="24"/>
        <v>0.43956043956043955</v>
      </c>
      <c r="AD27" s="35">
        <f t="shared" si="24"/>
        <v>3.5164835164835164</v>
      </c>
      <c r="AE27" s="36">
        <f t="shared" si="24"/>
        <v>0</v>
      </c>
    </row>
    <row r="28" spans="1:31" ht="23.25" customHeight="1">
      <c r="A28" s="210"/>
      <c r="B28" s="161" t="s">
        <v>43</v>
      </c>
      <c r="C28" s="21">
        <v>1</v>
      </c>
      <c r="D28" s="43">
        <v>0</v>
      </c>
      <c r="E28" s="44">
        <v>0</v>
      </c>
      <c r="F28" s="44">
        <v>1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6">
        <v>0</v>
      </c>
      <c r="P28" s="9"/>
      <c r="Q28" s="160"/>
      <c r="R28" s="171" t="s">
        <v>59</v>
      </c>
      <c r="S28" s="40">
        <f>SUM(T28:AE28)</f>
        <v>2</v>
      </c>
      <c r="T28" s="52">
        <v>0</v>
      </c>
      <c r="U28" s="53">
        <v>0</v>
      </c>
      <c r="V28" s="53">
        <v>2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4">
        <v>0</v>
      </c>
    </row>
    <row r="29" spans="1:31" ht="23.25" customHeight="1">
      <c r="A29" s="210"/>
      <c r="B29" s="162"/>
      <c r="C29" s="29">
        <v>100</v>
      </c>
      <c r="D29" s="30">
        <f aca="true" t="shared" si="25" ref="D29:O29">D28/$C28*100</f>
        <v>0</v>
      </c>
      <c r="E29" s="31">
        <f t="shared" si="25"/>
        <v>0</v>
      </c>
      <c r="F29" s="31">
        <f t="shared" si="25"/>
        <v>100</v>
      </c>
      <c r="G29" s="31">
        <f t="shared" si="25"/>
        <v>0</v>
      </c>
      <c r="H29" s="31">
        <f t="shared" si="25"/>
        <v>0</v>
      </c>
      <c r="I29" s="31">
        <f t="shared" si="25"/>
        <v>0</v>
      </c>
      <c r="J29" s="31">
        <f t="shared" si="25"/>
        <v>0</v>
      </c>
      <c r="K29" s="31">
        <f t="shared" si="25"/>
        <v>0</v>
      </c>
      <c r="L29" s="31">
        <f t="shared" si="25"/>
        <v>0</v>
      </c>
      <c r="M29" s="31">
        <f t="shared" si="25"/>
        <v>0</v>
      </c>
      <c r="N29" s="31">
        <f t="shared" si="25"/>
        <v>0</v>
      </c>
      <c r="O29" s="32">
        <f t="shared" si="25"/>
        <v>0</v>
      </c>
      <c r="P29" s="9"/>
      <c r="Q29" s="160"/>
      <c r="R29" s="172"/>
      <c r="S29" s="33">
        <v>100</v>
      </c>
      <c r="T29" s="51">
        <f aca="true" t="shared" si="26" ref="T29:AE29">T28/$S28*100</f>
        <v>0</v>
      </c>
      <c r="U29" s="35">
        <f t="shared" si="26"/>
        <v>0</v>
      </c>
      <c r="V29" s="35">
        <f t="shared" si="26"/>
        <v>100</v>
      </c>
      <c r="W29" s="35">
        <f t="shared" si="26"/>
        <v>0</v>
      </c>
      <c r="X29" s="35">
        <f t="shared" si="26"/>
        <v>0</v>
      </c>
      <c r="Y29" s="35">
        <f t="shared" si="26"/>
        <v>0</v>
      </c>
      <c r="Z29" s="35">
        <f t="shared" si="26"/>
        <v>0</v>
      </c>
      <c r="AA29" s="35">
        <f t="shared" si="26"/>
        <v>0</v>
      </c>
      <c r="AB29" s="35">
        <f t="shared" si="26"/>
        <v>0</v>
      </c>
      <c r="AC29" s="35">
        <f t="shared" si="26"/>
        <v>0</v>
      </c>
      <c r="AD29" s="35">
        <f t="shared" si="26"/>
        <v>0</v>
      </c>
      <c r="AE29" s="36">
        <f t="shared" si="26"/>
        <v>0</v>
      </c>
    </row>
    <row r="30" spans="1:31" ht="23.25" customHeight="1">
      <c r="A30" s="210"/>
      <c r="B30" s="161" t="s">
        <v>16</v>
      </c>
      <c r="C30" s="21">
        <f>SUM(D30:O30)</f>
        <v>519</v>
      </c>
      <c r="D30" s="43">
        <v>17</v>
      </c>
      <c r="E30" s="44">
        <v>0</v>
      </c>
      <c r="F30" s="44">
        <v>10</v>
      </c>
      <c r="G30" s="44">
        <v>0</v>
      </c>
      <c r="H30" s="44">
        <v>487</v>
      </c>
      <c r="I30" s="44">
        <v>1</v>
      </c>
      <c r="J30" s="44">
        <v>0</v>
      </c>
      <c r="K30" s="44">
        <v>0</v>
      </c>
      <c r="L30" s="44">
        <v>4</v>
      </c>
      <c r="M30" s="44">
        <v>0</v>
      </c>
      <c r="N30" s="44">
        <v>0</v>
      </c>
      <c r="O30" s="46">
        <v>0</v>
      </c>
      <c r="P30" s="9"/>
      <c r="Q30" s="160"/>
      <c r="R30" s="171" t="s">
        <v>60</v>
      </c>
      <c r="S30" s="40">
        <f>SUM(T30:AE30)</f>
        <v>471</v>
      </c>
      <c r="T30" s="52">
        <v>13</v>
      </c>
      <c r="U30" s="53">
        <v>0</v>
      </c>
      <c r="V30" s="53">
        <v>8</v>
      </c>
      <c r="W30" s="53">
        <v>0</v>
      </c>
      <c r="X30" s="53">
        <v>445</v>
      </c>
      <c r="Y30" s="53">
        <v>1</v>
      </c>
      <c r="Z30" s="53">
        <v>0</v>
      </c>
      <c r="AA30" s="53">
        <v>0</v>
      </c>
      <c r="AB30" s="53">
        <v>4</v>
      </c>
      <c r="AC30" s="53">
        <v>0</v>
      </c>
      <c r="AD30" s="53">
        <v>0</v>
      </c>
      <c r="AE30" s="54">
        <v>0</v>
      </c>
    </row>
    <row r="31" spans="1:31" ht="23.25" customHeight="1">
      <c r="A31" s="210"/>
      <c r="B31" s="162"/>
      <c r="C31" s="29">
        <v>100.04</v>
      </c>
      <c r="D31" s="30">
        <f aca="true" t="shared" si="27" ref="D31:O31">D30/$C30*100</f>
        <v>3.275529865125241</v>
      </c>
      <c r="E31" s="31">
        <f t="shared" si="27"/>
        <v>0</v>
      </c>
      <c r="F31" s="31">
        <f t="shared" si="27"/>
        <v>1.9267822736030826</v>
      </c>
      <c r="G31" s="31">
        <f t="shared" si="27"/>
        <v>0</v>
      </c>
      <c r="H31" s="31">
        <f t="shared" si="27"/>
        <v>93.83429672447014</v>
      </c>
      <c r="I31" s="31">
        <f t="shared" si="27"/>
        <v>0.1926782273603083</v>
      </c>
      <c r="J31" s="31">
        <f t="shared" si="27"/>
        <v>0</v>
      </c>
      <c r="K31" s="31">
        <f t="shared" si="27"/>
        <v>0</v>
      </c>
      <c r="L31" s="31">
        <f t="shared" si="27"/>
        <v>0.7707129094412332</v>
      </c>
      <c r="M31" s="31">
        <f t="shared" si="27"/>
        <v>0</v>
      </c>
      <c r="N31" s="31">
        <f t="shared" si="27"/>
        <v>0</v>
      </c>
      <c r="O31" s="32">
        <f t="shared" si="27"/>
        <v>0</v>
      </c>
      <c r="P31" s="9"/>
      <c r="Q31" s="160"/>
      <c r="R31" s="172"/>
      <c r="S31" s="33">
        <v>100</v>
      </c>
      <c r="T31" s="51">
        <f aca="true" t="shared" si="28" ref="T31:AE31">T30/$S30*100</f>
        <v>2.7600849256900215</v>
      </c>
      <c r="U31" s="35">
        <f t="shared" si="28"/>
        <v>0</v>
      </c>
      <c r="V31" s="35">
        <f t="shared" si="28"/>
        <v>1.6985138004246285</v>
      </c>
      <c r="W31" s="35">
        <f t="shared" si="28"/>
        <v>0</v>
      </c>
      <c r="X31" s="35">
        <f t="shared" si="28"/>
        <v>94.47983014861995</v>
      </c>
      <c r="Y31" s="35">
        <f t="shared" si="28"/>
        <v>0.21231422505307856</v>
      </c>
      <c r="Z31" s="35">
        <f t="shared" si="28"/>
        <v>0</v>
      </c>
      <c r="AA31" s="35">
        <f t="shared" si="28"/>
        <v>0</v>
      </c>
      <c r="AB31" s="35">
        <f t="shared" si="28"/>
        <v>0.8492569002123143</v>
      </c>
      <c r="AC31" s="35">
        <f t="shared" si="28"/>
        <v>0</v>
      </c>
      <c r="AD31" s="35">
        <f t="shared" si="28"/>
        <v>0</v>
      </c>
      <c r="AE31" s="36">
        <f t="shared" si="28"/>
        <v>0</v>
      </c>
    </row>
    <row r="32" spans="1:31" ht="23.25" customHeight="1">
      <c r="A32" s="210"/>
      <c r="B32" s="161" t="s">
        <v>44</v>
      </c>
      <c r="C32" s="21">
        <f>SUM(D32:O32)</f>
        <v>685</v>
      </c>
      <c r="D32" s="43">
        <v>2</v>
      </c>
      <c r="E32" s="44">
        <v>0</v>
      </c>
      <c r="F32" s="44">
        <v>8</v>
      </c>
      <c r="G32" s="44">
        <v>0</v>
      </c>
      <c r="H32" s="44">
        <v>658</v>
      </c>
      <c r="I32" s="44">
        <v>12</v>
      </c>
      <c r="J32" s="44">
        <v>0</v>
      </c>
      <c r="K32" s="44">
        <v>5</v>
      </c>
      <c r="L32" s="44">
        <v>0</v>
      </c>
      <c r="M32" s="44">
        <v>0</v>
      </c>
      <c r="N32" s="44">
        <v>0</v>
      </c>
      <c r="O32" s="46">
        <v>0</v>
      </c>
      <c r="P32" s="9"/>
      <c r="Q32" s="160"/>
      <c r="R32" s="171" t="s">
        <v>61</v>
      </c>
      <c r="S32" s="40">
        <f>SUM(T32:AE32)</f>
        <v>667</v>
      </c>
      <c r="T32" s="52">
        <v>2</v>
      </c>
      <c r="U32" s="53">
        <v>0</v>
      </c>
      <c r="V32" s="53">
        <v>8</v>
      </c>
      <c r="W32" s="53">
        <v>0</v>
      </c>
      <c r="X32" s="53">
        <v>641</v>
      </c>
      <c r="Y32" s="53">
        <v>11</v>
      </c>
      <c r="Z32" s="53">
        <v>0</v>
      </c>
      <c r="AA32" s="53">
        <v>5</v>
      </c>
      <c r="AB32" s="53">
        <v>0</v>
      </c>
      <c r="AC32" s="53">
        <v>0</v>
      </c>
      <c r="AD32" s="53">
        <v>0</v>
      </c>
      <c r="AE32" s="54">
        <v>0</v>
      </c>
    </row>
    <row r="33" spans="1:31" ht="23.25" customHeight="1">
      <c r="A33" s="210"/>
      <c r="B33" s="198"/>
      <c r="C33" s="56">
        <v>100</v>
      </c>
      <c r="D33" s="57">
        <f aca="true" t="shared" si="29" ref="D33:O33">D32/$C32*100</f>
        <v>0.291970802919708</v>
      </c>
      <c r="E33" s="58">
        <f t="shared" si="29"/>
        <v>0</v>
      </c>
      <c r="F33" s="58">
        <f t="shared" si="29"/>
        <v>1.167883211678832</v>
      </c>
      <c r="G33" s="58">
        <f t="shared" si="29"/>
        <v>0</v>
      </c>
      <c r="H33" s="58">
        <f t="shared" si="29"/>
        <v>96.05839416058394</v>
      </c>
      <c r="I33" s="58">
        <f t="shared" si="29"/>
        <v>1.7518248175182483</v>
      </c>
      <c r="J33" s="58">
        <f t="shared" si="29"/>
        <v>0</v>
      </c>
      <c r="K33" s="58">
        <f t="shared" si="29"/>
        <v>0.7299270072992701</v>
      </c>
      <c r="L33" s="58">
        <f t="shared" si="29"/>
        <v>0</v>
      </c>
      <c r="M33" s="58">
        <f t="shared" si="29"/>
        <v>0</v>
      </c>
      <c r="N33" s="58">
        <f t="shared" si="29"/>
        <v>0</v>
      </c>
      <c r="O33" s="59">
        <f t="shared" si="29"/>
        <v>0</v>
      </c>
      <c r="P33" s="9"/>
      <c r="Q33" s="160"/>
      <c r="R33" s="172"/>
      <c r="S33" s="33">
        <v>100</v>
      </c>
      <c r="T33" s="51">
        <f aca="true" t="shared" si="30" ref="T33:AE33">T32/$S32*100</f>
        <v>0.29985007496251875</v>
      </c>
      <c r="U33" s="35">
        <f t="shared" si="30"/>
        <v>0</v>
      </c>
      <c r="V33" s="35">
        <f t="shared" si="30"/>
        <v>1.199400299850075</v>
      </c>
      <c r="W33" s="35">
        <f t="shared" si="30"/>
        <v>0</v>
      </c>
      <c r="X33" s="35">
        <f t="shared" si="30"/>
        <v>96.10194902548726</v>
      </c>
      <c r="Y33" s="35">
        <f t="shared" si="30"/>
        <v>1.6491754122938531</v>
      </c>
      <c r="Z33" s="35">
        <f t="shared" si="30"/>
        <v>0</v>
      </c>
      <c r="AA33" s="35">
        <f t="shared" si="30"/>
        <v>0.7496251874062968</v>
      </c>
      <c r="AB33" s="35">
        <f t="shared" si="30"/>
        <v>0</v>
      </c>
      <c r="AC33" s="35">
        <f t="shared" si="30"/>
        <v>0</v>
      </c>
      <c r="AD33" s="35">
        <f t="shared" si="30"/>
        <v>0</v>
      </c>
      <c r="AE33" s="36">
        <f t="shared" si="30"/>
        <v>0</v>
      </c>
    </row>
    <row r="34" spans="1:31" ht="23.25" customHeight="1">
      <c r="A34" s="210"/>
      <c r="B34" s="161" t="s">
        <v>18</v>
      </c>
      <c r="C34" s="60">
        <f>SUM(D34:O34)</f>
        <v>673</v>
      </c>
      <c r="D34" s="61">
        <v>0</v>
      </c>
      <c r="E34" s="44">
        <v>0</v>
      </c>
      <c r="F34" s="44">
        <v>4</v>
      </c>
      <c r="G34" s="44">
        <v>0</v>
      </c>
      <c r="H34" s="44">
        <v>655</v>
      </c>
      <c r="I34" s="44">
        <v>10</v>
      </c>
      <c r="J34" s="44">
        <v>0</v>
      </c>
      <c r="K34" s="44">
        <v>4</v>
      </c>
      <c r="L34" s="44">
        <v>0</v>
      </c>
      <c r="M34" s="44">
        <v>0</v>
      </c>
      <c r="N34" s="44">
        <v>0</v>
      </c>
      <c r="O34" s="46">
        <v>0</v>
      </c>
      <c r="P34" s="9"/>
      <c r="Q34" s="47"/>
      <c r="R34" s="177" t="s">
        <v>62</v>
      </c>
      <c r="S34" s="40">
        <f>SUM(T34:AE34)</f>
        <v>672</v>
      </c>
      <c r="T34" s="52">
        <v>0</v>
      </c>
      <c r="U34" s="53">
        <v>0</v>
      </c>
      <c r="V34" s="53">
        <v>4</v>
      </c>
      <c r="W34" s="53">
        <v>0</v>
      </c>
      <c r="X34" s="53">
        <v>654</v>
      </c>
      <c r="Y34" s="53">
        <v>10</v>
      </c>
      <c r="Z34" s="53">
        <v>0</v>
      </c>
      <c r="AA34" s="53">
        <v>4</v>
      </c>
      <c r="AB34" s="53">
        <v>0</v>
      </c>
      <c r="AC34" s="53">
        <v>0</v>
      </c>
      <c r="AD34" s="53">
        <v>0</v>
      </c>
      <c r="AE34" s="54">
        <v>0</v>
      </c>
    </row>
    <row r="35" spans="1:31" ht="23.25" customHeight="1" thickBot="1">
      <c r="A35" s="211"/>
      <c r="B35" s="209"/>
      <c r="C35" s="62">
        <v>100</v>
      </c>
      <c r="D35" s="63">
        <f aca="true" t="shared" si="31" ref="D35:O35">D34/$C34*100</f>
        <v>0</v>
      </c>
      <c r="E35" s="64">
        <f t="shared" si="31"/>
        <v>0</v>
      </c>
      <c r="F35" s="64">
        <f t="shared" si="31"/>
        <v>0.5943536404160475</v>
      </c>
      <c r="G35" s="64">
        <f t="shared" si="31"/>
        <v>0</v>
      </c>
      <c r="H35" s="64">
        <f t="shared" si="31"/>
        <v>97.32540861812778</v>
      </c>
      <c r="I35" s="64">
        <f t="shared" si="31"/>
        <v>1.4858841010401187</v>
      </c>
      <c r="J35" s="64">
        <f t="shared" si="31"/>
        <v>0</v>
      </c>
      <c r="K35" s="64">
        <f t="shared" si="31"/>
        <v>0.5943536404160475</v>
      </c>
      <c r="L35" s="64">
        <f t="shared" si="31"/>
        <v>0</v>
      </c>
      <c r="M35" s="64">
        <f t="shared" si="31"/>
        <v>0</v>
      </c>
      <c r="N35" s="64">
        <f t="shared" si="31"/>
        <v>0</v>
      </c>
      <c r="O35" s="65">
        <f t="shared" si="31"/>
        <v>0</v>
      </c>
      <c r="P35" s="9"/>
      <c r="Q35" s="66"/>
      <c r="R35" s="178"/>
      <c r="S35" s="67">
        <v>100</v>
      </c>
      <c r="T35" s="68">
        <f aca="true" t="shared" si="32" ref="T35:AE35">T34/$S34*100</f>
        <v>0</v>
      </c>
      <c r="U35" s="69">
        <f t="shared" si="32"/>
        <v>0</v>
      </c>
      <c r="V35" s="69">
        <f t="shared" si="32"/>
        <v>0.5952380952380952</v>
      </c>
      <c r="W35" s="69">
        <f t="shared" si="32"/>
        <v>0</v>
      </c>
      <c r="X35" s="69">
        <f t="shared" si="32"/>
        <v>97.32142857142857</v>
      </c>
      <c r="Y35" s="69">
        <f t="shared" si="32"/>
        <v>1.488095238095238</v>
      </c>
      <c r="Z35" s="69">
        <f t="shared" si="32"/>
        <v>0</v>
      </c>
      <c r="AA35" s="69">
        <f t="shared" si="32"/>
        <v>0.5952380952380952</v>
      </c>
      <c r="AB35" s="69">
        <f t="shared" si="32"/>
        <v>0</v>
      </c>
      <c r="AC35" s="69">
        <f t="shared" si="32"/>
        <v>0</v>
      </c>
      <c r="AD35" s="69">
        <f t="shared" si="32"/>
        <v>0</v>
      </c>
      <c r="AE35" s="70">
        <f t="shared" si="32"/>
        <v>0</v>
      </c>
    </row>
    <row r="36" ht="22.5" customHeight="1">
      <c r="C36" s="71" t="s">
        <v>45</v>
      </c>
    </row>
  </sheetData>
  <mergeCells count="68">
    <mergeCell ref="Q12:Q33"/>
    <mergeCell ref="B30:B31"/>
    <mergeCell ref="D2:O2"/>
    <mergeCell ref="Q8:R9"/>
    <mergeCell ref="Q10:R11"/>
    <mergeCell ref="R32:R33"/>
    <mergeCell ref="Q6:R7"/>
    <mergeCell ref="R12:R13"/>
    <mergeCell ref="R14:R15"/>
    <mergeCell ref="R16:R17"/>
    <mergeCell ref="R34:R35"/>
    <mergeCell ref="R24:R25"/>
    <mergeCell ref="R26:R27"/>
    <mergeCell ref="R28:R29"/>
    <mergeCell ref="R30:R31"/>
    <mergeCell ref="R18:R19"/>
    <mergeCell ref="R20:R21"/>
    <mergeCell ref="R22:R23"/>
    <mergeCell ref="AD3:AD5"/>
    <mergeCell ref="U3:U5"/>
    <mergeCell ref="V3:V5"/>
    <mergeCell ref="W3:W5"/>
    <mergeCell ref="X3:X5"/>
    <mergeCell ref="Y3:Y5"/>
    <mergeCell ref="AE3:AE5"/>
    <mergeCell ref="Q4:R4"/>
    <mergeCell ref="Q5:R5"/>
    <mergeCell ref="Z3:Z5"/>
    <mergeCell ref="AA3:AA5"/>
    <mergeCell ref="AB3:AB5"/>
    <mergeCell ref="AC3:AC5"/>
    <mergeCell ref="Q3:R3"/>
    <mergeCell ref="T2:AE2"/>
    <mergeCell ref="A1:O1"/>
    <mergeCell ref="Q1:AE1"/>
    <mergeCell ref="I3:I5"/>
    <mergeCell ref="L3:L5"/>
    <mergeCell ref="M3:M5"/>
    <mergeCell ref="N3:N5"/>
    <mergeCell ref="S3:S5"/>
    <mergeCell ref="T3:T5"/>
    <mergeCell ref="H3:H5"/>
    <mergeCell ref="B32:B33"/>
    <mergeCell ref="B18:B19"/>
    <mergeCell ref="B20:B21"/>
    <mergeCell ref="B22:B23"/>
    <mergeCell ref="B24:B25"/>
    <mergeCell ref="B26:B27"/>
    <mergeCell ref="G3:G5"/>
    <mergeCell ref="D3:D5"/>
    <mergeCell ref="B28:B29"/>
    <mergeCell ref="A8:B9"/>
    <mergeCell ref="B14:B15"/>
    <mergeCell ref="F3:F5"/>
    <mergeCell ref="A10:B11"/>
    <mergeCell ref="B12:B13"/>
    <mergeCell ref="A6:B7"/>
    <mergeCell ref="B16:B17"/>
    <mergeCell ref="B34:B35"/>
    <mergeCell ref="A12:A35"/>
    <mergeCell ref="O3:O5"/>
    <mergeCell ref="A3:B3"/>
    <mergeCell ref="A5:B5"/>
    <mergeCell ref="E3:E5"/>
    <mergeCell ref="A4:B4"/>
    <mergeCell ref="J3:J5"/>
    <mergeCell ref="C3:C5"/>
    <mergeCell ref="K3:K5"/>
  </mergeCells>
  <printOptions/>
  <pageMargins left="0.7086614173228347" right="0.5905511811023623" top="0.8661417322834646" bottom="0.2755905511811024" header="0.4330708661417323" footer="0.5511811023622047"/>
  <pageSetup fitToHeight="1" fitToWidth="1" horizontalDpi="600" verticalDpi="600" orientation="landscape" paperSize="9" scale="69" r:id="rId2"/>
  <headerFooter alignWithMargins="0">
    <oddHeader>&amp;L&amp;"HGPｺﾞｼｯｸE,標準"&amp;16事業別・法人別指定事業者数&amp;R&amp;"ＭＳ Ｐゴシック,太字"&amp;14平成24年10月1日現在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38"/>
  <sheetViews>
    <sheetView zoomScale="75" zoomScaleNormal="75" workbookViewId="0" topLeftCell="A7">
      <selection activeCell="M15" sqref="M15"/>
    </sheetView>
  </sheetViews>
  <sheetFormatPr defaultColWidth="9.00390625" defaultRowHeight="13.5"/>
  <cols>
    <col min="1" max="1" width="3.00390625" style="75" customWidth="1"/>
    <col min="2" max="2" width="24.125" style="75" customWidth="1"/>
    <col min="3" max="4" width="14.25390625" style="75" customWidth="1"/>
    <col min="5" max="10" width="14.125" style="75" customWidth="1"/>
    <col min="11" max="15" width="9.00390625" style="75" customWidth="1"/>
    <col min="16" max="16" width="9.375" style="75" customWidth="1"/>
    <col min="17" max="16384" width="9.00390625" style="75" customWidth="1"/>
  </cols>
  <sheetData>
    <row r="1" spans="9:10" ht="17.25">
      <c r="I1" s="151" t="s">
        <v>118</v>
      </c>
      <c r="J1" s="151"/>
    </row>
    <row r="2" spans="9:10" ht="18.75">
      <c r="I2" s="156" t="s">
        <v>0</v>
      </c>
      <c r="J2" s="156"/>
    </row>
    <row r="3" spans="9:10" ht="14.25">
      <c r="I3" s="76"/>
      <c r="J3" s="76"/>
    </row>
    <row r="5" spans="3:10" ht="36.75" customHeight="1">
      <c r="C5" s="77"/>
      <c r="D5" s="78" t="s">
        <v>1</v>
      </c>
      <c r="E5" s="79"/>
      <c r="F5" s="79"/>
      <c r="G5" s="79"/>
      <c r="H5" s="79"/>
      <c r="I5" s="80"/>
      <c r="J5" s="81"/>
    </row>
    <row r="6" ht="36.75" customHeight="1">
      <c r="D6" s="82" t="s">
        <v>123</v>
      </c>
    </row>
    <row r="7" ht="24" customHeight="1"/>
    <row r="8" spans="2:10" ht="26.25" customHeight="1">
      <c r="B8" s="83" t="s">
        <v>119</v>
      </c>
      <c r="D8" s="84"/>
      <c r="E8" s="84"/>
      <c r="F8" s="84"/>
      <c r="G8" s="84"/>
      <c r="H8" s="84"/>
      <c r="I8" s="84"/>
      <c r="J8" s="84"/>
    </row>
    <row r="9" ht="26.25" customHeight="1">
      <c r="B9" s="85" t="s">
        <v>124</v>
      </c>
    </row>
    <row r="10" ht="26.25" customHeight="1">
      <c r="B10" s="85" t="s">
        <v>2</v>
      </c>
    </row>
    <row r="11" ht="17.25" customHeight="1"/>
    <row r="12" ht="22.5" customHeight="1" thickBot="1">
      <c r="B12" s="85" t="s">
        <v>64</v>
      </c>
    </row>
    <row r="13" spans="1:10" ht="30.75" customHeight="1" thickTop="1">
      <c r="A13" s="152"/>
      <c r="B13" s="153"/>
      <c r="C13" s="212" t="s">
        <v>116</v>
      </c>
      <c r="D13" s="144"/>
      <c r="E13" s="146" t="s">
        <v>120</v>
      </c>
      <c r="F13" s="147"/>
      <c r="G13" s="158" t="s">
        <v>121</v>
      </c>
      <c r="H13" s="159"/>
      <c r="I13" s="157" t="s">
        <v>122</v>
      </c>
      <c r="J13" s="144"/>
    </row>
    <row r="14" spans="1:10" ht="30.75" customHeight="1">
      <c r="A14" s="154"/>
      <c r="B14" s="155"/>
      <c r="C14" s="99" t="s">
        <v>3</v>
      </c>
      <c r="D14" s="87" t="s">
        <v>4</v>
      </c>
      <c r="E14" s="88" t="s">
        <v>3</v>
      </c>
      <c r="F14" s="89" t="s">
        <v>4</v>
      </c>
      <c r="G14" s="99" t="s">
        <v>3</v>
      </c>
      <c r="H14" s="100" t="s">
        <v>4</v>
      </c>
      <c r="I14" s="86" t="s">
        <v>3</v>
      </c>
      <c r="J14" s="87" t="s">
        <v>4</v>
      </c>
    </row>
    <row r="15" spans="1:10" s="111" customFormat="1" ht="34.5" customHeight="1">
      <c r="A15" s="148" t="s">
        <v>5</v>
      </c>
      <c r="B15" s="149"/>
      <c r="C15" s="109">
        <v>3316</v>
      </c>
      <c r="D15" s="110"/>
      <c r="E15" s="90">
        <v>27</v>
      </c>
      <c r="F15" s="91"/>
      <c r="G15" s="101">
        <f aca="true" t="shared" si="0" ref="G15:G28">E15-(I15-C15)</f>
        <v>12</v>
      </c>
      <c r="H15" s="92"/>
      <c r="I15" s="109">
        <v>3331</v>
      </c>
      <c r="J15" s="110"/>
    </row>
    <row r="16" spans="1:10" ht="34.5" customHeight="1">
      <c r="A16" s="141" t="s">
        <v>6</v>
      </c>
      <c r="B16" s="142"/>
      <c r="C16" s="125">
        <f>SUM(C17:C28)</f>
        <v>9223</v>
      </c>
      <c r="D16" s="93">
        <f>SUM(D17:D28)</f>
        <v>8676</v>
      </c>
      <c r="E16" s="93">
        <f>SUM(E17:E28)</f>
        <v>91</v>
      </c>
      <c r="F16" s="112">
        <f>SUM(F17:F28)</f>
        <v>85</v>
      </c>
      <c r="G16" s="101">
        <f t="shared" si="0"/>
        <v>27</v>
      </c>
      <c r="H16" s="102">
        <f>SUM(H17:H28)</f>
        <v>22</v>
      </c>
      <c r="I16" s="93">
        <f>SUM(I17:I28)</f>
        <v>9287</v>
      </c>
      <c r="J16" s="93">
        <f>SUM(J17:J28)</f>
        <v>8739</v>
      </c>
    </row>
    <row r="17" spans="1:10" s="111" customFormat="1" ht="34.5" customHeight="1">
      <c r="A17" s="113"/>
      <c r="B17" s="133" t="s">
        <v>7</v>
      </c>
      <c r="C17" s="115">
        <v>2973</v>
      </c>
      <c r="D17" s="115">
        <v>2903</v>
      </c>
      <c r="E17" s="115">
        <v>29</v>
      </c>
      <c r="F17" s="116">
        <v>27</v>
      </c>
      <c r="G17" s="103">
        <f t="shared" si="0"/>
        <v>13</v>
      </c>
      <c r="H17" s="104">
        <f aca="true" t="shared" si="1" ref="H17:H28">F17-(J17-D17)</f>
        <v>12</v>
      </c>
      <c r="I17" s="115">
        <v>2989</v>
      </c>
      <c r="J17" s="115">
        <v>2918</v>
      </c>
    </row>
    <row r="18" spans="1:10" s="111" customFormat="1" ht="34.5" customHeight="1">
      <c r="A18" s="113"/>
      <c r="B18" s="135" t="s">
        <v>8</v>
      </c>
      <c r="C18" s="118">
        <v>169</v>
      </c>
      <c r="D18" s="118">
        <v>166</v>
      </c>
      <c r="E18" s="118">
        <v>1</v>
      </c>
      <c r="F18" s="118">
        <v>1</v>
      </c>
      <c r="G18" s="105">
        <f t="shared" si="0"/>
        <v>1</v>
      </c>
      <c r="H18" s="106">
        <f t="shared" si="1"/>
        <v>1</v>
      </c>
      <c r="I18" s="118">
        <v>169</v>
      </c>
      <c r="J18" s="118">
        <v>166</v>
      </c>
    </row>
    <row r="19" spans="1:10" s="111" customFormat="1" ht="34.5" customHeight="1">
      <c r="A19" s="113"/>
      <c r="B19" s="137" t="s">
        <v>9</v>
      </c>
      <c r="C19" s="118">
        <v>629</v>
      </c>
      <c r="D19" s="118">
        <v>614</v>
      </c>
      <c r="E19" s="118">
        <v>4</v>
      </c>
      <c r="F19" s="120">
        <v>4</v>
      </c>
      <c r="G19" s="105">
        <f t="shared" si="0"/>
        <v>3</v>
      </c>
      <c r="H19" s="106">
        <f t="shared" si="1"/>
        <v>2</v>
      </c>
      <c r="I19" s="118">
        <v>630</v>
      </c>
      <c r="J19" s="118">
        <v>616</v>
      </c>
    </row>
    <row r="20" spans="1:10" s="111" customFormat="1" ht="34.5" customHeight="1">
      <c r="A20" s="113"/>
      <c r="B20" s="135" t="s">
        <v>10</v>
      </c>
      <c r="C20" s="118">
        <v>72</v>
      </c>
      <c r="D20" s="118">
        <v>54</v>
      </c>
      <c r="E20" s="118">
        <v>1</v>
      </c>
      <c r="F20" s="120">
        <v>1</v>
      </c>
      <c r="G20" s="105">
        <f t="shared" si="0"/>
        <v>0</v>
      </c>
      <c r="H20" s="106">
        <f t="shared" si="1"/>
        <v>0</v>
      </c>
      <c r="I20" s="118">
        <v>73</v>
      </c>
      <c r="J20" s="118">
        <v>55</v>
      </c>
    </row>
    <row r="21" spans="1:10" s="111" customFormat="1" ht="34.5" customHeight="1">
      <c r="A21" s="113"/>
      <c r="B21" s="135" t="s">
        <v>11</v>
      </c>
      <c r="C21" s="118">
        <v>317</v>
      </c>
      <c r="D21" s="118">
        <v>272</v>
      </c>
      <c r="E21" s="118">
        <v>3</v>
      </c>
      <c r="F21" s="120">
        <v>3</v>
      </c>
      <c r="G21" s="105">
        <f t="shared" si="0"/>
        <v>2</v>
      </c>
      <c r="H21" s="106">
        <f t="shared" si="1"/>
        <v>2</v>
      </c>
      <c r="I21" s="118">
        <v>318</v>
      </c>
      <c r="J21" s="118">
        <v>273</v>
      </c>
    </row>
    <row r="22" spans="1:10" s="111" customFormat="1" ht="34.5" customHeight="1">
      <c r="A22" s="113"/>
      <c r="B22" s="135" t="s">
        <v>12</v>
      </c>
      <c r="C22" s="118">
        <v>2611</v>
      </c>
      <c r="D22" s="118">
        <v>2308</v>
      </c>
      <c r="E22" s="118">
        <v>35</v>
      </c>
      <c r="F22" s="120">
        <v>34</v>
      </c>
      <c r="G22" s="105">
        <f t="shared" si="0"/>
        <v>5</v>
      </c>
      <c r="H22" s="106">
        <f t="shared" si="1"/>
        <v>2</v>
      </c>
      <c r="I22" s="118">
        <v>2641</v>
      </c>
      <c r="J22" s="118">
        <v>2340</v>
      </c>
    </row>
    <row r="23" spans="1:10" s="111" customFormat="1" ht="34.5" customHeight="1">
      <c r="A23" s="113"/>
      <c r="B23" s="135" t="s">
        <v>13</v>
      </c>
      <c r="C23" s="118">
        <v>97</v>
      </c>
      <c r="D23" s="118">
        <v>92</v>
      </c>
      <c r="E23" s="118">
        <v>0</v>
      </c>
      <c r="F23" s="120">
        <v>0</v>
      </c>
      <c r="G23" s="105">
        <f t="shared" si="0"/>
        <v>0</v>
      </c>
      <c r="H23" s="106">
        <f t="shared" si="1"/>
        <v>0</v>
      </c>
      <c r="I23" s="118">
        <v>97</v>
      </c>
      <c r="J23" s="118">
        <v>92</v>
      </c>
    </row>
    <row r="24" spans="1:10" s="111" customFormat="1" ht="34.5" customHeight="1">
      <c r="A24" s="113"/>
      <c r="B24" s="135" t="s">
        <v>14</v>
      </c>
      <c r="C24" s="118">
        <v>477</v>
      </c>
      <c r="D24" s="118">
        <v>455</v>
      </c>
      <c r="E24" s="118">
        <v>2</v>
      </c>
      <c r="F24" s="120">
        <v>2</v>
      </c>
      <c r="G24" s="105">
        <f t="shared" si="0"/>
        <v>0</v>
      </c>
      <c r="H24" s="106">
        <f t="shared" si="1"/>
        <v>0</v>
      </c>
      <c r="I24" s="118">
        <v>479</v>
      </c>
      <c r="J24" s="118">
        <v>457</v>
      </c>
    </row>
    <row r="25" spans="1:10" s="111" customFormat="1" ht="34.5" customHeight="1">
      <c r="A25" s="113"/>
      <c r="B25" s="135" t="s">
        <v>15</v>
      </c>
      <c r="C25" s="118">
        <v>1</v>
      </c>
      <c r="D25" s="118">
        <v>2</v>
      </c>
      <c r="E25" s="118">
        <v>0</v>
      </c>
      <c r="F25" s="120">
        <v>0</v>
      </c>
      <c r="G25" s="105">
        <f t="shared" si="0"/>
        <v>0</v>
      </c>
      <c r="H25" s="106">
        <f t="shared" si="1"/>
        <v>0</v>
      </c>
      <c r="I25" s="118">
        <v>1</v>
      </c>
      <c r="J25" s="118">
        <v>2</v>
      </c>
    </row>
    <row r="26" spans="1:10" s="111" customFormat="1" ht="34.5" customHeight="1">
      <c r="A26" s="113"/>
      <c r="B26" s="135" t="s">
        <v>16</v>
      </c>
      <c r="C26" s="118">
        <v>519</v>
      </c>
      <c r="D26" s="118">
        <v>471</v>
      </c>
      <c r="E26" s="118">
        <v>9</v>
      </c>
      <c r="F26" s="118">
        <v>6</v>
      </c>
      <c r="G26" s="105">
        <f t="shared" si="0"/>
        <v>1</v>
      </c>
      <c r="H26" s="106">
        <f t="shared" si="1"/>
        <v>1</v>
      </c>
      <c r="I26" s="118">
        <v>527</v>
      </c>
      <c r="J26" s="118">
        <v>476</v>
      </c>
    </row>
    <row r="27" spans="1:10" s="111" customFormat="1" ht="34.5" customHeight="1">
      <c r="A27" s="113"/>
      <c r="B27" s="135" t="s">
        <v>17</v>
      </c>
      <c r="C27" s="118">
        <v>685</v>
      </c>
      <c r="D27" s="118">
        <v>667</v>
      </c>
      <c r="E27" s="118">
        <v>3</v>
      </c>
      <c r="F27" s="120">
        <v>3</v>
      </c>
      <c r="G27" s="105">
        <f t="shared" si="0"/>
        <v>0</v>
      </c>
      <c r="H27" s="106">
        <f t="shared" si="1"/>
        <v>0</v>
      </c>
      <c r="I27" s="118">
        <v>688</v>
      </c>
      <c r="J27" s="118">
        <v>670</v>
      </c>
    </row>
    <row r="28" spans="1:10" s="111" customFormat="1" ht="34.5" customHeight="1" thickBot="1">
      <c r="A28" s="113"/>
      <c r="B28" s="138" t="s">
        <v>18</v>
      </c>
      <c r="C28" s="121">
        <v>673</v>
      </c>
      <c r="D28" s="121">
        <v>672</v>
      </c>
      <c r="E28" s="121">
        <v>4</v>
      </c>
      <c r="F28" s="122">
        <v>4</v>
      </c>
      <c r="G28" s="123">
        <f t="shared" si="0"/>
        <v>2</v>
      </c>
      <c r="H28" s="124">
        <f t="shared" si="1"/>
        <v>2</v>
      </c>
      <c r="I28" s="121">
        <v>675</v>
      </c>
      <c r="J28" s="121">
        <v>674</v>
      </c>
    </row>
    <row r="29" spans="1:10" ht="34.5" customHeight="1" thickBot="1" thickTop="1">
      <c r="A29" s="213" t="s">
        <v>19</v>
      </c>
      <c r="B29" s="214"/>
      <c r="C29" s="128">
        <f>SUM(C15:C16)</f>
        <v>12539</v>
      </c>
      <c r="D29" s="129">
        <f>SUM(D17:D28)</f>
        <v>8676</v>
      </c>
      <c r="E29" s="129">
        <f>SUM(E15:E16)</f>
        <v>118</v>
      </c>
      <c r="F29" s="130">
        <f>SUM(F17:F28)</f>
        <v>85</v>
      </c>
      <c r="G29" s="131">
        <f>SUM(G15:G16)</f>
        <v>39</v>
      </c>
      <c r="H29" s="132">
        <f>SUM(H17:H28)</f>
        <v>22</v>
      </c>
      <c r="I29" s="128">
        <f>SUM(I15:I16)</f>
        <v>12618</v>
      </c>
      <c r="J29" s="129">
        <f>SUM(J17:J28)</f>
        <v>8739</v>
      </c>
    </row>
    <row r="30" spans="2:6" ht="26.25" customHeight="1" thickTop="1">
      <c r="B30" s="97" t="s">
        <v>63</v>
      </c>
      <c r="F30" s="98"/>
    </row>
    <row r="31" spans="2:4" ht="22.5" customHeight="1">
      <c r="B31" s="150"/>
      <c r="C31" s="150"/>
      <c r="D31" s="150"/>
    </row>
    <row r="32" ht="18.75" customHeight="1"/>
    <row r="33" ht="18.75" customHeight="1"/>
    <row r="34" spans="2:10" ht="24.75" customHeight="1">
      <c r="B34" s="145"/>
      <c r="C34" s="145"/>
      <c r="D34" s="145"/>
      <c r="E34" s="145"/>
      <c r="F34" s="145"/>
      <c r="G34" s="145"/>
      <c r="H34" s="145"/>
      <c r="I34" s="145"/>
      <c r="J34" s="145"/>
    </row>
    <row r="35" spans="2:10" ht="34.5" customHeight="1">
      <c r="B35" s="145"/>
      <c r="C35" s="145"/>
      <c r="D35" s="145"/>
      <c r="E35" s="145"/>
      <c r="F35" s="145"/>
      <c r="G35" s="145"/>
      <c r="H35" s="145"/>
      <c r="I35" s="145"/>
      <c r="J35" s="145"/>
    </row>
    <row r="36" spans="2:10" ht="27.75" customHeight="1">
      <c r="B36" s="145" t="s">
        <v>74</v>
      </c>
      <c r="C36" s="145"/>
      <c r="D36" s="145"/>
      <c r="E36" s="145"/>
      <c r="F36" s="145"/>
      <c r="G36" s="145"/>
      <c r="H36" s="145"/>
      <c r="I36" s="145"/>
      <c r="J36" s="145"/>
    </row>
    <row r="37" spans="2:10" ht="27.75" customHeight="1">
      <c r="B37" s="145"/>
      <c r="C37" s="145"/>
      <c r="D37" s="145"/>
      <c r="E37" s="145"/>
      <c r="F37" s="145"/>
      <c r="G37" s="145"/>
      <c r="H37" s="145"/>
      <c r="I37" s="145"/>
      <c r="J37" s="145"/>
    </row>
    <row r="38" spans="2:10" ht="27.75" customHeight="1">
      <c r="B38" s="145"/>
      <c r="C38" s="145"/>
      <c r="D38" s="145"/>
      <c r="E38" s="145"/>
      <c r="F38" s="145"/>
      <c r="G38" s="145"/>
      <c r="H38" s="145"/>
      <c r="I38" s="145"/>
      <c r="J38" s="145"/>
    </row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</sheetData>
  <mergeCells count="13">
    <mergeCell ref="I1:J1"/>
    <mergeCell ref="A13:B14"/>
    <mergeCell ref="I2:J2"/>
    <mergeCell ref="I13:J13"/>
    <mergeCell ref="E13:F13"/>
    <mergeCell ref="G13:H13"/>
    <mergeCell ref="A16:B16"/>
    <mergeCell ref="C13:D13"/>
    <mergeCell ref="B36:J38"/>
    <mergeCell ref="B34:J35"/>
    <mergeCell ref="A29:B29"/>
    <mergeCell ref="A15:B15"/>
    <mergeCell ref="B31:D31"/>
  </mergeCells>
  <printOptions/>
  <pageMargins left="0.5118110236220472" right="0.5118110236220472" top="0.7086614173228347" bottom="0.984251968503937" header="0.5118110236220472" footer="0.5118110236220472"/>
  <pageSetup fitToHeight="1" fitToWidth="1" horizontalDpi="300" verticalDpi="300" orientation="portrait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AE36"/>
  <sheetViews>
    <sheetView zoomScale="75" zoomScaleNormal="75" workbookViewId="0" topLeftCell="A1">
      <pane xSplit="2" ySplit="5" topLeftCell="C6" activePane="bottomRight" state="frozen"/>
      <selection pane="topLeft" activeCell="J4" sqref="J4"/>
      <selection pane="topRight" activeCell="J4" sqref="J4"/>
      <selection pane="bottomLeft" activeCell="J4" sqref="J4"/>
      <selection pane="bottomRight" activeCell="A1" sqref="A1:O1"/>
    </sheetView>
  </sheetViews>
  <sheetFormatPr defaultColWidth="9.00390625" defaultRowHeight="22.5" customHeight="1"/>
  <cols>
    <col min="1" max="1" width="1.625" style="4" customWidth="1"/>
    <col min="2" max="2" width="12.625" style="4" customWidth="1"/>
    <col min="3" max="3" width="6.625" style="71" customWidth="1"/>
    <col min="4" max="15" width="6.125" style="71" customWidth="1"/>
    <col min="16" max="16" width="1.875" style="4" customWidth="1"/>
    <col min="17" max="17" width="1.625" style="4" customWidth="1"/>
    <col min="18" max="18" width="12.625" style="4" customWidth="1"/>
    <col min="19" max="19" width="6.625" style="71" customWidth="1"/>
    <col min="20" max="31" width="6.125" style="71" customWidth="1"/>
    <col min="32" max="16384" width="9.00390625" style="4" customWidth="1"/>
  </cols>
  <sheetData>
    <row r="1" spans="1:31" s="1" customFormat="1" ht="22.5" customHeight="1">
      <c r="A1" s="191" t="s">
        <v>65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Q1" s="191" t="s">
        <v>46</v>
      </c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</row>
    <row r="2" spans="1:31" ht="6.75" customHeight="1" thickBot="1">
      <c r="A2" s="2"/>
      <c r="B2" s="2"/>
      <c r="C2" s="3"/>
      <c r="D2" s="163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Q2" s="2"/>
      <c r="R2" s="2"/>
      <c r="S2" s="3"/>
      <c r="T2" s="163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</row>
    <row r="3" spans="1:31" ht="23.25" customHeight="1">
      <c r="A3" s="189" t="s">
        <v>20</v>
      </c>
      <c r="B3" s="190"/>
      <c r="C3" s="192" t="s">
        <v>21</v>
      </c>
      <c r="D3" s="195" t="s">
        <v>22</v>
      </c>
      <c r="E3" s="179" t="s">
        <v>23</v>
      </c>
      <c r="F3" s="179" t="s">
        <v>24</v>
      </c>
      <c r="G3" s="179" t="s">
        <v>25</v>
      </c>
      <c r="H3" s="179" t="s">
        <v>26</v>
      </c>
      <c r="I3" s="179" t="s">
        <v>27</v>
      </c>
      <c r="J3" s="179" t="s">
        <v>28</v>
      </c>
      <c r="K3" s="179" t="s">
        <v>47</v>
      </c>
      <c r="L3" s="179" t="s">
        <v>29</v>
      </c>
      <c r="M3" s="179" t="s">
        <v>30</v>
      </c>
      <c r="N3" s="179" t="s">
        <v>31</v>
      </c>
      <c r="O3" s="182" t="s">
        <v>32</v>
      </c>
      <c r="Q3" s="189" t="s">
        <v>20</v>
      </c>
      <c r="R3" s="190"/>
      <c r="S3" s="192" t="s">
        <v>21</v>
      </c>
      <c r="T3" s="195" t="s">
        <v>22</v>
      </c>
      <c r="U3" s="179" t="s">
        <v>23</v>
      </c>
      <c r="V3" s="179" t="s">
        <v>24</v>
      </c>
      <c r="W3" s="179" t="s">
        <v>25</v>
      </c>
      <c r="X3" s="179" t="s">
        <v>26</v>
      </c>
      <c r="Y3" s="179" t="s">
        <v>27</v>
      </c>
      <c r="Z3" s="179" t="s">
        <v>28</v>
      </c>
      <c r="AA3" s="179" t="s">
        <v>47</v>
      </c>
      <c r="AB3" s="179" t="s">
        <v>29</v>
      </c>
      <c r="AC3" s="179" t="s">
        <v>30</v>
      </c>
      <c r="AD3" s="179" t="s">
        <v>31</v>
      </c>
      <c r="AE3" s="182" t="s">
        <v>32</v>
      </c>
    </row>
    <row r="4" spans="1:31" ht="22.5" customHeight="1">
      <c r="A4" s="185" t="s">
        <v>48</v>
      </c>
      <c r="B4" s="186"/>
      <c r="C4" s="193"/>
      <c r="D4" s="196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3"/>
      <c r="Q4" s="185" t="s">
        <v>48</v>
      </c>
      <c r="R4" s="186"/>
      <c r="S4" s="193"/>
      <c r="T4" s="196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3"/>
    </row>
    <row r="5" spans="1:31" ht="22.5" customHeight="1" thickBot="1">
      <c r="A5" s="187" t="s">
        <v>49</v>
      </c>
      <c r="B5" s="188"/>
      <c r="C5" s="194"/>
      <c r="D5" s="197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4"/>
      <c r="Q5" s="187" t="s">
        <v>49</v>
      </c>
      <c r="R5" s="188"/>
      <c r="S5" s="194"/>
      <c r="T5" s="197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4"/>
    </row>
    <row r="6" spans="1:31" ht="23.25" customHeight="1">
      <c r="A6" s="205" t="s">
        <v>50</v>
      </c>
      <c r="B6" s="206"/>
      <c r="C6" s="5">
        <f aca="true" t="shared" si="0" ref="C6:O6">SUM(C8,C10)</f>
        <v>12618</v>
      </c>
      <c r="D6" s="6">
        <f t="shared" si="0"/>
        <v>1637</v>
      </c>
      <c r="E6" s="7">
        <f t="shared" si="0"/>
        <v>47</v>
      </c>
      <c r="F6" s="7">
        <f t="shared" si="0"/>
        <v>917</v>
      </c>
      <c r="G6" s="7">
        <f t="shared" si="0"/>
        <v>164</v>
      </c>
      <c r="H6" s="7">
        <f t="shared" si="0"/>
        <v>8950</v>
      </c>
      <c r="I6" s="7">
        <f t="shared" si="0"/>
        <v>564</v>
      </c>
      <c r="J6" s="7">
        <f t="shared" si="0"/>
        <v>1</v>
      </c>
      <c r="K6" s="7">
        <f t="shared" si="0"/>
        <v>166</v>
      </c>
      <c r="L6" s="7">
        <f t="shared" si="0"/>
        <v>42</v>
      </c>
      <c r="M6" s="7">
        <f t="shared" si="0"/>
        <v>5</v>
      </c>
      <c r="N6" s="7">
        <f t="shared" si="0"/>
        <v>79</v>
      </c>
      <c r="O6" s="8">
        <f t="shared" si="0"/>
        <v>46</v>
      </c>
      <c r="P6" s="9"/>
      <c r="Q6" s="173" t="s">
        <v>50</v>
      </c>
      <c r="R6" s="174"/>
      <c r="S6" s="10">
        <f aca="true" t="shared" si="1" ref="S6:AE6">S10</f>
        <v>8739</v>
      </c>
      <c r="T6" s="11">
        <f t="shared" si="1"/>
        <v>1175</v>
      </c>
      <c r="U6" s="12">
        <f t="shared" si="1"/>
        <v>26</v>
      </c>
      <c r="V6" s="12">
        <f t="shared" si="1"/>
        <v>568</v>
      </c>
      <c r="W6" s="12">
        <f t="shared" si="1"/>
        <v>103</v>
      </c>
      <c r="X6" s="12">
        <f t="shared" si="1"/>
        <v>6264</v>
      </c>
      <c r="Y6" s="12">
        <f t="shared" si="1"/>
        <v>372</v>
      </c>
      <c r="Z6" s="12">
        <f t="shared" si="1"/>
        <v>1</v>
      </c>
      <c r="AA6" s="12">
        <f t="shared" si="1"/>
        <v>113</v>
      </c>
      <c r="AB6" s="12">
        <f t="shared" si="1"/>
        <v>33</v>
      </c>
      <c r="AC6" s="12">
        <f t="shared" si="1"/>
        <v>2</v>
      </c>
      <c r="AD6" s="12">
        <f t="shared" si="1"/>
        <v>57</v>
      </c>
      <c r="AE6" s="13">
        <f t="shared" si="1"/>
        <v>25</v>
      </c>
    </row>
    <row r="7" spans="1:31" ht="23.25" customHeight="1" thickBot="1">
      <c r="A7" s="207"/>
      <c r="B7" s="208"/>
      <c r="C7" s="14">
        <v>100</v>
      </c>
      <c r="D7" s="15">
        <f aca="true" t="shared" si="2" ref="D7:O7">D6/$C6*100</f>
        <v>12.973529877952132</v>
      </c>
      <c r="E7" s="16">
        <f t="shared" si="2"/>
        <v>0.37248375336820416</v>
      </c>
      <c r="F7" s="16">
        <f t="shared" si="2"/>
        <v>7.267395783800919</v>
      </c>
      <c r="G7" s="16">
        <f t="shared" si="2"/>
        <v>1.2997305436677762</v>
      </c>
      <c r="H7" s="16">
        <f t="shared" si="2"/>
        <v>70.93041686479631</v>
      </c>
      <c r="I7" s="16">
        <f t="shared" si="2"/>
        <v>4.46980504041845</v>
      </c>
      <c r="J7" s="16">
        <f t="shared" si="2"/>
        <v>0.007925186241876684</v>
      </c>
      <c r="K7" s="16">
        <f t="shared" si="2"/>
        <v>1.3155809161515295</v>
      </c>
      <c r="L7" s="16">
        <f t="shared" si="2"/>
        <v>0.33285782215882076</v>
      </c>
      <c r="M7" s="16">
        <f t="shared" si="2"/>
        <v>0.03962593120938342</v>
      </c>
      <c r="N7" s="16">
        <f t="shared" si="2"/>
        <v>0.626089713108258</v>
      </c>
      <c r="O7" s="17">
        <f t="shared" si="2"/>
        <v>0.3645585671263275</v>
      </c>
      <c r="P7" s="9"/>
      <c r="Q7" s="175"/>
      <c r="R7" s="176"/>
      <c r="S7" s="18">
        <f aca="true" t="shared" si="3" ref="S7:AE7">S11</f>
        <v>100</v>
      </c>
      <c r="T7" s="19">
        <f t="shared" si="3"/>
        <v>13.44547431056185</v>
      </c>
      <c r="U7" s="19">
        <f t="shared" si="3"/>
        <v>0.2975168783613686</v>
      </c>
      <c r="V7" s="19">
        <f t="shared" si="3"/>
        <v>6.499599496509899</v>
      </c>
      <c r="W7" s="19">
        <f t="shared" si="3"/>
        <v>1.1786245565854216</v>
      </c>
      <c r="X7" s="19">
        <f t="shared" si="3"/>
        <v>71.67868177136972</v>
      </c>
      <c r="Y7" s="19">
        <f t="shared" si="3"/>
        <v>4.256779951939581</v>
      </c>
      <c r="Z7" s="19">
        <f t="shared" si="3"/>
        <v>0.011442956860052637</v>
      </c>
      <c r="AA7" s="19">
        <f t="shared" si="3"/>
        <v>1.293054125185948</v>
      </c>
      <c r="AB7" s="19">
        <f t="shared" si="3"/>
        <v>0.37761757638173704</v>
      </c>
      <c r="AC7" s="19">
        <f t="shared" si="3"/>
        <v>0.022885913720105275</v>
      </c>
      <c r="AD7" s="19">
        <f t="shared" si="3"/>
        <v>0.6522485410230003</v>
      </c>
      <c r="AE7" s="20">
        <f t="shared" si="3"/>
        <v>0.28607392150131594</v>
      </c>
    </row>
    <row r="8" spans="1:31" ht="23.25" customHeight="1" thickTop="1">
      <c r="A8" s="199" t="s">
        <v>33</v>
      </c>
      <c r="B8" s="200"/>
      <c r="C8" s="21">
        <f>SUM(D8:O8)</f>
        <v>3331</v>
      </c>
      <c r="D8" s="22">
        <v>425</v>
      </c>
      <c r="E8" s="23">
        <v>21</v>
      </c>
      <c r="F8" s="23">
        <v>303</v>
      </c>
      <c r="G8" s="23">
        <v>55</v>
      </c>
      <c r="H8" s="23">
        <v>2272</v>
      </c>
      <c r="I8" s="23">
        <v>172</v>
      </c>
      <c r="J8" s="23">
        <v>0</v>
      </c>
      <c r="K8" s="23">
        <v>53</v>
      </c>
      <c r="L8" s="23">
        <v>9</v>
      </c>
      <c r="M8" s="23">
        <v>2</v>
      </c>
      <c r="N8" s="23">
        <v>19</v>
      </c>
      <c r="O8" s="24">
        <v>0</v>
      </c>
      <c r="P8" s="9"/>
      <c r="Q8" s="165"/>
      <c r="R8" s="166"/>
      <c r="S8" s="25"/>
      <c r="T8" s="26"/>
      <c r="U8" s="27"/>
      <c r="V8" s="27"/>
      <c r="W8" s="27"/>
      <c r="X8" s="27"/>
      <c r="Y8" s="27"/>
      <c r="Z8" s="27"/>
      <c r="AA8" s="27"/>
      <c r="AB8" s="27"/>
      <c r="AC8" s="27"/>
      <c r="AD8" s="27"/>
      <c r="AE8" s="28"/>
    </row>
    <row r="9" spans="1:31" ht="23.25" customHeight="1">
      <c r="A9" s="201"/>
      <c r="B9" s="202"/>
      <c r="C9" s="29">
        <v>100</v>
      </c>
      <c r="D9" s="30">
        <f aca="true" t="shared" si="4" ref="D9:O9">D8/$C8*100</f>
        <v>12.758931251876312</v>
      </c>
      <c r="E9" s="31">
        <f t="shared" si="4"/>
        <v>0.6304413089162414</v>
      </c>
      <c r="F9" s="31">
        <f t="shared" si="4"/>
        <v>9.096367457220055</v>
      </c>
      <c r="G9" s="31">
        <f t="shared" si="4"/>
        <v>1.6511558090663465</v>
      </c>
      <c r="H9" s="31">
        <f t="shared" si="4"/>
        <v>68.20774542179525</v>
      </c>
      <c r="I9" s="31">
        <f t="shared" si="4"/>
        <v>5.16361453017112</v>
      </c>
      <c r="J9" s="31">
        <f t="shared" si="4"/>
        <v>0</v>
      </c>
      <c r="K9" s="31">
        <f t="shared" si="4"/>
        <v>1.591113779645752</v>
      </c>
      <c r="L9" s="31">
        <f t="shared" si="4"/>
        <v>0.2701891323926749</v>
      </c>
      <c r="M9" s="31">
        <f t="shared" si="4"/>
        <v>0.06004202942059442</v>
      </c>
      <c r="N9" s="31">
        <f t="shared" si="4"/>
        <v>0.570399279495647</v>
      </c>
      <c r="O9" s="32">
        <f t="shared" si="4"/>
        <v>0</v>
      </c>
      <c r="P9" s="9"/>
      <c r="Q9" s="167"/>
      <c r="R9" s="168"/>
      <c r="S9" s="33"/>
      <c r="T9" s="34"/>
      <c r="U9" s="35"/>
      <c r="V9" s="35"/>
      <c r="W9" s="35"/>
      <c r="X9" s="35"/>
      <c r="Y9" s="35"/>
      <c r="Z9" s="35"/>
      <c r="AA9" s="35"/>
      <c r="AB9" s="35"/>
      <c r="AC9" s="35"/>
      <c r="AD9" s="35"/>
      <c r="AE9" s="36"/>
    </row>
    <row r="10" spans="1:31" ht="23.25" customHeight="1">
      <c r="A10" s="203" t="s">
        <v>34</v>
      </c>
      <c r="B10" s="204"/>
      <c r="C10" s="21">
        <f>SUM(D10:O10)</f>
        <v>9287</v>
      </c>
      <c r="D10" s="37">
        <f aca="true" t="shared" si="5" ref="D10:O10">SUM(D12,D14,D16,D18,D20,D22,D24,D26,D28,D30,D32,D34)</f>
        <v>1212</v>
      </c>
      <c r="E10" s="38">
        <f t="shared" si="5"/>
        <v>26</v>
      </c>
      <c r="F10" s="38">
        <f t="shared" si="5"/>
        <v>614</v>
      </c>
      <c r="G10" s="38">
        <f t="shared" si="5"/>
        <v>109</v>
      </c>
      <c r="H10" s="38">
        <f t="shared" si="5"/>
        <v>6678</v>
      </c>
      <c r="I10" s="38">
        <f t="shared" si="5"/>
        <v>392</v>
      </c>
      <c r="J10" s="38">
        <f t="shared" si="5"/>
        <v>1</v>
      </c>
      <c r="K10" s="38">
        <f t="shared" si="5"/>
        <v>113</v>
      </c>
      <c r="L10" s="38">
        <f t="shared" si="5"/>
        <v>33</v>
      </c>
      <c r="M10" s="38">
        <f t="shared" si="5"/>
        <v>3</v>
      </c>
      <c r="N10" s="38">
        <f t="shared" si="5"/>
        <v>60</v>
      </c>
      <c r="O10" s="39">
        <f t="shared" si="5"/>
        <v>46</v>
      </c>
      <c r="P10" s="9"/>
      <c r="Q10" s="169" t="s">
        <v>46</v>
      </c>
      <c r="R10" s="170"/>
      <c r="S10" s="40">
        <f>SUM(T10:AE10)</f>
        <v>8739</v>
      </c>
      <c r="T10" s="41">
        <f aca="true" t="shared" si="6" ref="T10:AE10">SUM(T12,T14,T16,T18,T20,T22,T24,T26,T28,T30,T32,T34)</f>
        <v>1175</v>
      </c>
      <c r="U10" s="41">
        <f t="shared" si="6"/>
        <v>26</v>
      </c>
      <c r="V10" s="41">
        <f t="shared" si="6"/>
        <v>568</v>
      </c>
      <c r="W10" s="41">
        <f t="shared" si="6"/>
        <v>103</v>
      </c>
      <c r="X10" s="41">
        <f t="shared" si="6"/>
        <v>6264</v>
      </c>
      <c r="Y10" s="41">
        <f t="shared" si="6"/>
        <v>372</v>
      </c>
      <c r="Z10" s="41">
        <f t="shared" si="6"/>
        <v>1</v>
      </c>
      <c r="AA10" s="41">
        <f t="shared" si="6"/>
        <v>113</v>
      </c>
      <c r="AB10" s="41">
        <f t="shared" si="6"/>
        <v>33</v>
      </c>
      <c r="AC10" s="41">
        <f t="shared" si="6"/>
        <v>2</v>
      </c>
      <c r="AD10" s="41">
        <f t="shared" si="6"/>
        <v>57</v>
      </c>
      <c r="AE10" s="42">
        <f t="shared" si="6"/>
        <v>25</v>
      </c>
    </row>
    <row r="11" spans="1:31" ht="23.25" customHeight="1">
      <c r="A11" s="199"/>
      <c r="B11" s="202"/>
      <c r="C11" s="29">
        <v>100</v>
      </c>
      <c r="D11" s="30">
        <f aca="true" t="shared" si="7" ref="D11:O11">D10/$C10*100</f>
        <v>13.05050069990309</v>
      </c>
      <c r="E11" s="31">
        <f t="shared" si="7"/>
        <v>0.27996123613653495</v>
      </c>
      <c r="F11" s="31">
        <f t="shared" si="7"/>
        <v>6.611392268762787</v>
      </c>
      <c r="G11" s="31">
        <f t="shared" si="7"/>
        <v>1.1736836438031657</v>
      </c>
      <c r="H11" s="31">
        <f t="shared" si="7"/>
        <v>71.90696672768387</v>
      </c>
      <c r="I11" s="31">
        <f t="shared" si="7"/>
        <v>4.220954021750835</v>
      </c>
      <c r="J11" s="31">
        <f t="shared" si="7"/>
        <v>0.01076773985140519</v>
      </c>
      <c r="K11" s="31">
        <f t="shared" si="7"/>
        <v>1.2167546032087866</v>
      </c>
      <c r="L11" s="31">
        <f t="shared" si="7"/>
        <v>0.3553354150963713</v>
      </c>
      <c r="M11" s="31">
        <f t="shared" si="7"/>
        <v>0.03230321955421557</v>
      </c>
      <c r="N11" s="31">
        <f t="shared" si="7"/>
        <v>0.6460643910843114</v>
      </c>
      <c r="O11" s="32">
        <f t="shared" si="7"/>
        <v>0.49531603316463874</v>
      </c>
      <c r="P11" s="9"/>
      <c r="Q11" s="165"/>
      <c r="R11" s="168"/>
      <c r="S11" s="33">
        <v>100</v>
      </c>
      <c r="T11" s="35">
        <f aca="true" t="shared" si="8" ref="T11:AE11">T10/$S10*100</f>
        <v>13.44547431056185</v>
      </c>
      <c r="U11" s="35">
        <f t="shared" si="8"/>
        <v>0.2975168783613686</v>
      </c>
      <c r="V11" s="35">
        <f t="shared" si="8"/>
        <v>6.499599496509899</v>
      </c>
      <c r="W11" s="35">
        <f t="shared" si="8"/>
        <v>1.1786245565854216</v>
      </c>
      <c r="X11" s="35">
        <f t="shared" si="8"/>
        <v>71.67868177136972</v>
      </c>
      <c r="Y11" s="35">
        <f t="shared" si="8"/>
        <v>4.256779951939581</v>
      </c>
      <c r="Z11" s="35">
        <f t="shared" si="8"/>
        <v>0.011442956860052637</v>
      </c>
      <c r="AA11" s="35">
        <f t="shared" si="8"/>
        <v>1.293054125185948</v>
      </c>
      <c r="AB11" s="35">
        <f t="shared" si="8"/>
        <v>0.37761757638173704</v>
      </c>
      <c r="AC11" s="35">
        <f t="shared" si="8"/>
        <v>0.022885913720105275</v>
      </c>
      <c r="AD11" s="35">
        <f t="shared" si="8"/>
        <v>0.6522485410230003</v>
      </c>
      <c r="AE11" s="36">
        <f t="shared" si="8"/>
        <v>0.28607392150131594</v>
      </c>
    </row>
    <row r="12" spans="1:31" ht="23.25" customHeight="1">
      <c r="A12" s="210"/>
      <c r="B12" s="161" t="s">
        <v>35</v>
      </c>
      <c r="C12" s="21">
        <f>SUM(D12:O12)</f>
        <v>2989</v>
      </c>
      <c r="D12" s="43">
        <v>224</v>
      </c>
      <c r="E12" s="44">
        <v>17</v>
      </c>
      <c r="F12" s="45">
        <v>56</v>
      </c>
      <c r="G12" s="44">
        <v>13</v>
      </c>
      <c r="H12" s="44">
        <v>2410</v>
      </c>
      <c r="I12" s="44">
        <v>220</v>
      </c>
      <c r="J12" s="44">
        <v>0</v>
      </c>
      <c r="K12" s="44">
        <v>43</v>
      </c>
      <c r="L12" s="44">
        <v>4</v>
      </c>
      <c r="M12" s="44">
        <v>0</v>
      </c>
      <c r="N12" s="44">
        <v>2</v>
      </c>
      <c r="O12" s="46">
        <v>0</v>
      </c>
      <c r="P12" s="9"/>
      <c r="Q12" s="160"/>
      <c r="R12" s="171" t="s">
        <v>51</v>
      </c>
      <c r="S12" s="40">
        <f>SUM(T12:AE12)</f>
        <v>2918</v>
      </c>
      <c r="T12" s="48">
        <v>219</v>
      </c>
      <c r="U12" s="49">
        <v>17</v>
      </c>
      <c r="V12" s="49">
        <v>54</v>
      </c>
      <c r="W12" s="49">
        <v>13</v>
      </c>
      <c r="X12" s="49">
        <v>2360</v>
      </c>
      <c r="Y12" s="49">
        <v>207</v>
      </c>
      <c r="Z12" s="49">
        <v>0</v>
      </c>
      <c r="AA12" s="49">
        <v>43</v>
      </c>
      <c r="AB12" s="49">
        <v>4</v>
      </c>
      <c r="AC12" s="49">
        <v>0</v>
      </c>
      <c r="AD12" s="49">
        <v>1</v>
      </c>
      <c r="AE12" s="50">
        <v>0</v>
      </c>
    </row>
    <row r="13" spans="1:31" ht="23.25" customHeight="1">
      <c r="A13" s="210"/>
      <c r="B13" s="162"/>
      <c r="C13" s="29">
        <v>100</v>
      </c>
      <c r="D13" s="30">
        <f aca="true" t="shared" si="9" ref="D13:O13">D12/$C12*100</f>
        <v>7.494145199063232</v>
      </c>
      <c r="E13" s="31">
        <f t="shared" si="9"/>
        <v>0.5687520910003346</v>
      </c>
      <c r="F13" s="31">
        <f t="shared" si="9"/>
        <v>1.873536299765808</v>
      </c>
      <c r="G13" s="31">
        <f t="shared" si="9"/>
        <v>0.4349280695884911</v>
      </c>
      <c r="H13" s="31">
        <f t="shared" si="9"/>
        <v>80.62897290063566</v>
      </c>
      <c r="I13" s="31">
        <f t="shared" si="9"/>
        <v>7.360321177651389</v>
      </c>
      <c r="J13" s="31">
        <f t="shared" si="9"/>
        <v>0</v>
      </c>
      <c r="K13" s="31">
        <f t="shared" si="9"/>
        <v>1.4386082301773169</v>
      </c>
      <c r="L13" s="31">
        <f t="shared" si="9"/>
        <v>0.13382402141184344</v>
      </c>
      <c r="M13" s="31">
        <f t="shared" si="9"/>
        <v>0</v>
      </c>
      <c r="N13" s="31">
        <f t="shared" si="9"/>
        <v>0.06691201070592172</v>
      </c>
      <c r="O13" s="32">
        <f t="shared" si="9"/>
        <v>0</v>
      </c>
      <c r="P13" s="9"/>
      <c r="Q13" s="160"/>
      <c r="R13" s="172"/>
      <c r="S13" s="33">
        <v>100</v>
      </c>
      <c r="T13" s="51">
        <f aca="true" t="shared" si="10" ref="T13:AE13">T12/$S12*100</f>
        <v>7.50514050719671</v>
      </c>
      <c r="U13" s="35">
        <f t="shared" si="10"/>
        <v>0.5825908156271419</v>
      </c>
      <c r="V13" s="35">
        <f t="shared" si="10"/>
        <v>1.8505825908156273</v>
      </c>
      <c r="W13" s="35">
        <f t="shared" si="10"/>
        <v>0.44551062371487327</v>
      </c>
      <c r="X13" s="35">
        <f t="shared" si="10"/>
        <v>80.87731322823852</v>
      </c>
      <c r="Y13" s="35">
        <f t="shared" si="10"/>
        <v>7.093899931459904</v>
      </c>
      <c r="Z13" s="35">
        <f t="shared" si="10"/>
        <v>0</v>
      </c>
      <c r="AA13" s="35">
        <f t="shared" si="10"/>
        <v>1.4736120630568883</v>
      </c>
      <c r="AB13" s="35">
        <f t="shared" si="10"/>
        <v>0.1370801919122687</v>
      </c>
      <c r="AC13" s="35">
        <f t="shared" si="10"/>
        <v>0</v>
      </c>
      <c r="AD13" s="35">
        <f t="shared" si="10"/>
        <v>0.034270047978067174</v>
      </c>
      <c r="AE13" s="36">
        <f t="shared" si="10"/>
        <v>0</v>
      </c>
    </row>
    <row r="14" spans="1:31" ht="23.25" customHeight="1">
      <c r="A14" s="210"/>
      <c r="B14" s="161" t="s">
        <v>36</v>
      </c>
      <c r="C14" s="21">
        <f>SUM(D14:O14)</f>
        <v>169</v>
      </c>
      <c r="D14" s="43">
        <v>9</v>
      </c>
      <c r="E14" s="44">
        <v>1</v>
      </c>
      <c r="F14" s="44">
        <v>2</v>
      </c>
      <c r="G14" s="44">
        <v>0</v>
      </c>
      <c r="H14" s="44">
        <v>156</v>
      </c>
      <c r="I14" s="44">
        <v>1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6">
        <v>0</v>
      </c>
      <c r="P14" s="9"/>
      <c r="Q14" s="160"/>
      <c r="R14" s="171" t="s">
        <v>52</v>
      </c>
      <c r="S14" s="40">
        <f>SUM(T14:AE14)</f>
        <v>166</v>
      </c>
      <c r="T14" s="52">
        <v>8</v>
      </c>
      <c r="U14" s="53">
        <v>1</v>
      </c>
      <c r="V14" s="53">
        <v>2</v>
      </c>
      <c r="W14" s="53">
        <v>0</v>
      </c>
      <c r="X14" s="53">
        <v>154</v>
      </c>
      <c r="Y14" s="53">
        <v>1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4">
        <v>0</v>
      </c>
    </row>
    <row r="15" spans="1:31" ht="23.25" customHeight="1">
      <c r="A15" s="210"/>
      <c r="B15" s="162"/>
      <c r="C15" s="29">
        <v>100</v>
      </c>
      <c r="D15" s="30">
        <f aca="true" t="shared" si="11" ref="D15:O15">D14/$C14*100</f>
        <v>5.325443786982249</v>
      </c>
      <c r="E15" s="31">
        <f t="shared" si="11"/>
        <v>0.591715976331361</v>
      </c>
      <c r="F15" s="31">
        <f t="shared" si="11"/>
        <v>1.183431952662722</v>
      </c>
      <c r="G15" s="31">
        <f t="shared" si="11"/>
        <v>0</v>
      </c>
      <c r="H15" s="31">
        <f t="shared" si="11"/>
        <v>92.3076923076923</v>
      </c>
      <c r="I15" s="31">
        <f t="shared" si="11"/>
        <v>0.591715976331361</v>
      </c>
      <c r="J15" s="31">
        <f t="shared" si="11"/>
        <v>0</v>
      </c>
      <c r="K15" s="31">
        <f t="shared" si="11"/>
        <v>0</v>
      </c>
      <c r="L15" s="31">
        <f t="shared" si="11"/>
        <v>0</v>
      </c>
      <c r="M15" s="31">
        <f t="shared" si="11"/>
        <v>0</v>
      </c>
      <c r="N15" s="31">
        <f t="shared" si="11"/>
        <v>0</v>
      </c>
      <c r="O15" s="32">
        <f t="shared" si="11"/>
        <v>0</v>
      </c>
      <c r="P15" s="9"/>
      <c r="Q15" s="160"/>
      <c r="R15" s="172"/>
      <c r="S15" s="33">
        <v>100</v>
      </c>
      <c r="T15" s="51">
        <f aca="true" t="shared" si="12" ref="T15:AE15">T14/$S14*100</f>
        <v>4.819277108433735</v>
      </c>
      <c r="U15" s="35">
        <f t="shared" si="12"/>
        <v>0.6024096385542169</v>
      </c>
      <c r="V15" s="35">
        <f t="shared" si="12"/>
        <v>1.2048192771084338</v>
      </c>
      <c r="W15" s="35">
        <f t="shared" si="12"/>
        <v>0</v>
      </c>
      <c r="X15" s="35">
        <f t="shared" si="12"/>
        <v>92.7710843373494</v>
      </c>
      <c r="Y15" s="35">
        <f t="shared" si="12"/>
        <v>0.6024096385542169</v>
      </c>
      <c r="Z15" s="35">
        <f t="shared" si="12"/>
        <v>0</v>
      </c>
      <c r="AA15" s="35">
        <f t="shared" si="12"/>
        <v>0</v>
      </c>
      <c r="AB15" s="35">
        <f t="shared" si="12"/>
        <v>0</v>
      </c>
      <c r="AC15" s="35">
        <f t="shared" si="12"/>
        <v>0</v>
      </c>
      <c r="AD15" s="35">
        <f t="shared" si="12"/>
        <v>0</v>
      </c>
      <c r="AE15" s="36">
        <f t="shared" si="12"/>
        <v>0</v>
      </c>
    </row>
    <row r="16" spans="1:31" ht="23.25" customHeight="1">
      <c r="A16" s="210"/>
      <c r="B16" s="161" t="s">
        <v>37</v>
      </c>
      <c r="C16" s="21">
        <f>SUM(D16:O16)</f>
        <v>630</v>
      </c>
      <c r="D16" s="43">
        <v>50</v>
      </c>
      <c r="E16" s="44">
        <v>0</v>
      </c>
      <c r="F16" s="44">
        <v>214</v>
      </c>
      <c r="G16" s="44">
        <v>55</v>
      </c>
      <c r="H16" s="44">
        <v>258</v>
      </c>
      <c r="I16" s="44">
        <v>19</v>
      </c>
      <c r="J16" s="44">
        <v>0</v>
      </c>
      <c r="K16" s="44">
        <v>29</v>
      </c>
      <c r="L16" s="44">
        <v>4</v>
      </c>
      <c r="M16" s="44">
        <v>0</v>
      </c>
      <c r="N16" s="44">
        <v>1</v>
      </c>
      <c r="O16" s="46">
        <v>0</v>
      </c>
      <c r="P16" s="9"/>
      <c r="Q16" s="160"/>
      <c r="R16" s="171" t="s">
        <v>53</v>
      </c>
      <c r="S16" s="40">
        <f>SUM(T16:AE16)</f>
        <v>616</v>
      </c>
      <c r="T16" s="43">
        <v>48</v>
      </c>
      <c r="U16" s="44">
        <v>0</v>
      </c>
      <c r="V16" s="44">
        <v>211</v>
      </c>
      <c r="W16" s="44">
        <v>54</v>
      </c>
      <c r="X16" s="44">
        <v>254</v>
      </c>
      <c r="Y16" s="44">
        <v>16</v>
      </c>
      <c r="Z16" s="44">
        <v>0</v>
      </c>
      <c r="AA16" s="44">
        <v>29</v>
      </c>
      <c r="AB16" s="44">
        <v>4</v>
      </c>
      <c r="AC16" s="44">
        <v>0</v>
      </c>
      <c r="AD16" s="44">
        <v>0</v>
      </c>
      <c r="AE16" s="46">
        <v>0</v>
      </c>
    </row>
    <row r="17" spans="1:31" ht="23.25" customHeight="1">
      <c r="A17" s="210"/>
      <c r="B17" s="162"/>
      <c r="C17" s="29">
        <v>100</v>
      </c>
      <c r="D17" s="30">
        <f aca="true" t="shared" si="13" ref="D17:O17">D16/$C16*100</f>
        <v>7.936507936507936</v>
      </c>
      <c r="E17" s="31">
        <f t="shared" si="13"/>
        <v>0</v>
      </c>
      <c r="F17" s="31">
        <f t="shared" si="13"/>
        <v>33.96825396825397</v>
      </c>
      <c r="G17" s="31">
        <f t="shared" si="13"/>
        <v>8.73015873015873</v>
      </c>
      <c r="H17" s="31">
        <f t="shared" si="13"/>
        <v>40.95238095238095</v>
      </c>
      <c r="I17" s="31">
        <f t="shared" si="13"/>
        <v>3.015873015873016</v>
      </c>
      <c r="J17" s="31">
        <f t="shared" si="13"/>
        <v>0</v>
      </c>
      <c r="K17" s="31">
        <f t="shared" si="13"/>
        <v>4.603174603174604</v>
      </c>
      <c r="L17" s="31">
        <f t="shared" si="13"/>
        <v>0.6349206349206349</v>
      </c>
      <c r="M17" s="31">
        <f t="shared" si="13"/>
        <v>0</v>
      </c>
      <c r="N17" s="31">
        <f t="shared" si="13"/>
        <v>0.15873015873015872</v>
      </c>
      <c r="O17" s="32">
        <f t="shared" si="13"/>
        <v>0</v>
      </c>
      <c r="P17" s="9"/>
      <c r="Q17" s="160"/>
      <c r="R17" s="172"/>
      <c r="S17" s="33">
        <v>100</v>
      </c>
      <c r="T17" s="51">
        <f aca="true" t="shared" si="14" ref="T17:AE17">T16/$S16*100</f>
        <v>7.792207792207792</v>
      </c>
      <c r="U17" s="35">
        <f t="shared" si="14"/>
        <v>0</v>
      </c>
      <c r="V17" s="35">
        <f t="shared" si="14"/>
        <v>34.25324675324675</v>
      </c>
      <c r="W17" s="35">
        <f t="shared" si="14"/>
        <v>8.766233766233766</v>
      </c>
      <c r="X17" s="35">
        <f t="shared" si="14"/>
        <v>41.23376623376623</v>
      </c>
      <c r="Y17" s="35">
        <f t="shared" si="14"/>
        <v>2.5974025974025974</v>
      </c>
      <c r="Z17" s="35">
        <f t="shared" si="14"/>
        <v>0</v>
      </c>
      <c r="AA17" s="35">
        <f t="shared" si="14"/>
        <v>4.707792207792208</v>
      </c>
      <c r="AB17" s="35">
        <f t="shared" si="14"/>
        <v>0.6493506493506493</v>
      </c>
      <c r="AC17" s="35">
        <f t="shared" si="14"/>
        <v>0</v>
      </c>
      <c r="AD17" s="35">
        <f t="shared" si="14"/>
        <v>0</v>
      </c>
      <c r="AE17" s="36">
        <f t="shared" si="14"/>
        <v>0</v>
      </c>
    </row>
    <row r="18" spans="1:31" ht="23.25" customHeight="1">
      <c r="A18" s="210"/>
      <c r="B18" s="161" t="s">
        <v>38</v>
      </c>
      <c r="C18" s="21">
        <f>SUM(D18:O18)</f>
        <v>73</v>
      </c>
      <c r="D18" s="43">
        <v>4</v>
      </c>
      <c r="E18" s="44">
        <v>0</v>
      </c>
      <c r="F18" s="44">
        <v>59</v>
      </c>
      <c r="G18" s="44">
        <v>3</v>
      </c>
      <c r="H18" s="44">
        <v>0</v>
      </c>
      <c r="I18" s="44">
        <v>0</v>
      </c>
      <c r="J18" s="44">
        <v>0</v>
      </c>
      <c r="K18" s="44">
        <v>1</v>
      </c>
      <c r="L18" s="44">
        <v>2</v>
      </c>
      <c r="M18" s="44">
        <v>1</v>
      </c>
      <c r="N18" s="44">
        <v>1</v>
      </c>
      <c r="O18" s="46">
        <v>2</v>
      </c>
      <c r="P18" s="9"/>
      <c r="Q18" s="160"/>
      <c r="R18" s="171" t="s">
        <v>54</v>
      </c>
      <c r="S18" s="40">
        <f>SUM(T18:AE18)</f>
        <v>55</v>
      </c>
      <c r="T18" s="52">
        <v>3</v>
      </c>
      <c r="U18" s="53">
        <v>0</v>
      </c>
      <c r="V18" s="53">
        <v>45</v>
      </c>
      <c r="W18" s="53">
        <v>1</v>
      </c>
      <c r="X18" s="53">
        <v>0</v>
      </c>
      <c r="Y18" s="53">
        <v>0</v>
      </c>
      <c r="Z18" s="53">
        <v>0</v>
      </c>
      <c r="AA18" s="53">
        <v>1</v>
      </c>
      <c r="AB18" s="53">
        <v>3</v>
      </c>
      <c r="AC18" s="53">
        <v>0</v>
      </c>
      <c r="AD18" s="53">
        <v>1</v>
      </c>
      <c r="AE18" s="54">
        <v>1</v>
      </c>
    </row>
    <row r="19" spans="1:31" ht="23.25" customHeight="1">
      <c r="A19" s="210"/>
      <c r="B19" s="162"/>
      <c r="C19" s="29">
        <v>100</v>
      </c>
      <c r="D19" s="30">
        <f aca="true" t="shared" si="15" ref="D19:O19">D18/$C18*100</f>
        <v>5.47945205479452</v>
      </c>
      <c r="E19" s="31">
        <f t="shared" si="15"/>
        <v>0</v>
      </c>
      <c r="F19" s="31">
        <f t="shared" si="15"/>
        <v>80.82191780821918</v>
      </c>
      <c r="G19" s="31">
        <f t="shared" si="15"/>
        <v>4.10958904109589</v>
      </c>
      <c r="H19" s="31">
        <f t="shared" si="15"/>
        <v>0</v>
      </c>
      <c r="I19" s="31">
        <f t="shared" si="15"/>
        <v>0</v>
      </c>
      <c r="J19" s="31">
        <f t="shared" si="15"/>
        <v>0</v>
      </c>
      <c r="K19" s="31">
        <f t="shared" si="15"/>
        <v>1.36986301369863</v>
      </c>
      <c r="L19" s="31">
        <f t="shared" si="15"/>
        <v>2.73972602739726</v>
      </c>
      <c r="M19" s="31">
        <f t="shared" si="15"/>
        <v>1.36986301369863</v>
      </c>
      <c r="N19" s="31">
        <f t="shared" si="15"/>
        <v>1.36986301369863</v>
      </c>
      <c r="O19" s="32">
        <f t="shared" si="15"/>
        <v>2.73972602739726</v>
      </c>
      <c r="P19" s="9"/>
      <c r="Q19" s="160"/>
      <c r="R19" s="172"/>
      <c r="S19" s="33">
        <v>100</v>
      </c>
      <c r="T19" s="51">
        <f aca="true" t="shared" si="16" ref="T19:AE19">T18/$S18*100</f>
        <v>5.454545454545454</v>
      </c>
      <c r="U19" s="35">
        <f t="shared" si="16"/>
        <v>0</v>
      </c>
      <c r="V19" s="35">
        <f t="shared" si="16"/>
        <v>81.81818181818183</v>
      </c>
      <c r="W19" s="35">
        <f t="shared" si="16"/>
        <v>1.8181818181818181</v>
      </c>
      <c r="X19" s="35">
        <f t="shared" si="16"/>
        <v>0</v>
      </c>
      <c r="Y19" s="35">
        <f t="shared" si="16"/>
        <v>0</v>
      </c>
      <c r="Z19" s="35">
        <f t="shared" si="16"/>
        <v>0</v>
      </c>
      <c r="AA19" s="35">
        <f t="shared" si="16"/>
        <v>1.8181818181818181</v>
      </c>
      <c r="AB19" s="35">
        <f t="shared" si="16"/>
        <v>5.454545454545454</v>
      </c>
      <c r="AC19" s="35">
        <f t="shared" si="16"/>
        <v>0</v>
      </c>
      <c r="AD19" s="35">
        <f t="shared" si="16"/>
        <v>1.8181818181818181</v>
      </c>
      <c r="AE19" s="36">
        <f t="shared" si="16"/>
        <v>1.8181818181818181</v>
      </c>
    </row>
    <row r="20" spans="1:31" ht="23.25" customHeight="1">
      <c r="A20" s="210"/>
      <c r="B20" s="161" t="s">
        <v>39</v>
      </c>
      <c r="C20" s="21">
        <f>SUM(D20:O20)</f>
        <v>318</v>
      </c>
      <c r="D20" s="72">
        <v>15</v>
      </c>
      <c r="E20" s="73">
        <v>0</v>
      </c>
      <c r="F20" s="73">
        <v>95</v>
      </c>
      <c r="G20" s="73">
        <v>21</v>
      </c>
      <c r="H20" s="73">
        <v>129</v>
      </c>
      <c r="I20" s="73">
        <v>6</v>
      </c>
      <c r="J20" s="73">
        <v>0</v>
      </c>
      <c r="K20" s="73">
        <v>5</v>
      </c>
      <c r="L20" s="73">
        <v>9</v>
      </c>
      <c r="M20" s="73">
        <v>0</v>
      </c>
      <c r="N20" s="73">
        <v>1</v>
      </c>
      <c r="O20" s="74">
        <v>37</v>
      </c>
      <c r="P20" s="9"/>
      <c r="Q20" s="160"/>
      <c r="R20" s="171" t="s">
        <v>55</v>
      </c>
      <c r="S20" s="40">
        <f>SUM(T20:AE20)</f>
        <v>273</v>
      </c>
      <c r="T20" s="52">
        <v>15</v>
      </c>
      <c r="U20" s="53">
        <v>0</v>
      </c>
      <c r="V20" s="53">
        <v>77</v>
      </c>
      <c r="W20" s="53">
        <v>20</v>
      </c>
      <c r="X20" s="53">
        <v>125</v>
      </c>
      <c r="Y20" s="53">
        <v>6</v>
      </c>
      <c r="Z20" s="53">
        <v>0</v>
      </c>
      <c r="AA20" s="53">
        <v>5</v>
      </c>
      <c r="AB20" s="53">
        <v>8</v>
      </c>
      <c r="AC20" s="53">
        <v>0</v>
      </c>
      <c r="AD20" s="53">
        <v>0</v>
      </c>
      <c r="AE20" s="54">
        <v>17</v>
      </c>
    </row>
    <row r="21" spans="1:31" ht="23.25" customHeight="1">
      <c r="A21" s="210"/>
      <c r="B21" s="162"/>
      <c r="C21" s="29">
        <v>100</v>
      </c>
      <c r="D21" s="55">
        <f aca="true" t="shared" si="17" ref="D21:O21">D20/$C20*100</f>
        <v>4.716981132075472</v>
      </c>
      <c r="E21" s="31">
        <f t="shared" si="17"/>
        <v>0</v>
      </c>
      <c r="F21" s="31">
        <f t="shared" si="17"/>
        <v>29.874213836477985</v>
      </c>
      <c r="G21" s="31">
        <f t="shared" si="17"/>
        <v>6.60377358490566</v>
      </c>
      <c r="H21" s="31">
        <f t="shared" si="17"/>
        <v>40.56603773584906</v>
      </c>
      <c r="I21" s="31">
        <f t="shared" si="17"/>
        <v>1.8867924528301887</v>
      </c>
      <c r="J21" s="31">
        <f t="shared" si="17"/>
        <v>0</v>
      </c>
      <c r="K21" s="31">
        <f t="shared" si="17"/>
        <v>1.5723270440251573</v>
      </c>
      <c r="L21" s="31">
        <f t="shared" si="17"/>
        <v>2.8301886792452833</v>
      </c>
      <c r="M21" s="31">
        <f t="shared" si="17"/>
        <v>0</v>
      </c>
      <c r="N21" s="31">
        <f t="shared" si="17"/>
        <v>0.3144654088050315</v>
      </c>
      <c r="O21" s="32">
        <f t="shared" si="17"/>
        <v>11.635220125786164</v>
      </c>
      <c r="P21" s="9"/>
      <c r="Q21" s="160"/>
      <c r="R21" s="172"/>
      <c r="S21" s="33">
        <v>100</v>
      </c>
      <c r="T21" s="51">
        <f aca="true" t="shared" si="18" ref="T21:AE21">IF(T20=0,"(0.0)",T20/$S20*100)</f>
        <v>5.4945054945054945</v>
      </c>
      <c r="U21" s="35" t="str">
        <f t="shared" si="18"/>
        <v>(0.0)</v>
      </c>
      <c r="V21" s="35">
        <f t="shared" si="18"/>
        <v>28.205128205128204</v>
      </c>
      <c r="W21" s="35">
        <f t="shared" si="18"/>
        <v>7.326007326007327</v>
      </c>
      <c r="X21" s="35">
        <f t="shared" si="18"/>
        <v>45.78754578754579</v>
      </c>
      <c r="Y21" s="35">
        <f t="shared" si="18"/>
        <v>2.197802197802198</v>
      </c>
      <c r="Z21" s="35" t="str">
        <f t="shared" si="18"/>
        <v>(0.0)</v>
      </c>
      <c r="AA21" s="35">
        <f t="shared" si="18"/>
        <v>1.8315018315018317</v>
      </c>
      <c r="AB21" s="35">
        <f t="shared" si="18"/>
        <v>2.93040293040293</v>
      </c>
      <c r="AC21" s="35" t="str">
        <f t="shared" si="18"/>
        <v>(0.0)</v>
      </c>
      <c r="AD21" s="35" t="str">
        <f t="shared" si="18"/>
        <v>(0.0)</v>
      </c>
      <c r="AE21" s="36">
        <f t="shared" si="18"/>
        <v>6.227106227106227</v>
      </c>
    </row>
    <row r="22" spans="1:31" ht="23.25" customHeight="1">
      <c r="A22" s="210"/>
      <c r="B22" s="161" t="s">
        <v>40</v>
      </c>
      <c r="C22" s="21">
        <f>SUM(D22:O22)</f>
        <v>2641</v>
      </c>
      <c r="D22" s="43">
        <v>477</v>
      </c>
      <c r="E22" s="44">
        <v>7</v>
      </c>
      <c r="F22" s="44">
        <v>82</v>
      </c>
      <c r="G22" s="44">
        <v>14</v>
      </c>
      <c r="H22" s="44">
        <v>1875</v>
      </c>
      <c r="I22" s="44">
        <v>122</v>
      </c>
      <c r="J22" s="44">
        <v>1</v>
      </c>
      <c r="K22" s="44">
        <v>17</v>
      </c>
      <c r="L22" s="44">
        <v>7</v>
      </c>
      <c r="M22" s="44">
        <v>0</v>
      </c>
      <c r="N22" s="44">
        <v>39</v>
      </c>
      <c r="O22" s="46">
        <v>0</v>
      </c>
      <c r="P22" s="9"/>
      <c r="Q22" s="160"/>
      <c r="R22" s="171" t="s">
        <v>56</v>
      </c>
      <c r="S22" s="40">
        <f>SUM(T22:AE22)</f>
        <v>2340</v>
      </c>
      <c r="T22" s="52">
        <v>470</v>
      </c>
      <c r="U22" s="53">
        <v>7</v>
      </c>
      <c r="V22" s="53">
        <v>81</v>
      </c>
      <c r="W22" s="53">
        <v>12</v>
      </c>
      <c r="X22" s="53">
        <v>1587</v>
      </c>
      <c r="Y22" s="53">
        <v>119</v>
      </c>
      <c r="Z22" s="53">
        <v>1</v>
      </c>
      <c r="AA22" s="53">
        <v>17</v>
      </c>
      <c r="AB22" s="53">
        <v>7</v>
      </c>
      <c r="AC22" s="53">
        <v>0</v>
      </c>
      <c r="AD22" s="53">
        <v>39</v>
      </c>
      <c r="AE22" s="54">
        <v>0</v>
      </c>
    </row>
    <row r="23" spans="1:31" ht="23.25" customHeight="1">
      <c r="A23" s="210"/>
      <c r="B23" s="162"/>
      <c r="C23" s="29">
        <v>100</v>
      </c>
      <c r="D23" s="30">
        <f aca="true" t="shared" si="19" ref="D23:O23">D22/$C22*100</f>
        <v>18.061340401363122</v>
      </c>
      <c r="E23" s="31">
        <f t="shared" si="19"/>
        <v>0.2650511170011359</v>
      </c>
      <c r="F23" s="31">
        <f t="shared" si="19"/>
        <v>3.104884513441878</v>
      </c>
      <c r="G23" s="31">
        <f t="shared" si="19"/>
        <v>0.5301022340022719</v>
      </c>
      <c r="H23" s="31">
        <f t="shared" si="19"/>
        <v>70.99583491101855</v>
      </c>
      <c r="I23" s="31">
        <f t="shared" si="19"/>
        <v>4.619462324876941</v>
      </c>
      <c r="J23" s="31">
        <f t="shared" si="19"/>
        <v>0.03786444528587656</v>
      </c>
      <c r="K23" s="31">
        <f t="shared" si="19"/>
        <v>0.6436955698599016</v>
      </c>
      <c r="L23" s="31">
        <f t="shared" si="19"/>
        <v>0.2650511170011359</v>
      </c>
      <c r="M23" s="31">
        <f t="shared" si="19"/>
        <v>0</v>
      </c>
      <c r="N23" s="31">
        <f t="shared" si="19"/>
        <v>1.476713366149186</v>
      </c>
      <c r="O23" s="32">
        <f t="shared" si="19"/>
        <v>0</v>
      </c>
      <c r="P23" s="9"/>
      <c r="Q23" s="160"/>
      <c r="R23" s="172"/>
      <c r="S23" s="33">
        <v>100</v>
      </c>
      <c r="T23" s="51">
        <f aca="true" t="shared" si="20" ref="T23:AE23">T22/$S22*100</f>
        <v>20.085470085470085</v>
      </c>
      <c r="U23" s="35">
        <f t="shared" si="20"/>
        <v>0.2991452991452992</v>
      </c>
      <c r="V23" s="35">
        <f t="shared" si="20"/>
        <v>3.4615384615384617</v>
      </c>
      <c r="W23" s="35">
        <f t="shared" si="20"/>
        <v>0.5128205128205128</v>
      </c>
      <c r="X23" s="35">
        <f t="shared" si="20"/>
        <v>67.82051282051282</v>
      </c>
      <c r="Y23" s="35">
        <f t="shared" si="20"/>
        <v>5.085470085470085</v>
      </c>
      <c r="Z23" s="35">
        <f t="shared" si="20"/>
        <v>0.042735042735042736</v>
      </c>
      <c r="AA23" s="35">
        <f t="shared" si="20"/>
        <v>0.7264957264957265</v>
      </c>
      <c r="AB23" s="35">
        <f t="shared" si="20"/>
        <v>0.2991452991452992</v>
      </c>
      <c r="AC23" s="35">
        <f t="shared" si="20"/>
        <v>0</v>
      </c>
      <c r="AD23" s="35">
        <f t="shared" si="20"/>
        <v>1.6666666666666667</v>
      </c>
      <c r="AE23" s="36">
        <f t="shared" si="20"/>
        <v>0</v>
      </c>
    </row>
    <row r="24" spans="1:31" ht="23.25" customHeight="1">
      <c r="A24" s="210"/>
      <c r="B24" s="161" t="s">
        <v>41</v>
      </c>
      <c r="C24" s="21">
        <f>SUM(D24:O24)</f>
        <v>97</v>
      </c>
      <c r="D24" s="43">
        <v>0</v>
      </c>
      <c r="E24" s="44">
        <v>0</v>
      </c>
      <c r="F24" s="44">
        <v>77</v>
      </c>
      <c r="G24" s="44">
        <v>3</v>
      </c>
      <c r="H24" s="44">
        <v>0</v>
      </c>
      <c r="I24" s="44">
        <v>0</v>
      </c>
      <c r="J24" s="44">
        <v>0</v>
      </c>
      <c r="K24" s="44">
        <v>8</v>
      </c>
      <c r="L24" s="44">
        <v>2</v>
      </c>
      <c r="M24" s="44">
        <v>0</v>
      </c>
      <c r="N24" s="44">
        <v>0</v>
      </c>
      <c r="O24" s="46">
        <v>7</v>
      </c>
      <c r="P24" s="9"/>
      <c r="Q24" s="160"/>
      <c r="R24" s="171" t="s">
        <v>57</v>
      </c>
      <c r="S24" s="40">
        <f>SUM(T24:AE24)</f>
        <v>92</v>
      </c>
      <c r="T24" s="52">
        <v>0</v>
      </c>
      <c r="U24" s="53">
        <v>0</v>
      </c>
      <c r="V24" s="53">
        <v>72</v>
      </c>
      <c r="W24" s="53">
        <v>3</v>
      </c>
      <c r="X24" s="53">
        <v>0</v>
      </c>
      <c r="Y24" s="53">
        <v>0</v>
      </c>
      <c r="Z24" s="53">
        <v>0</v>
      </c>
      <c r="AA24" s="53">
        <v>8</v>
      </c>
      <c r="AB24" s="53">
        <v>2</v>
      </c>
      <c r="AC24" s="53">
        <v>0</v>
      </c>
      <c r="AD24" s="53">
        <v>0</v>
      </c>
      <c r="AE24" s="54">
        <v>7</v>
      </c>
    </row>
    <row r="25" spans="1:31" ht="23.25" customHeight="1">
      <c r="A25" s="210"/>
      <c r="B25" s="162"/>
      <c r="C25" s="29">
        <v>100</v>
      </c>
      <c r="D25" s="30">
        <f aca="true" t="shared" si="21" ref="D25:O25">D24/$C24*100</f>
        <v>0</v>
      </c>
      <c r="E25" s="31">
        <f t="shared" si="21"/>
        <v>0</v>
      </c>
      <c r="F25" s="31">
        <f t="shared" si="21"/>
        <v>79.38144329896907</v>
      </c>
      <c r="G25" s="31">
        <f t="shared" si="21"/>
        <v>3.0927835051546393</v>
      </c>
      <c r="H25" s="31">
        <f t="shared" si="21"/>
        <v>0</v>
      </c>
      <c r="I25" s="31">
        <f t="shared" si="21"/>
        <v>0</v>
      </c>
      <c r="J25" s="31">
        <f t="shared" si="21"/>
        <v>0</v>
      </c>
      <c r="K25" s="31">
        <f t="shared" si="21"/>
        <v>8.24742268041237</v>
      </c>
      <c r="L25" s="31">
        <f t="shared" si="21"/>
        <v>2.0618556701030926</v>
      </c>
      <c r="M25" s="31">
        <f t="shared" si="21"/>
        <v>0</v>
      </c>
      <c r="N25" s="31">
        <f t="shared" si="21"/>
        <v>0</v>
      </c>
      <c r="O25" s="32">
        <f t="shared" si="21"/>
        <v>7.216494845360824</v>
      </c>
      <c r="P25" s="9"/>
      <c r="Q25" s="160"/>
      <c r="R25" s="172"/>
      <c r="S25" s="33">
        <v>100</v>
      </c>
      <c r="T25" s="51">
        <f aca="true" t="shared" si="22" ref="T25:AE25">T24/$S24*100</f>
        <v>0</v>
      </c>
      <c r="U25" s="35">
        <f t="shared" si="22"/>
        <v>0</v>
      </c>
      <c r="V25" s="35">
        <f t="shared" si="22"/>
        <v>78.26086956521739</v>
      </c>
      <c r="W25" s="35">
        <f t="shared" si="22"/>
        <v>3.260869565217391</v>
      </c>
      <c r="X25" s="35">
        <f t="shared" si="22"/>
        <v>0</v>
      </c>
      <c r="Y25" s="35">
        <f t="shared" si="22"/>
        <v>0</v>
      </c>
      <c r="Z25" s="35">
        <f t="shared" si="22"/>
        <v>0</v>
      </c>
      <c r="AA25" s="35">
        <f t="shared" si="22"/>
        <v>8.695652173913043</v>
      </c>
      <c r="AB25" s="35">
        <f t="shared" si="22"/>
        <v>2.1739130434782608</v>
      </c>
      <c r="AC25" s="35">
        <f t="shared" si="22"/>
        <v>0</v>
      </c>
      <c r="AD25" s="35">
        <f t="shared" si="22"/>
        <v>0</v>
      </c>
      <c r="AE25" s="36">
        <f t="shared" si="22"/>
        <v>7.608695652173914</v>
      </c>
    </row>
    <row r="26" spans="1:31" ht="23.25" customHeight="1">
      <c r="A26" s="210"/>
      <c r="B26" s="161" t="s">
        <v>42</v>
      </c>
      <c r="C26" s="21">
        <f>SUM(D26:O26)</f>
        <v>479</v>
      </c>
      <c r="D26" s="43">
        <v>414</v>
      </c>
      <c r="E26" s="44">
        <v>1</v>
      </c>
      <c r="F26" s="44">
        <v>6</v>
      </c>
      <c r="G26" s="44">
        <v>0</v>
      </c>
      <c r="H26" s="44">
        <v>37</v>
      </c>
      <c r="I26" s="44">
        <v>1</v>
      </c>
      <c r="J26" s="44">
        <v>0</v>
      </c>
      <c r="K26" s="44">
        <v>1</v>
      </c>
      <c r="L26" s="44">
        <v>1</v>
      </c>
      <c r="M26" s="44">
        <v>2</v>
      </c>
      <c r="N26" s="44">
        <v>16</v>
      </c>
      <c r="O26" s="46">
        <v>0</v>
      </c>
      <c r="P26" s="9"/>
      <c r="Q26" s="160"/>
      <c r="R26" s="171" t="s">
        <v>58</v>
      </c>
      <c r="S26" s="40">
        <f>SUM(T26:AE26)</f>
        <v>457</v>
      </c>
      <c r="T26" s="52">
        <v>397</v>
      </c>
      <c r="U26" s="53">
        <v>1</v>
      </c>
      <c r="V26" s="53">
        <v>4</v>
      </c>
      <c r="W26" s="53">
        <v>0</v>
      </c>
      <c r="X26" s="53">
        <v>34</v>
      </c>
      <c r="Y26" s="53">
        <v>1</v>
      </c>
      <c r="Z26" s="53">
        <v>0</v>
      </c>
      <c r="AA26" s="53">
        <v>1</v>
      </c>
      <c r="AB26" s="53">
        <v>1</v>
      </c>
      <c r="AC26" s="53">
        <v>2</v>
      </c>
      <c r="AD26" s="53">
        <v>16</v>
      </c>
      <c r="AE26" s="54">
        <v>0</v>
      </c>
    </row>
    <row r="27" spans="1:31" ht="23.25" customHeight="1">
      <c r="A27" s="210"/>
      <c r="B27" s="162"/>
      <c r="C27" s="29">
        <v>100</v>
      </c>
      <c r="D27" s="30">
        <f aca="true" t="shared" si="23" ref="D27:O27">D26/$C26*100</f>
        <v>86.43006263048017</v>
      </c>
      <c r="E27" s="31">
        <f t="shared" si="23"/>
        <v>0.20876826722338201</v>
      </c>
      <c r="F27" s="31">
        <f t="shared" si="23"/>
        <v>1.2526096033402923</v>
      </c>
      <c r="G27" s="31">
        <f t="shared" si="23"/>
        <v>0</v>
      </c>
      <c r="H27" s="31">
        <f t="shared" si="23"/>
        <v>7.724425887265135</v>
      </c>
      <c r="I27" s="31">
        <f t="shared" si="23"/>
        <v>0.20876826722338201</v>
      </c>
      <c r="J27" s="31">
        <f t="shared" si="23"/>
        <v>0</v>
      </c>
      <c r="K27" s="31">
        <f t="shared" si="23"/>
        <v>0.20876826722338201</v>
      </c>
      <c r="L27" s="31">
        <f t="shared" si="23"/>
        <v>0.20876826722338201</v>
      </c>
      <c r="M27" s="31">
        <f t="shared" si="23"/>
        <v>0.41753653444676403</v>
      </c>
      <c r="N27" s="31">
        <f t="shared" si="23"/>
        <v>3.3402922755741122</v>
      </c>
      <c r="O27" s="32">
        <f t="shared" si="23"/>
        <v>0</v>
      </c>
      <c r="P27" s="9"/>
      <c r="Q27" s="160"/>
      <c r="R27" s="172"/>
      <c r="S27" s="33">
        <v>100</v>
      </c>
      <c r="T27" s="51">
        <f aca="true" t="shared" si="24" ref="T27:AE27">T26/$S26*100</f>
        <v>86.87089715536105</v>
      </c>
      <c r="U27" s="35">
        <f t="shared" si="24"/>
        <v>0.2188183807439825</v>
      </c>
      <c r="V27" s="35">
        <f t="shared" si="24"/>
        <v>0.87527352297593</v>
      </c>
      <c r="W27" s="35">
        <f t="shared" si="24"/>
        <v>0</v>
      </c>
      <c r="X27" s="35">
        <f t="shared" si="24"/>
        <v>7.439824945295405</v>
      </c>
      <c r="Y27" s="35">
        <f t="shared" si="24"/>
        <v>0.2188183807439825</v>
      </c>
      <c r="Z27" s="35">
        <f t="shared" si="24"/>
        <v>0</v>
      </c>
      <c r="AA27" s="35">
        <f t="shared" si="24"/>
        <v>0.2188183807439825</v>
      </c>
      <c r="AB27" s="35">
        <f t="shared" si="24"/>
        <v>0.2188183807439825</v>
      </c>
      <c r="AC27" s="35">
        <f t="shared" si="24"/>
        <v>0.437636761487965</v>
      </c>
      <c r="AD27" s="35">
        <f t="shared" si="24"/>
        <v>3.50109409190372</v>
      </c>
      <c r="AE27" s="36">
        <f t="shared" si="24"/>
        <v>0</v>
      </c>
    </row>
    <row r="28" spans="1:31" ht="23.25" customHeight="1">
      <c r="A28" s="210"/>
      <c r="B28" s="161" t="s">
        <v>43</v>
      </c>
      <c r="C28" s="21">
        <v>1</v>
      </c>
      <c r="D28" s="43">
        <v>0</v>
      </c>
      <c r="E28" s="44">
        <v>0</v>
      </c>
      <c r="F28" s="44">
        <v>1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6">
        <v>0</v>
      </c>
      <c r="P28" s="9"/>
      <c r="Q28" s="160"/>
      <c r="R28" s="171" t="s">
        <v>59</v>
      </c>
      <c r="S28" s="40">
        <f>SUM(T28:AE28)</f>
        <v>2</v>
      </c>
      <c r="T28" s="52">
        <v>0</v>
      </c>
      <c r="U28" s="53">
        <v>0</v>
      </c>
      <c r="V28" s="53">
        <v>2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4">
        <v>0</v>
      </c>
    </row>
    <row r="29" spans="1:31" ht="23.25" customHeight="1">
      <c r="A29" s="210"/>
      <c r="B29" s="162"/>
      <c r="C29" s="29">
        <v>100</v>
      </c>
      <c r="D29" s="30">
        <f aca="true" t="shared" si="25" ref="D29:O29">D28/$C28*100</f>
        <v>0</v>
      </c>
      <c r="E29" s="31">
        <f t="shared" si="25"/>
        <v>0</v>
      </c>
      <c r="F29" s="31">
        <f t="shared" si="25"/>
        <v>100</v>
      </c>
      <c r="G29" s="31">
        <f t="shared" si="25"/>
        <v>0</v>
      </c>
      <c r="H29" s="31">
        <f t="shared" si="25"/>
        <v>0</v>
      </c>
      <c r="I29" s="31">
        <f t="shared" si="25"/>
        <v>0</v>
      </c>
      <c r="J29" s="31">
        <f t="shared" si="25"/>
        <v>0</v>
      </c>
      <c r="K29" s="31">
        <f t="shared" si="25"/>
        <v>0</v>
      </c>
      <c r="L29" s="31">
        <f t="shared" si="25"/>
        <v>0</v>
      </c>
      <c r="M29" s="31">
        <f t="shared" si="25"/>
        <v>0</v>
      </c>
      <c r="N29" s="31">
        <f t="shared" si="25"/>
        <v>0</v>
      </c>
      <c r="O29" s="32">
        <f t="shared" si="25"/>
        <v>0</v>
      </c>
      <c r="P29" s="9"/>
      <c r="Q29" s="160"/>
      <c r="R29" s="172"/>
      <c r="S29" s="33">
        <v>100</v>
      </c>
      <c r="T29" s="51">
        <f aca="true" t="shared" si="26" ref="T29:AE29">T28/$S28*100</f>
        <v>0</v>
      </c>
      <c r="U29" s="35">
        <f t="shared" si="26"/>
        <v>0</v>
      </c>
      <c r="V29" s="35">
        <f t="shared" si="26"/>
        <v>100</v>
      </c>
      <c r="W29" s="35">
        <f t="shared" si="26"/>
        <v>0</v>
      </c>
      <c r="X29" s="35">
        <f t="shared" si="26"/>
        <v>0</v>
      </c>
      <c r="Y29" s="35">
        <f t="shared" si="26"/>
        <v>0</v>
      </c>
      <c r="Z29" s="35">
        <f t="shared" si="26"/>
        <v>0</v>
      </c>
      <c r="AA29" s="35">
        <f t="shared" si="26"/>
        <v>0</v>
      </c>
      <c r="AB29" s="35">
        <f t="shared" si="26"/>
        <v>0</v>
      </c>
      <c r="AC29" s="35">
        <f t="shared" si="26"/>
        <v>0</v>
      </c>
      <c r="AD29" s="35">
        <f t="shared" si="26"/>
        <v>0</v>
      </c>
      <c r="AE29" s="36">
        <f t="shared" si="26"/>
        <v>0</v>
      </c>
    </row>
    <row r="30" spans="1:31" ht="23.25" customHeight="1">
      <c r="A30" s="210"/>
      <c r="B30" s="161" t="s">
        <v>16</v>
      </c>
      <c r="C30" s="21">
        <f>SUM(D30:O30)</f>
        <v>527</v>
      </c>
      <c r="D30" s="43">
        <v>17</v>
      </c>
      <c r="E30" s="44">
        <v>0</v>
      </c>
      <c r="F30" s="44">
        <v>10</v>
      </c>
      <c r="G30" s="44">
        <v>0</v>
      </c>
      <c r="H30" s="44">
        <v>495</v>
      </c>
      <c r="I30" s="44">
        <v>1</v>
      </c>
      <c r="J30" s="44">
        <v>0</v>
      </c>
      <c r="K30" s="44">
        <v>0</v>
      </c>
      <c r="L30" s="44">
        <v>4</v>
      </c>
      <c r="M30" s="44">
        <v>0</v>
      </c>
      <c r="N30" s="44">
        <v>0</v>
      </c>
      <c r="O30" s="46">
        <v>0</v>
      </c>
      <c r="P30" s="9"/>
      <c r="Q30" s="160"/>
      <c r="R30" s="171" t="s">
        <v>60</v>
      </c>
      <c r="S30" s="40">
        <f>SUM(T30:AE30)</f>
        <v>476</v>
      </c>
      <c r="T30" s="52">
        <v>13</v>
      </c>
      <c r="U30" s="53">
        <v>0</v>
      </c>
      <c r="V30" s="53">
        <v>8</v>
      </c>
      <c r="W30" s="53">
        <v>0</v>
      </c>
      <c r="X30" s="53">
        <v>450</v>
      </c>
      <c r="Y30" s="53">
        <v>1</v>
      </c>
      <c r="Z30" s="53">
        <v>0</v>
      </c>
      <c r="AA30" s="53">
        <v>0</v>
      </c>
      <c r="AB30" s="53">
        <v>4</v>
      </c>
      <c r="AC30" s="53">
        <v>0</v>
      </c>
      <c r="AD30" s="53">
        <v>0</v>
      </c>
      <c r="AE30" s="54">
        <v>0</v>
      </c>
    </row>
    <row r="31" spans="1:31" ht="23.25" customHeight="1">
      <c r="A31" s="210"/>
      <c r="B31" s="162"/>
      <c r="C31" s="29">
        <v>100.04</v>
      </c>
      <c r="D31" s="30">
        <f aca="true" t="shared" si="27" ref="D31:O31">D30/$C30*100</f>
        <v>3.225806451612903</v>
      </c>
      <c r="E31" s="31">
        <f t="shared" si="27"/>
        <v>0</v>
      </c>
      <c r="F31" s="31">
        <f t="shared" si="27"/>
        <v>1.8975332068311195</v>
      </c>
      <c r="G31" s="31">
        <f t="shared" si="27"/>
        <v>0</v>
      </c>
      <c r="H31" s="31">
        <f t="shared" si="27"/>
        <v>93.92789373814043</v>
      </c>
      <c r="I31" s="31">
        <f t="shared" si="27"/>
        <v>0.18975332068311196</v>
      </c>
      <c r="J31" s="31">
        <f t="shared" si="27"/>
        <v>0</v>
      </c>
      <c r="K31" s="31">
        <f t="shared" si="27"/>
        <v>0</v>
      </c>
      <c r="L31" s="31">
        <f t="shared" si="27"/>
        <v>0.7590132827324478</v>
      </c>
      <c r="M31" s="31">
        <f t="shared" si="27"/>
        <v>0</v>
      </c>
      <c r="N31" s="31">
        <f t="shared" si="27"/>
        <v>0</v>
      </c>
      <c r="O31" s="32">
        <f t="shared" si="27"/>
        <v>0</v>
      </c>
      <c r="P31" s="9"/>
      <c r="Q31" s="160"/>
      <c r="R31" s="172"/>
      <c r="S31" s="33">
        <v>100</v>
      </c>
      <c r="T31" s="51">
        <f aca="true" t="shared" si="28" ref="T31:AE31">T30/$S30*100</f>
        <v>2.73109243697479</v>
      </c>
      <c r="U31" s="35">
        <f t="shared" si="28"/>
        <v>0</v>
      </c>
      <c r="V31" s="35">
        <f t="shared" si="28"/>
        <v>1.680672268907563</v>
      </c>
      <c r="W31" s="35">
        <f t="shared" si="28"/>
        <v>0</v>
      </c>
      <c r="X31" s="35">
        <f t="shared" si="28"/>
        <v>94.53781512605042</v>
      </c>
      <c r="Y31" s="35">
        <f t="shared" si="28"/>
        <v>0.21008403361344538</v>
      </c>
      <c r="Z31" s="35">
        <f t="shared" si="28"/>
        <v>0</v>
      </c>
      <c r="AA31" s="35">
        <f t="shared" si="28"/>
        <v>0</v>
      </c>
      <c r="AB31" s="35">
        <f t="shared" si="28"/>
        <v>0.8403361344537815</v>
      </c>
      <c r="AC31" s="35">
        <f t="shared" si="28"/>
        <v>0</v>
      </c>
      <c r="AD31" s="35">
        <f t="shared" si="28"/>
        <v>0</v>
      </c>
      <c r="AE31" s="36">
        <f t="shared" si="28"/>
        <v>0</v>
      </c>
    </row>
    <row r="32" spans="1:31" ht="23.25" customHeight="1">
      <c r="A32" s="210"/>
      <c r="B32" s="161" t="s">
        <v>44</v>
      </c>
      <c r="C32" s="21">
        <f>SUM(D32:O32)</f>
        <v>688</v>
      </c>
      <c r="D32" s="43">
        <v>2</v>
      </c>
      <c r="E32" s="44">
        <v>0</v>
      </c>
      <c r="F32" s="44">
        <v>8</v>
      </c>
      <c r="G32" s="44">
        <v>0</v>
      </c>
      <c r="H32" s="44">
        <v>661</v>
      </c>
      <c r="I32" s="44">
        <v>12</v>
      </c>
      <c r="J32" s="44">
        <v>0</v>
      </c>
      <c r="K32" s="44">
        <v>5</v>
      </c>
      <c r="L32" s="44">
        <v>0</v>
      </c>
      <c r="M32" s="44">
        <v>0</v>
      </c>
      <c r="N32" s="44">
        <v>0</v>
      </c>
      <c r="O32" s="46">
        <v>0</v>
      </c>
      <c r="P32" s="9"/>
      <c r="Q32" s="160"/>
      <c r="R32" s="171" t="s">
        <v>61</v>
      </c>
      <c r="S32" s="40">
        <f>SUM(T32:AE32)</f>
        <v>670</v>
      </c>
      <c r="T32" s="52">
        <v>2</v>
      </c>
      <c r="U32" s="53">
        <v>0</v>
      </c>
      <c r="V32" s="53">
        <v>8</v>
      </c>
      <c r="W32" s="53">
        <v>0</v>
      </c>
      <c r="X32" s="53">
        <v>644</v>
      </c>
      <c r="Y32" s="53">
        <v>11</v>
      </c>
      <c r="Z32" s="53">
        <v>0</v>
      </c>
      <c r="AA32" s="53">
        <v>5</v>
      </c>
      <c r="AB32" s="53">
        <v>0</v>
      </c>
      <c r="AC32" s="53">
        <v>0</v>
      </c>
      <c r="AD32" s="53">
        <v>0</v>
      </c>
      <c r="AE32" s="54">
        <v>0</v>
      </c>
    </row>
    <row r="33" spans="1:31" ht="23.25" customHeight="1">
      <c r="A33" s="210"/>
      <c r="B33" s="198"/>
      <c r="C33" s="56">
        <v>100</v>
      </c>
      <c r="D33" s="57">
        <f aca="true" t="shared" si="29" ref="D33:O33">D32/$C32*100</f>
        <v>0.29069767441860467</v>
      </c>
      <c r="E33" s="58">
        <f t="shared" si="29"/>
        <v>0</v>
      </c>
      <c r="F33" s="58">
        <f t="shared" si="29"/>
        <v>1.1627906976744187</v>
      </c>
      <c r="G33" s="58">
        <f t="shared" si="29"/>
        <v>0</v>
      </c>
      <c r="H33" s="58">
        <f t="shared" si="29"/>
        <v>96.07558139534885</v>
      </c>
      <c r="I33" s="58">
        <f t="shared" si="29"/>
        <v>1.744186046511628</v>
      </c>
      <c r="J33" s="58">
        <f t="shared" si="29"/>
        <v>0</v>
      </c>
      <c r="K33" s="58">
        <f t="shared" si="29"/>
        <v>0.7267441860465116</v>
      </c>
      <c r="L33" s="58">
        <f t="shared" si="29"/>
        <v>0</v>
      </c>
      <c r="M33" s="58">
        <f t="shared" si="29"/>
        <v>0</v>
      </c>
      <c r="N33" s="58">
        <f t="shared" si="29"/>
        <v>0</v>
      </c>
      <c r="O33" s="59">
        <f t="shared" si="29"/>
        <v>0</v>
      </c>
      <c r="P33" s="9"/>
      <c r="Q33" s="160"/>
      <c r="R33" s="172"/>
      <c r="S33" s="33">
        <v>100</v>
      </c>
      <c r="T33" s="51">
        <f aca="true" t="shared" si="30" ref="T33:AE33">T32/$S32*100</f>
        <v>0.2985074626865672</v>
      </c>
      <c r="U33" s="35">
        <f t="shared" si="30"/>
        <v>0</v>
      </c>
      <c r="V33" s="35">
        <f t="shared" si="30"/>
        <v>1.1940298507462688</v>
      </c>
      <c r="W33" s="35">
        <f t="shared" si="30"/>
        <v>0</v>
      </c>
      <c r="X33" s="35">
        <f t="shared" si="30"/>
        <v>96.11940298507463</v>
      </c>
      <c r="Y33" s="35">
        <f t="shared" si="30"/>
        <v>1.6417910447761193</v>
      </c>
      <c r="Z33" s="35">
        <f t="shared" si="30"/>
        <v>0</v>
      </c>
      <c r="AA33" s="35">
        <f t="shared" si="30"/>
        <v>0.7462686567164178</v>
      </c>
      <c r="AB33" s="35">
        <f t="shared" si="30"/>
        <v>0</v>
      </c>
      <c r="AC33" s="35">
        <f t="shared" si="30"/>
        <v>0</v>
      </c>
      <c r="AD33" s="35">
        <f t="shared" si="30"/>
        <v>0</v>
      </c>
      <c r="AE33" s="36">
        <f t="shared" si="30"/>
        <v>0</v>
      </c>
    </row>
    <row r="34" spans="1:31" ht="23.25" customHeight="1">
      <c r="A34" s="210"/>
      <c r="B34" s="161" t="s">
        <v>18</v>
      </c>
      <c r="C34" s="60">
        <f>SUM(D34:O34)</f>
        <v>675</v>
      </c>
      <c r="D34" s="61">
        <v>0</v>
      </c>
      <c r="E34" s="44">
        <v>0</v>
      </c>
      <c r="F34" s="44">
        <v>4</v>
      </c>
      <c r="G34" s="44">
        <v>0</v>
      </c>
      <c r="H34" s="44">
        <v>657</v>
      </c>
      <c r="I34" s="44">
        <v>10</v>
      </c>
      <c r="J34" s="44">
        <v>0</v>
      </c>
      <c r="K34" s="44">
        <v>4</v>
      </c>
      <c r="L34" s="44">
        <v>0</v>
      </c>
      <c r="M34" s="44">
        <v>0</v>
      </c>
      <c r="N34" s="44">
        <v>0</v>
      </c>
      <c r="O34" s="46">
        <v>0</v>
      </c>
      <c r="P34" s="9"/>
      <c r="Q34" s="47"/>
      <c r="R34" s="177" t="s">
        <v>62</v>
      </c>
      <c r="S34" s="40">
        <f>SUM(T34:AE34)</f>
        <v>674</v>
      </c>
      <c r="T34" s="52">
        <v>0</v>
      </c>
      <c r="U34" s="53">
        <v>0</v>
      </c>
      <c r="V34" s="53">
        <v>4</v>
      </c>
      <c r="W34" s="53">
        <v>0</v>
      </c>
      <c r="X34" s="53">
        <v>656</v>
      </c>
      <c r="Y34" s="53">
        <v>10</v>
      </c>
      <c r="Z34" s="53">
        <v>0</v>
      </c>
      <c r="AA34" s="53">
        <v>4</v>
      </c>
      <c r="AB34" s="53">
        <v>0</v>
      </c>
      <c r="AC34" s="53">
        <v>0</v>
      </c>
      <c r="AD34" s="53">
        <v>0</v>
      </c>
      <c r="AE34" s="54">
        <v>0</v>
      </c>
    </row>
    <row r="35" spans="1:31" ht="23.25" customHeight="1" thickBot="1">
      <c r="A35" s="211"/>
      <c r="B35" s="209"/>
      <c r="C35" s="62">
        <v>100</v>
      </c>
      <c r="D35" s="63">
        <f aca="true" t="shared" si="31" ref="D35:O35">D34/$C34*100</f>
        <v>0</v>
      </c>
      <c r="E35" s="64">
        <f t="shared" si="31"/>
        <v>0</v>
      </c>
      <c r="F35" s="64">
        <f t="shared" si="31"/>
        <v>0.5925925925925926</v>
      </c>
      <c r="G35" s="64">
        <f t="shared" si="31"/>
        <v>0</v>
      </c>
      <c r="H35" s="64">
        <f t="shared" si="31"/>
        <v>97.33333333333334</v>
      </c>
      <c r="I35" s="64">
        <f t="shared" si="31"/>
        <v>1.4814814814814816</v>
      </c>
      <c r="J35" s="64">
        <f t="shared" si="31"/>
        <v>0</v>
      </c>
      <c r="K35" s="64">
        <f t="shared" si="31"/>
        <v>0.5925925925925926</v>
      </c>
      <c r="L35" s="64">
        <f t="shared" si="31"/>
        <v>0</v>
      </c>
      <c r="M35" s="64">
        <f t="shared" si="31"/>
        <v>0</v>
      </c>
      <c r="N35" s="64">
        <f t="shared" si="31"/>
        <v>0</v>
      </c>
      <c r="O35" s="65">
        <f t="shared" si="31"/>
        <v>0</v>
      </c>
      <c r="P35" s="9"/>
      <c r="Q35" s="66"/>
      <c r="R35" s="178"/>
      <c r="S35" s="67">
        <v>100</v>
      </c>
      <c r="T35" s="68">
        <f aca="true" t="shared" si="32" ref="T35:AE35">T34/$S34*100</f>
        <v>0</v>
      </c>
      <c r="U35" s="69">
        <f t="shared" si="32"/>
        <v>0</v>
      </c>
      <c r="V35" s="69">
        <f t="shared" si="32"/>
        <v>0.5934718100890208</v>
      </c>
      <c r="W35" s="69">
        <f t="shared" si="32"/>
        <v>0</v>
      </c>
      <c r="X35" s="69">
        <f t="shared" si="32"/>
        <v>97.3293768545994</v>
      </c>
      <c r="Y35" s="69">
        <f t="shared" si="32"/>
        <v>1.483679525222552</v>
      </c>
      <c r="Z35" s="69">
        <f t="shared" si="32"/>
        <v>0</v>
      </c>
      <c r="AA35" s="69">
        <f t="shared" si="32"/>
        <v>0.5934718100890208</v>
      </c>
      <c r="AB35" s="69">
        <f t="shared" si="32"/>
        <v>0</v>
      </c>
      <c r="AC35" s="69">
        <f t="shared" si="32"/>
        <v>0</v>
      </c>
      <c r="AD35" s="69">
        <f t="shared" si="32"/>
        <v>0</v>
      </c>
      <c r="AE35" s="70">
        <f t="shared" si="32"/>
        <v>0</v>
      </c>
    </row>
    <row r="36" ht="22.5" customHeight="1">
      <c r="C36" s="71" t="s">
        <v>45</v>
      </c>
    </row>
  </sheetData>
  <mergeCells count="68">
    <mergeCell ref="B34:B35"/>
    <mergeCell ref="A12:A35"/>
    <mergeCell ref="O3:O5"/>
    <mergeCell ref="A3:B3"/>
    <mergeCell ref="A5:B5"/>
    <mergeCell ref="E3:E5"/>
    <mergeCell ref="A4:B4"/>
    <mergeCell ref="J3:J5"/>
    <mergeCell ref="C3:C5"/>
    <mergeCell ref="K3:K5"/>
    <mergeCell ref="G3:G5"/>
    <mergeCell ref="D3:D5"/>
    <mergeCell ref="B28:B29"/>
    <mergeCell ref="A8:B9"/>
    <mergeCell ref="B14:B15"/>
    <mergeCell ref="F3:F5"/>
    <mergeCell ref="A10:B11"/>
    <mergeCell ref="B12:B13"/>
    <mergeCell ref="A6:B7"/>
    <mergeCell ref="B16:B17"/>
    <mergeCell ref="B32:B33"/>
    <mergeCell ref="B18:B19"/>
    <mergeCell ref="B20:B21"/>
    <mergeCell ref="B22:B23"/>
    <mergeCell ref="B24:B25"/>
    <mergeCell ref="B26:B27"/>
    <mergeCell ref="T2:AE2"/>
    <mergeCell ref="A1:O1"/>
    <mergeCell ref="Q1:AE1"/>
    <mergeCell ref="I3:I5"/>
    <mergeCell ref="L3:L5"/>
    <mergeCell ref="M3:M5"/>
    <mergeCell ref="N3:N5"/>
    <mergeCell ref="S3:S5"/>
    <mergeCell ref="T3:T5"/>
    <mergeCell ref="H3:H5"/>
    <mergeCell ref="AE3:AE5"/>
    <mergeCell ref="Q4:R4"/>
    <mergeCell ref="Q5:R5"/>
    <mergeCell ref="Z3:Z5"/>
    <mergeCell ref="AA3:AA5"/>
    <mergeCell ref="AB3:AB5"/>
    <mergeCell ref="AC3:AC5"/>
    <mergeCell ref="Q3:R3"/>
    <mergeCell ref="R18:R19"/>
    <mergeCell ref="R20:R21"/>
    <mergeCell ref="R22:R23"/>
    <mergeCell ref="AD3:AD5"/>
    <mergeCell ref="U3:U5"/>
    <mergeCell ref="V3:V5"/>
    <mergeCell ref="W3:W5"/>
    <mergeCell ref="X3:X5"/>
    <mergeCell ref="Y3:Y5"/>
    <mergeCell ref="R34:R35"/>
    <mergeCell ref="R24:R25"/>
    <mergeCell ref="R26:R27"/>
    <mergeCell ref="R28:R29"/>
    <mergeCell ref="R30:R31"/>
    <mergeCell ref="Q12:Q33"/>
    <mergeCell ref="B30:B31"/>
    <mergeCell ref="D2:O2"/>
    <mergeCell ref="Q8:R9"/>
    <mergeCell ref="Q10:R11"/>
    <mergeCell ref="R32:R33"/>
    <mergeCell ref="Q6:R7"/>
    <mergeCell ref="R12:R13"/>
    <mergeCell ref="R14:R15"/>
    <mergeCell ref="R16:R17"/>
  </mergeCells>
  <printOptions/>
  <pageMargins left="0.7086614173228347" right="0.5905511811023623" top="0.8661417322834646" bottom="0.2755905511811024" header="0.4330708661417323" footer="0.5511811023622047"/>
  <pageSetup fitToHeight="1" fitToWidth="1" horizontalDpi="600" verticalDpi="600" orientation="landscape" paperSize="9" scale="69" r:id="rId2"/>
  <headerFooter alignWithMargins="0">
    <oddHeader>&amp;L&amp;"HGPｺﾞｼｯｸE,標準"&amp;16事業別・法人別指定事業者数&amp;R&amp;"ＭＳ Ｐゴシック,太字"&amp;14平成24年11月1日現在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38"/>
  <sheetViews>
    <sheetView zoomScale="75" zoomScaleNormal="75" workbookViewId="0" topLeftCell="A1">
      <selection activeCell="N14" sqref="N14"/>
    </sheetView>
  </sheetViews>
  <sheetFormatPr defaultColWidth="9.00390625" defaultRowHeight="13.5"/>
  <cols>
    <col min="1" max="1" width="3.00390625" style="75" customWidth="1"/>
    <col min="2" max="2" width="24.125" style="75" customWidth="1"/>
    <col min="3" max="4" width="14.25390625" style="75" customWidth="1"/>
    <col min="5" max="10" width="14.125" style="75" customWidth="1"/>
    <col min="11" max="15" width="9.00390625" style="75" customWidth="1"/>
    <col min="16" max="16" width="9.375" style="75" customWidth="1"/>
    <col min="17" max="16384" width="9.00390625" style="75" customWidth="1"/>
  </cols>
  <sheetData>
    <row r="1" spans="9:10" ht="17.25">
      <c r="I1" s="151" t="s">
        <v>125</v>
      </c>
      <c r="J1" s="151"/>
    </row>
    <row r="2" spans="9:10" ht="18.75">
      <c r="I2" s="156" t="s">
        <v>0</v>
      </c>
      <c r="J2" s="156"/>
    </row>
    <row r="3" spans="9:10" ht="14.25">
      <c r="I3" s="76"/>
      <c r="J3" s="76"/>
    </row>
    <row r="5" spans="3:10" ht="36.75" customHeight="1">
      <c r="C5" s="77"/>
      <c r="D5" s="78" t="s">
        <v>1</v>
      </c>
      <c r="E5" s="79"/>
      <c r="F5" s="79"/>
      <c r="G5" s="79"/>
      <c r="H5" s="79"/>
      <c r="I5" s="80"/>
      <c r="J5" s="81"/>
    </row>
    <row r="6" ht="36.75" customHeight="1">
      <c r="D6" s="82" t="s">
        <v>130</v>
      </c>
    </row>
    <row r="7" ht="24" customHeight="1"/>
    <row r="8" spans="2:10" ht="26.25" customHeight="1">
      <c r="B8" s="83" t="s">
        <v>126</v>
      </c>
      <c r="D8" s="84"/>
      <c r="E8" s="84"/>
      <c r="F8" s="84"/>
      <c r="G8" s="84"/>
      <c r="H8" s="84"/>
      <c r="I8" s="84"/>
      <c r="J8" s="84"/>
    </row>
    <row r="9" ht="26.25" customHeight="1">
      <c r="B9" s="85" t="s">
        <v>77</v>
      </c>
    </row>
    <row r="10" ht="26.25" customHeight="1">
      <c r="B10" s="85" t="s">
        <v>2</v>
      </c>
    </row>
    <row r="11" ht="17.25" customHeight="1"/>
    <row r="12" ht="22.5" customHeight="1" thickBot="1">
      <c r="B12" s="85" t="s">
        <v>64</v>
      </c>
    </row>
    <row r="13" spans="1:10" ht="30.75" customHeight="1" thickTop="1">
      <c r="A13" s="152"/>
      <c r="B13" s="153"/>
      <c r="C13" s="212" t="s">
        <v>122</v>
      </c>
      <c r="D13" s="144"/>
      <c r="E13" s="146" t="s">
        <v>127</v>
      </c>
      <c r="F13" s="147"/>
      <c r="G13" s="158" t="s">
        <v>128</v>
      </c>
      <c r="H13" s="159"/>
      <c r="I13" s="157" t="s">
        <v>129</v>
      </c>
      <c r="J13" s="144"/>
    </row>
    <row r="14" spans="1:10" ht="30.75" customHeight="1">
      <c r="A14" s="154"/>
      <c r="B14" s="155"/>
      <c r="C14" s="99" t="s">
        <v>3</v>
      </c>
      <c r="D14" s="87" t="s">
        <v>4</v>
      </c>
      <c r="E14" s="88" t="s">
        <v>3</v>
      </c>
      <c r="F14" s="89" t="s">
        <v>4</v>
      </c>
      <c r="G14" s="99" t="s">
        <v>3</v>
      </c>
      <c r="H14" s="100" t="s">
        <v>4</v>
      </c>
      <c r="I14" s="86" t="s">
        <v>3</v>
      </c>
      <c r="J14" s="87" t="s">
        <v>4</v>
      </c>
    </row>
    <row r="15" spans="1:10" s="111" customFormat="1" ht="34.5" customHeight="1">
      <c r="A15" s="148" t="s">
        <v>5</v>
      </c>
      <c r="B15" s="149"/>
      <c r="C15" s="109">
        <v>3331</v>
      </c>
      <c r="D15" s="110"/>
      <c r="E15" s="90">
        <v>23</v>
      </c>
      <c r="F15" s="91"/>
      <c r="G15" s="101">
        <f aca="true" t="shared" si="0" ref="G15:G28">E15-(I15-C15)</f>
        <v>14</v>
      </c>
      <c r="H15" s="92"/>
      <c r="I15" s="109">
        <v>3340</v>
      </c>
      <c r="J15" s="110"/>
    </row>
    <row r="16" spans="1:10" ht="34.5" customHeight="1">
      <c r="A16" s="141" t="s">
        <v>6</v>
      </c>
      <c r="B16" s="142"/>
      <c r="C16" s="125">
        <f>SUM(C17:C28)</f>
        <v>9287</v>
      </c>
      <c r="D16" s="93">
        <f>SUM(D17:D28)</f>
        <v>8739</v>
      </c>
      <c r="E16" s="93">
        <f>SUM(E17:E28)</f>
        <v>80</v>
      </c>
      <c r="F16" s="112">
        <f>SUM(F17:F28)</f>
        <v>74</v>
      </c>
      <c r="G16" s="101">
        <f t="shared" si="0"/>
        <v>38</v>
      </c>
      <c r="H16" s="102">
        <f>SUM(H17:H28)</f>
        <v>34</v>
      </c>
      <c r="I16" s="93">
        <f>SUM(I17:I28)</f>
        <v>9329</v>
      </c>
      <c r="J16" s="93">
        <f>SUM(J17:J28)</f>
        <v>8779</v>
      </c>
    </row>
    <row r="17" spans="1:10" s="111" customFormat="1" ht="34.5" customHeight="1">
      <c r="A17" s="113"/>
      <c r="B17" s="133" t="s">
        <v>7</v>
      </c>
      <c r="C17" s="115">
        <v>2989</v>
      </c>
      <c r="D17" s="115">
        <v>2918</v>
      </c>
      <c r="E17" s="115">
        <v>19</v>
      </c>
      <c r="F17" s="116">
        <v>18</v>
      </c>
      <c r="G17" s="103">
        <f t="shared" si="0"/>
        <v>8</v>
      </c>
      <c r="H17" s="104">
        <f aca="true" t="shared" si="1" ref="H17:H28">F17-(J17-D17)</f>
        <v>8</v>
      </c>
      <c r="I17" s="115">
        <v>3000</v>
      </c>
      <c r="J17" s="115">
        <v>2928</v>
      </c>
    </row>
    <row r="18" spans="1:10" s="111" customFormat="1" ht="34.5" customHeight="1">
      <c r="A18" s="113"/>
      <c r="B18" s="135" t="s">
        <v>8</v>
      </c>
      <c r="C18" s="118">
        <v>169</v>
      </c>
      <c r="D18" s="118">
        <v>166</v>
      </c>
      <c r="E18" s="118">
        <v>1</v>
      </c>
      <c r="F18" s="118">
        <v>1</v>
      </c>
      <c r="G18" s="105">
        <f t="shared" si="0"/>
        <v>1</v>
      </c>
      <c r="H18" s="106">
        <f t="shared" si="1"/>
        <v>1</v>
      </c>
      <c r="I18" s="118">
        <v>169</v>
      </c>
      <c r="J18" s="118">
        <v>166</v>
      </c>
    </row>
    <row r="19" spans="1:10" s="111" customFormat="1" ht="34.5" customHeight="1">
      <c r="A19" s="113"/>
      <c r="B19" s="137" t="s">
        <v>9</v>
      </c>
      <c r="C19" s="118">
        <v>630</v>
      </c>
      <c r="D19" s="118">
        <v>616</v>
      </c>
      <c r="E19" s="118">
        <v>4</v>
      </c>
      <c r="F19" s="120">
        <v>4</v>
      </c>
      <c r="G19" s="105">
        <f t="shared" si="0"/>
        <v>1</v>
      </c>
      <c r="H19" s="106">
        <f t="shared" si="1"/>
        <v>1</v>
      </c>
      <c r="I19" s="118">
        <v>633</v>
      </c>
      <c r="J19" s="118">
        <v>619</v>
      </c>
    </row>
    <row r="20" spans="1:10" s="111" customFormat="1" ht="34.5" customHeight="1">
      <c r="A20" s="113"/>
      <c r="B20" s="135" t="s">
        <v>10</v>
      </c>
      <c r="C20" s="118">
        <v>73</v>
      </c>
      <c r="D20" s="118">
        <v>55</v>
      </c>
      <c r="E20" s="118">
        <v>0</v>
      </c>
      <c r="F20" s="120">
        <v>0</v>
      </c>
      <c r="G20" s="105">
        <f t="shared" si="0"/>
        <v>1</v>
      </c>
      <c r="H20" s="106">
        <f t="shared" si="1"/>
        <v>0</v>
      </c>
      <c r="I20" s="118">
        <v>72</v>
      </c>
      <c r="J20" s="118">
        <v>55</v>
      </c>
    </row>
    <row r="21" spans="1:10" s="111" customFormat="1" ht="34.5" customHeight="1">
      <c r="A21" s="113"/>
      <c r="B21" s="135" t="s">
        <v>11</v>
      </c>
      <c r="C21" s="118">
        <v>318</v>
      </c>
      <c r="D21" s="118">
        <v>273</v>
      </c>
      <c r="E21" s="118">
        <v>2</v>
      </c>
      <c r="F21" s="120">
        <v>2</v>
      </c>
      <c r="G21" s="105">
        <f t="shared" si="0"/>
        <v>9</v>
      </c>
      <c r="H21" s="106">
        <f t="shared" si="1"/>
        <v>8</v>
      </c>
      <c r="I21" s="118">
        <v>311</v>
      </c>
      <c r="J21" s="118">
        <v>267</v>
      </c>
    </row>
    <row r="22" spans="1:10" s="111" customFormat="1" ht="34.5" customHeight="1">
      <c r="A22" s="113"/>
      <c r="B22" s="135" t="s">
        <v>12</v>
      </c>
      <c r="C22" s="118">
        <v>2641</v>
      </c>
      <c r="D22" s="118">
        <v>2340</v>
      </c>
      <c r="E22" s="118">
        <v>41</v>
      </c>
      <c r="F22" s="120">
        <v>36</v>
      </c>
      <c r="G22" s="105">
        <f t="shared" si="0"/>
        <v>7</v>
      </c>
      <c r="H22" s="106">
        <f t="shared" si="1"/>
        <v>5</v>
      </c>
      <c r="I22" s="118">
        <v>2675</v>
      </c>
      <c r="J22" s="118">
        <v>2371</v>
      </c>
    </row>
    <row r="23" spans="1:10" s="111" customFormat="1" ht="34.5" customHeight="1">
      <c r="A23" s="113"/>
      <c r="B23" s="135" t="s">
        <v>13</v>
      </c>
      <c r="C23" s="118">
        <v>97</v>
      </c>
      <c r="D23" s="118">
        <v>92</v>
      </c>
      <c r="E23" s="118">
        <v>0</v>
      </c>
      <c r="F23" s="120">
        <v>0</v>
      </c>
      <c r="G23" s="105">
        <f t="shared" si="0"/>
        <v>1</v>
      </c>
      <c r="H23" s="106">
        <f t="shared" si="1"/>
        <v>1</v>
      </c>
      <c r="I23" s="118">
        <v>96</v>
      </c>
      <c r="J23" s="118">
        <v>91</v>
      </c>
    </row>
    <row r="24" spans="1:10" s="111" customFormat="1" ht="34.5" customHeight="1">
      <c r="A24" s="113"/>
      <c r="B24" s="135" t="s">
        <v>14</v>
      </c>
      <c r="C24" s="118">
        <v>479</v>
      </c>
      <c r="D24" s="118">
        <v>457</v>
      </c>
      <c r="E24" s="118">
        <v>4</v>
      </c>
      <c r="F24" s="120">
        <v>4</v>
      </c>
      <c r="G24" s="105">
        <f t="shared" si="0"/>
        <v>1</v>
      </c>
      <c r="H24" s="106">
        <f t="shared" si="1"/>
        <v>1</v>
      </c>
      <c r="I24" s="118">
        <v>482</v>
      </c>
      <c r="J24" s="118">
        <v>460</v>
      </c>
    </row>
    <row r="25" spans="1:10" s="111" customFormat="1" ht="34.5" customHeight="1">
      <c r="A25" s="113"/>
      <c r="B25" s="135" t="s">
        <v>15</v>
      </c>
      <c r="C25" s="118">
        <v>1</v>
      </c>
      <c r="D25" s="118">
        <v>2</v>
      </c>
      <c r="E25" s="118">
        <v>0</v>
      </c>
      <c r="F25" s="120">
        <v>0</v>
      </c>
      <c r="G25" s="105">
        <f t="shared" si="0"/>
        <v>0</v>
      </c>
      <c r="H25" s="106">
        <f t="shared" si="1"/>
        <v>0</v>
      </c>
      <c r="I25" s="118">
        <v>1</v>
      </c>
      <c r="J25" s="118">
        <v>2</v>
      </c>
    </row>
    <row r="26" spans="1:10" s="111" customFormat="1" ht="34.5" customHeight="1">
      <c r="A26" s="113"/>
      <c r="B26" s="135" t="s">
        <v>16</v>
      </c>
      <c r="C26" s="118">
        <v>527</v>
      </c>
      <c r="D26" s="118">
        <v>476</v>
      </c>
      <c r="E26" s="118">
        <v>3</v>
      </c>
      <c r="F26" s="118">
        <v>3</v>
      </c>
      <c r="G26" s="105">
        <f t="shared" si="0"/>
        <v>1</v>
      </c>
      <c r="H26" s="106">
        <f t="shared" si="1"/>
        <v>1</v>
      </c>
      <c r="I26" s="118">
        <v>529</v>
      </c>
      <c r="J26" s="118">
        <v>478</v>
      </c>
    </row>
    <row r="27" spans="1:10" s="111" customFormat="1" ht="34.5" customHeight="1">
      <c r="A27" s="113"/>
      <c r="B27" s="135" t="s">
        <v>17</v>
      </c>
      <c r="C27" s="118">
        <v>688</v>
      </c>
      <c r="D27" s="118">
        <v>670</v>
      </c>
      <c r="E27" s="118">
        <v>3</v>
      </c>
      <c r="F27" s="120">
        <v>3</v>
      </c>
      <c r="G27" s="105">
        <f t="shared" si="0"/>
        <v>2</v>
      </c>
      <c r="H27" s="106">
        <f t="shared" si="1"/>
        <v>2</v>
      </c>
      <c r="I27" s="118">
        <v>689</v>
      </c>
      <c r="J27" s="118">
        <v>671</v>
      </c>
    </row>
    <row r="28" spans="1:10" s="111" customFormat="1" ht="34.5" customHeight="1" thickBot="1">
      <c r="A28" s="113"/>
      <c r="B28" s="138" t="s">
        <v>18</v>
      </c>
      <c r="C28" s="121">
        <v>675</v>
      </c>
      <c r="D28" s="121">
        <v>674</v>
      </c>
      <c r="E28" s="121">
        <v>3</v>
      </c>
      <c r="F28" s="122">
        <v>3</v>
      </c>
      <c r="G28" s="123">
        <f t="shared" si="0"/>
        <v>6</v>
      </c>
      <c r="H28" s="124">
        <f t="shared" si="1"/>
        <v>6</v>
      </c>
      <c r="I28" s="121">
        <v>672</v>
      </c>
      <c r="J28" s="121">
        <v>671</v>
      </c>
    </row>
    <row r="29" spans="1:10" ht="34.5" customHeight="1" thickBot="1" thickTop="1">
      <c r="A29" s="213" t="s">
        <v>19</v>
      </c>
      <c r="B29" s="214"/>
      <c r="C29" s="128">
        <f>SUM(C15:C16)</f>
        <v>12618</v>
      </c>
      <c r="D29" s="129">
        <f>SUM(D17:D28)</f>
        <v>8739</v>
      </c>
      <c r="E29" s="129">
        <f>SUM(E15:E16)</f>
        <v>103</v>
      </c>
      <c r="F29" s="130">
        <f>SUM(F17:F28)</f>
        <v>74</v>
      </c>
      <c r="G29" s="131">
        <f>SUM(G15:G16)</f>
        <v>52</v>
      </c>
      <c r="H29" s="132">
        <f>SUM(H17:H28)</f>
        <v>34</v>
      </c>
      <c r="I29" s="128">
        <f>SUM(I15:I16)</f>
        <v>12669</v>
      </c>
      <c r="J29" s="129">
        <f>SUM(J17:J28)</f>
        <v>8779</v>
      </c>
    </row>
    <row r="30" spans="2:6" ht="26.25" customHeight="1" thickTop="1">
      <c r="B30" s="97" t="s">
        <v>63</v>
      </c>
      <c r="F30" s="98"/>
    </row>
    <row r="31" spans="2:4" ht="22.5" customHeight="1">
      <c r="B31" s="150"/>
      <c r="C31" s="150"/>
      <c r="D31" s="150"/>
    </row>
    <row r="32" ht="18.75" customHeight="1"/>
    <row r="33" ht="18.75" customHeight="1"/>
    <row r="34" spans="2:10" ht="24.75" customHeight="1">
      <c r="B34" s="145"/>
      <c r="C34" s="145"/>
      <c r="D34" s="145"/>
      <c r="E34" s="145"/>
      <c r="F34" s="145"/>
      <c r="G34" s="145"/>
      <c r="H34" s="145"/>
      <c r="I34" s="145"/>
      <c r="J34" s="145"/>
    </row>
    <row r="35" spans="2:10" ht="34.5" customHeight="1">
      <c r="B35" s="145"/>
      <c r="C35" s="145"/>
      <c r="D35" s="145"/>
      <c r="E35" s="145"/>
      <c r="F35" s="145"/>
      <c r="G35" s="145"/>
      <c r="H35" s="145"/>
      <c r="I35" s="145"/>
      <c r="J35" s="145"/>
    </row>
    <row r="36" spans="2:10" ht="27.75" customHeight="1">
      <c r="B36" s="145" t="s">
        <v>74</v>
      </c>
      <c r="C36" s="145"/>
      <c r="D36" s="145"/>
      <c r="E36" s="145"/>
      <c r="F36" s="145"/>
      <c r="G36" s="145"/>
      <c r="H36" s="145"/>
      <c r="I36" s="145"/>
      <c r="J36" s="145"/>
    </row>
    <row r="37" spans="2:10" ht="27.75" customHeight="1">
      <c r="B37" s="145"/>
      <c r="C37" s="145"/>
      <c r="D37" s="145"/>
      <c r="E37" s="145"/>
      <c r="F37" s="145"/>
      <c r="G37" s="145"/>
      <c r="H37" s="145"/>
      <c r="I37" s="145"/>
      <c r="J37" s="145"/>
    </row>
    <row r="38" spans="2:10" ht="27.75" customHeight="1">
      <c r="B38" s="145"/>
      <c r="C38" s="145"/>
      <c r="D38" s="145"/>
      <c r="E38" s="145"/>
      <c r="F38" s="145"/>
      <c r="G38" s="145"/>
      <c r="H38" s="145"/>
      <c r="I38" s="145"/>
      <c r="J38" s="145"/>
    </row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</sheetData>
  <mergeCells count="13">
    <mergeCell ref="A16:B16"/>
    <mergeCell ref="C13:D13"/>
    <mergeCell ref="B36:J38"/>
    <mergeCell ref="B34:J35"/>
    <mergeCell ref="A29:B29"/>
    <mergeCell ref="A15:B15"/>
    <mergeCell ref="B31:D31"/>
    <mergeCell ref="I1:J1"/>
    <mergeCell ref="A13:B14"/>
    <mergeCell ref="I2:J2"/>
    <mergeCell ref="I13:J13"/>
    <mergeCell ref="E13:F13"/>
    <mergeCell ref="G13:H13"/>
  </mergeCells>
  <printOptions/>
  <pageMargins left="0.5118110236220472" right="0.5118110236220472" top="0.7086614173228347" bottom="0.984251968503937" header="0.5118110236220472" footer="0.5118110236220472"/>
  <pageSetup fitToHeight="1" fitToWidth="1" horizontalDpi="300" verticalDpi="300" orientation="portrait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AE36"/>
  <sheetViews>
    <sheetView zoomScale="75" zoomScaleNormal="75" workbookViewId="0" topLeftCell="A1">
      <pane xSplit="2" ySplit="5" topLeftCell="C6" activePane="bottomRight" state="frozen"/>
      <selection pane="topLeft" activeCell="J4" sqref="J4"/>
      <selection pane="topRight" activeCell="J4" sqref="J4"/>
      <selection pane="bottomLeft" activeCell="J4" sqref="J4"/>
      <selection pane="bottomRight" activeCell="A1" sqref="A1:O1"/>
    </sheetView>
  </sheetViews>
  <sheetFormatPr defaultColWidth="9.00390625" defaultRowHeight="22.5" customHeight="1"/>
  <cols>
    <col min="1" max="1" width="1.625" style="4" customWidth="1"/>
    <col min="2" max="2" width="12.625" style="4" customWidth="1"/>
    <col min="3" max="3" width="6.625" style="71" customWidth="1"/>
    <col min="4" max="15" width="6.125" style="71" customWidth="1"/>
    <col min="16" max="16" width="1.875" style="4" customWidth="1"/>
    <col min="17" max="17" width="1.625" style="4" customWidth="1"/>
    <col min="18" max="18" width="12.625" style="4" customWidth="1"/>
    <col min="19" max="19" width="6.625" style="71" customWidth="1"/>
    <col min="20" max="31" width="6.125" style="71" customWidth="1"/>
    <col min="32" max="16384" width="9.00390625" style="4" customWidth="1"/>
  </cols>
  <sheetData>
    <row r="1" spans="1:31" s="1" customFormat="1" ht="22.5" customHeight="1">
      <c r="A1" s="191" t="s">
        <v>82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Q1" s="191" t="s">
        <v>46</v>
      </c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</row>
    <row r="2" spans="1:31" ht="6.75" customHeight="1" thickBot="1">
      <c r="A2" s="2"/>
      <c r="B2" s="2"/>
      <c r="C2" s="3"/>
      <c r="D2" s="163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Q2" s="2"/>
      <c r="R2" s="2"/>
      <c r="S2" s="3"/>
      <c r="T2" s="163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</row>
    <row r="3" spans="1:31" ht="23.25" customHeight="1">
      <c r="A3" s="189" t="s">
        <v>20</v>
      </c>
      <c r="B3" s="190"/>
      <c r="C3" s="192" t="s">
        <v>21</v>
      </c>
      <c r="D3" s="195" t="s">
        <v>22</v>
      </c>
      <c r="E3" s="179" t="s">
        <v>23</v>
      </c>
      <c r="F3" s="179" t="s">
        <v>24</v>
      </c>
      <c r="G3" s="179" t="s">
        <v>25</v>
      </c>
      <c r="H3" s="179" t="s">
        <v>26</v>
      </c>
      <c r="I3" s="179" t="s">
        <v>27</v>
      </c>
      <c r="J3" s="179" t="s">
        <v>28</v>
      </c>
      <c r="K3" s="179" t="s">
        <v>47</v>
      </c>
      <c r="L3" s="179" t="s">
        <v>29</v>
      </c>
      <c r="M3" s="179" t="s">
        <v>30</v>
      </c>
      <c r="N3" s="179" t="s">
        <v>31</v>
      </c>
      <c r="O3" s="182" t="s">
        <v>32</v>
      </c>
      <c r="Q3" s="189" t="s">
        <v>20</v>
      </c>
      <c r="R3" s="190"/>
      <c r="S3" s="192" t="s">
        <v>21</v>
      </c>
      <c r="T3" s="195" t="s">
        <v>22</v>
      </c>
      <c r="U3" s="179" t="s">
        <v>23</v>
      </c>
      <c r="V3" s="179" t="s">
        <v>24</v>
      </c>
      <c r="W3" s="179" t="s">
        <v>25</v>
      </c>
      <c r="X3" s="179" t="s">
        <v>26</v>
      </c>
      <c r="Y3" s="179" t="s">
        <v>27</v>
      </c>
      <c r="Z3" s="179" t="s">
        <v>28</v>
      </c>
      <c r="AA3" s="179" t="s">
        <v>47</v>
      </c>
      <c r="AB3" s="179" t="s">
        <v>29</v>
      </c>
      <c r="AC3" s="179" t="s">
        <v>30</v>
      </c>
      <c r="AD3" s="179" t="s">
        <v>31</v>
      </c>
      <c r="AE3" s="182" t="s">
        <v>32</v>
      </c>
    </row>
    <row r="4" spans="1:31" ht="22.5" customHeight="1">
      <c r="A4" s="185" t="s">
        <v>48</v>
      </c>
      <c r="B4" s="186"/>
      <c r="C4" s="193"/>
      <c r="D4" s="196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3"/>
      <c r="Q4" s="185" t="s">
        <v>48</v>
      </c>
      <c r="R4" s="186"/>
      <c r="S4" s="193"/>
      <c r="T4" s="196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3"/>
    </row>
    <row r="5" spans="1:31" ht="22.5" customHeight="1" thickBot="1">
      <c r="A5" s="187" t="s">
        <v>49</v>
      </c>
      <c r="B5" s="188"/>
      <c r="C5" s="194"/>
      <c r="D5" s="197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4"/>
      <c r="Q5" s="187" t="s">
        <v>49</v>
      </c>
      <c r="R5" s="188"/>
      <c r="S5" s="194"/>
      <c r="T5" s="197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4"/>
    </row>
    <row r="6" spans="1:31" ht="23.25" customHeight="1">
      <c r="A6" s="205" t="s">
        <v>50</v>
      </c>
      <c r="B6" s="206"/>
      <c r="C6" s="5">
        <f aca="true" t="shared" si="0" ref="C6:O6">SUM(C8,C10)</f>
        <v>12669</v>
      </c>
      <c r="D6" s="6">
        <f t="shared" si="0"/>
        <v>1640</v>
      </c>
      <c r="E6" s="7">
        <f t="shared" si="0"/>
        <v>47</v>
      </c>
      <c r="F6" s="7">
        <f t="shared" si="0"/>
        <v>927</v>
      </c>
      <c r="G6" s="7">
        <f t="shared" si="0"/>
        <v>165</v>
      </c>
      <c r="H6" s="7">
        <f t="shared" si="0"/>
        <v>8994</v>
      </c>
      <c r="I6" s="7">
        <f t="shared" si="0"/>
        <v>563</v>
      </c>
      <c r="J6" s="7">
        <f t="shared" si="0"/>
        <v>1</v>
      </c>
      <c r="K6" s="7">
        <f t="shared" si="0"/>
        <v>163</v>
      </c>
      <c r="L6" s="7">
        <f t="shared" si="0"/>
        <v>42</v>
      </c>
      <c r="M6" s="7">
        <f t="shared" si="0"/>
        <v>5</v>
      </c>
      <c r="N6" s="7">
        <f t="shared" si="0"/>
        <v>78</v>
      </c>
      <c r="O6" s="8">
        <f t="shared" si="0"/>
        <v>44</v>
      </c>
      <c r="P6" s="9"/>
      <c r="Q6" s="173" t="s">
        <v>50</v>
      </c>
      <c r="R6" s="174"/>
      <c r="S6" s="10">
        <f aca="true" t="shared" si="1" ref="S6:AE6">S10</f>
        <v>8779</v>
      </c>
      <c r="T6" s="11">
        <f t="shared" si="1"/>
        <v>1177</v>
      </c>
      <c r="U6" s="12">
        <f t="shared" si="1"/>
        <v>26</v>
      </c>
      <c r="V6" s="12">
        <f t="shared" si="1"/>
        <v>576</v>
      </c>
      <c r="W6" s="12">
        <f t="shared" si="1"/>
        <v>105</v>
      </c>
      <c r="X6" s="12">
        <f t="shared" si="1"/>
        <v>6296</v>
      </c>
      <c r="Y6" s="12">
        <f t="shared" si="1"/>
        <v>371</v>
      </c>
      <c r="Z6" s="12">
        <f t="shared" si="1"/>
        <v>1</v>
      </c>
      <c r="AA6" s="12">
        <f t="shared" si="1"/>
        <v>112</v>
      </c>
      <c r="AB6" s="12">
        <f t="shared" si="1"/>
        <v>33</v>
      </c>
      <c r="AC6" s="12">
        <f t="shared" si="1"/>
        <v>2</v>
      </c>
      <c r="AD6" s="12">
        <f t="shared" si="1"/>
        <v>56</v>
      </c>
      <c r="AE6" s="13">
        <f t="shared" si="1"/>
        <v>24</v>
      </c>
    </row>
    <row r="7" spans="1:31" ht="23.25" customHeight="1" thickBot="1">
      <c r="A7" s="207"/>
      <c r="B7" s="208"/>
      <c r="C7" s="14">
        <v>100</v>
      </c>
      <c r="D7" s="15">
        <f aca="true" t="shared" si="2" ref="D7:O7">D6/$C6*100</f>
        <v>12.944983818770226</v>
      </c>
      <c r="E7" s="16">
        <f t="shared" si="2"/>
        <v>0.3709842923671955</v>
      </c>
      <c r="F7" s="16">
        <f t="shared" si="2"/>
        <v>7.317073170731707</v>
      </c>
      <c r="G7" s="16">
        <f t="shared" si="2"/>
        <v>1.302391664693346</v>
      </c>
      <c r="H7" s="16">
        <f t="shared" si="2"/>
        <v>70.99218565001183</v>
      </c>
      <c r="I7" s="16">
        <f t="shared" si="2"/>
        <v>4.443918225590023</v>
      </c>
      <c r="J7" s="16">
        <f t="shared" si="2"/>
        <v>0.007893282816323309</v>
      </c>
      <c r="K7" s="16">
        <f t="shared" si="2"/>
        <v>1.2866050990606992</v>
      </c>
      <c r="L7" s="16">
        <f t="shared" si="2"/>
        <v>0.33151787828557894</v>
      </c>
      <c r="M7" s="16">
        <f t="shared" si="2"/>
        <v>0.039466414081616545</v>
      </c>
      <c r="N7" s="16">
        <f t="shared" si="2"/>
        <v>0.615676059673218</v>
      </c>
      <c r="O7" s="17">
        <f t="shared" si="2"/>
        <v>0.34730444391822557</v>
      </c>
      <c r="P7" s="9"/>
      <c r="Q7" s="175"/>
      <c r="R7" s="176"/>
      <c r="S7" s="18">
        <f aca="true" t="shared" si="3" ref="S7:AE7">S11</f>
        <v>100</v>
      </c>
      <c r="T7" s="19">
        <f t="shared" si="3"/>
        <v>13.40699396286593</v>
      </c>
      <c r="U7" s="19">
        <f t="shared" si="3"/>
        <v>0.2961612939970384</v>
      </c>
      <c r="V7" s="19">
        <f t="shared" si="3"/>
        <v>6.561111743934389</v>
      </c>
      <c r="W7" s="19">
        <f t="shared" si="3"/>
        <v>1.1960359949880397</v>
      </c>
      <c r="X7" s="19">
        <f t="shared" si="3"/>
        <v>71.71659642328282</v>
      </c>
      <c r="Y7" s="19">
        <f t="shared" si="3"/>
        <v>4.22599384895774</v>
      </c>
      <c r="Z7" s="19">
        <f t="shared" si="3"/>
        <v>0.011390818999886091</v>
      </c>
      <c r="AA7" s="19">
        <f t="shared" si="3"/>
        <v>1.2757717279872423</v>
      </c>
      <c r="AB7" s="19">
        <f t="shared" si="3"/>
        <v>0.37589702699624106</v>
      </c>
      <c r="AC7" s="19">
        <f t="shared" si="3"/>
        <v>0.022781637999772182</v>
      </c>
      <c r="AD7" s="19">
        <f t="shared" si="3"/>
        <v>0.6378858639936211</v>
      </c>
      <c r="AE7" s="20">
        <f t="shared" si="3"/>
        <v>0.2733796559972662</v>
      </c>
    </row>
    <row r="8" spans="1:31" ht="23.25" customHeight="1" thickTop="1">
      <c r="A8" s="199" t="s">
        <v>33</v>
      </c>
      <c r="B8" s="200"/>
      <c r="C8" s="21">
        <f>SUM(D8:O8)</f>
        <v>3340</v>
      </c>
      <c r="D8" s="22">
        <v>426</v>
      </c>
      <c r="E8" s="23">
        <v>21</v>
      </c>
      <c r="F8" s="23">
        <v>305</v>
      </c>
      <c r="G8" s="23">
        <v>54</v>
      </c>
      <c r="H8" s="23">
        <v>2280</v>
      </c>
      <c r="I8" s="23">
        <v>172</v>
      </c>
      <c r="J8" s="23">
        <v>0</v>
      </c>
      <c r="K8" s="23">
        <v>51</v>
      </c>
      <c r="L8" s="23">
        <v>9</v>
      </c>
      <c r="M8" s="23">
        <v>2</v>
      </c>
      <c r="N8" s="23">
        <v>20</v>
      </c>
      <c r="O8" s="24">
        <v>0</v>
      </c>
      <c r="P8" s="9"/>
      <c r="Q8" s="165"/>
      <c r="R8" s="166"/>
      <c r="S8" s="25"/>
      <c r="T8" s="26"/>
      <c r="U8" s="27"/>
      <c r="V8" s="27"/>
      <c r="W8" s="27"/>
      <c r="X8" s="27"/>
      <c r="Y8" s="27"/>
      <c r="Z8" s="27"/>
      <c r="AA8" s="27"/>
      <c r="AB8" s="27"/>
      <c r="AC8" s="27"/>
      <c r="AD8" s="27"/>
      <c r="AE8" s="28"/>
    </row>
    <row r="9" spans="1:31" ht="23.25" customHeight="1">
      <c r="A9" s="201"/>
      <c r="B9" s="202"/>
      <c r="C9" s="29">
        <v>100</v>
      </c>
      <c r="D9" s="30">
        <f aca="true" t="shared" si="4" ref="D9:O9">D8/$C8*100</f>
        <v>12.754491017964073</v>
      </c>
      <c r="E9" s="31">
        <f t="shared" si="4"/>
        <v>0.6287425149700598</v>
      </c>
      <c r="F9" s="31">
        <f t="shared" si="4"/>
        <v>9.131736526946108</v>
      </c>
      <c r="G9" s="31">
        <f t="shared" si="4"/>
        <v>1.6167664670658684</v>
      </c>
      <c r="H9" s="31">
        <f t="shared" si="4"/>
        <v>68.26347305389223</v>
      </c>
      <c r="I9" s="31">
        <f t="shared" si="4"/>
        <v>5.149700598802395</v>
      </c>
      <c r="J9" s="31">
        <f t="shared" si="4"/>
        <v>0</v>
      </c>
      <c r="K9" s="31">
        <f t="shared" si="4"/>
        <v>1.526946107784431</v>
      </c>
      <c r="L9" s="31">
        <f t="shared" si="4"/>
        <v>0.2694610778443114</v>
      </c>
      <c r="M9" s="31">
        <f t="shared" si="4"/>
        <v>0.059880239520958084</v>
      </c>
      <c r="N9" s="31">
        <f t="shared" si="4"/>
        <v>0.5988023952095809</v>
      </c>
      <c r="O9" s="32">
        <f t="shared" si="4"/>
        <v>0</v>
      </c>
      <c r="P9" s="9"/>
      <c r="Q9" s="167"/>
      <c r="R9" s="168"/>
      <c r="S9" s="33"/>
      <c r="T9" s="34"/>
      <c r="U9" s="35"/>
      <c r="V9" s="35"/>
      <c r="W9" s="35"/>
      <c r="X9" s="35"/>
      <c r="Y9" s="35"/>
      <c r="Z9" s="35"/>
      <c r="AA9" s="35"/>
      <c r="AB9" s="35"/>
      <c r="AC9" s="35"/>
      <c r="AD9" s="35"/>
      <c r="AE9" s="36"/>
    </row>
    <row r="10" spans="1:31" ht="23.25" customHeight="1">
      <c r="A10" s="203" t="s">
        <v>34</v>
      </c>
      <c r="B10" s="204"/>
      <c r="C10" s="21">
        <f>SUM(D10:O10)</f>
        <v>9329</v>
      </c>
      <c r="D10" s="37">
        <f aca="true" t="shared" si="5" ref="D10:O10">SUM(D12,D14,D16,D18,D20,D22,D24,D26,D28,D30,D32,D34)</f>
        <v>1214</v>
      </c>
      <c r="E10" s="38">
        <f t="shared" si="5"/>
        <v>26</v>
      </c>
      <c r="F10" s="38">
        <f t="shared" si="5"/>
        <v>622</v>
      </c>
      <c r="G10" s="38">
        <f t="shared" si="5"/>
        <v>111</v>
      </c>
      <c r="H10" s="38">
        <f t="shared" si="5"/>
        <v>6714</v>
      </c>
      <c r="I10" s="38">
        <f t="shared" si="5"/>
        <v>391</v>
      </c>
      <c r="J10" s="38">
        <f t="shared" si="5"/>
        <v>1</v>
      </c>
      <c r="K10" s="38">
        <f t="shared" si="5"/>
        <v>112</v>
      </c>
      <c r="L10" s="38">
        <f t="shared" si="5"/>
        <v>33</v>
      </c>
      <c r="M10" s="38">
        <f t="shared" si="5"/>
        <v>3</v>
      </c>
      <c r="N10" s="38">
        <f t="shared" si="5"/>
        <v>58</v>
      </c>
      <c r="O10" s="39">
        <f t="shared" si="5"/>
        <v>44</v>
      </c>
      <c r="P10" s="9"/>
      <c r="Q10" s="169" t="s">
        <v>46</v>
      </c>
      <c r="R10" s="170"/>
      <c r="S10" s="40">
        <f>SUM(T10:AE10)</f>
        <v>8779</v>
      </c>
      <c r="T10" s="41">
        <f aca="true" t="shared" si="6" ref="T10:AE10">SUM(T12,T14,T16,T18,T20,T22,T24,T26,T28,T30,T32,T34)</f>
        <v>1177</v>
      </c>
      <c r="U10" s="41">
        <f t="shared" si="6"/>
        <v>26</v>
      </c>
      <c r="V10" s="41">
        <f t="shared" si="6"/>
        <v>576</v>
      </c>
      <c r="W10" s="41">
        <f t="shared" si="6"/>
        <v>105</v>
      </c>
      <c r="X10" s="41">
        <f t="shared" si="6"/>
        <v>6296</v>
      </c>
      <c r="Y10" s="41">
        <f t="shared" si="6"/>
        <v>371</v>
      </c>
      <c r="Z10" s="41">
        <f t="shared" si="6"/>
        <v>1</v>
      </c>
      <c r="AA10" s="41">
        <f t="shared" si="6"/>
        <v>112</v>
      </c>
      <c r="AB10" s="41">
        <f t="shared" si="6"/>
        <v>33</v>
      </c>
      <c r="AC10" s="41">
        <f t="shared" si="6"/>
        <v>2</v>
      </c>
      <c r="AD10" s="41">
        <f t="shared" si="6"/>
        <v>56</v>
      </c>
      <c r="AE10" s="42">
        <f t="shared" si="6"/>
        <v>24</v>
      </c>
    </row>
    <row r="11" spans="1:31" ht="23.25" customHeight="1">
      <c r="A11" s="199"/>
      <c r="B11" s="202"/>
      <c r="C11" s="29">
        <v>100</v>
      </c>
      <c r="D11" s="30">
        <f aca="true" t="shared" si="7" ref="D11:O11">D10/$C10*100</f>
        <v>13.013184692893129</v>
      </c>
      <c r="E11" s="31">
        <f t="shared" si="7"/>
        <v>0.2787008253832136</v>
      </c>
      <c r="F11" s="31">
        <f t="shared" si="7"/>
        <v>6.667381284167649</v>
      </c>
      <c r="G11" s="31">
        <f t="shared" si="7"/>
        <v>1.1898381391360273</v>
      </c>
      <c r="H11" s="31">
        <f t="shared" si="7"/>
        <v>71.96912852395755</v>
      </c>
      <c r="I11" s="31">
        <f t="shared" si="7"/>
        <v>4.1912316432629435</v>
      </c>
      <c r="J11" s="31">
        <f t="shared" si="7"/>
        <v>0.010719262514738986</v>
      </c>
      <c r="K11" s="31">
        <f t="shared" si="7"/>
        <v>1.2005574016507665</v>
      </c>
      <c r="L11" s="31">
        <f t="shared" si="7"/>
        <v>0.35373566298638653</v>
      </c>
      <c r="M11" s="31">
        <f t="shared" si="7"/>
        <v>0.032157787544216956</v>
      </c>
      <c r="N11" s="31">
        <f t="shared" si="7"/>
        <v>0.6217172258548612</v>
      </c>
      <c r="O11" s="32">
        <f t="shared" si="7"/>
        <v>0.4716475506485154</v>
      </c>
      <c r="P11" s="9"/>
      <c r="Q11" s="165"/>
      <c r="R11" s="168"/>
      <c r="S11" s="33">
        <v>100</v>
      </c>
      <c r="T11" s="35">
        <f aca="true" t="shared" si="8" ref="T11:AE11">T10/$S10*100</f>
        <v>13.40699396286593</v>
      </c>
      <c r="U11" s="35">
        <f t="shared" si="8"/>
        <v>0.2961612939970384</v>
      </c>
      <c r="V11" s="35">
        <f t="shared" si="8"/>
        <v>6.561111743934389</v>
      </c>
      <c r="W11" s="35">
        <f t="shared" si="8"/>
        <v>1.1960359949880397</v>
      </c>
      <c r="X11" s="35">
        <f t="shared" si="8"/>
        <v>71.71659642328282</v>
      </c>
      <c r="Y11" s="35">
        <f t="shared" si="8"/>
        <v>4.22599384895774</v>
      </c>
      <c r="Z11" s="35">
        <f t="shared" si="8"/>
        <v>0.011390818999886091</v>
      </c>
      <c r="AA11" s="35">
        <f t="shared" si="8"/>
        <v>1.2757717279872423</v>
      </c>
      <c r="AB11" s="35">
        <f t="shared" si="8"/>
        <v>0.37589702699624106</v>
      </c>
      <c r="AC11" s="35">
        <f t="shared" si="8"/>
        <v>0.022781637999772182</v>
      </c>
      <c r="AD11" s="35">
        <f t="shared" si="8"/>
        <v>0.6378858639936211</v>
      </c>
      <c r="AE11" s="36">
        <f t="shared" si="8"/>
        <v>0.2733796559972662</v>
      </c>
    </row>
    <row r="12" spans="1:31" ht="23.25" customHeight="1">
      <c r="A12" s="210"/>
      <c r="B12" s="161" t="s">
        <v>35</v>
      </c>
      <c r="C12" s="21">
        <f>SUM(D12:O12)</f>
        <v>3000</v>
      </c>
      <c r="D12" s="43">
        <v>224</v>
      </c>
      <c r="E12" s="44">
        <v>17</v>
      </c>
      <c r="F12" s="45">
        <v>57</v>
      </c>
      <c r="G12" s="44">
        <v>15</v>
      </c>
      <c r="H12" s="44">
        <v>2418</v>
      </c>
      <c r="I12" s="44">
        <v>221</v>
      </c>
      <c r="J12" s="44">
        <v>0</v>
      </c>
      <c r="K12" s="44">
        <v>42</v>
      </c>
      <c r="L12" s="44">
        <v>4</v>
      </c>
      <c r="M12" s="44">
        <v>0</v>
      </c>
      <c r="N12" s="44">
        <v>2</v>
      </c>
      <c r="O12" s="46">
        <v>0</v>
      </c>
      <c r="P12" s="9"/>
      <c r="Q12" s="160"/>
      <c r="R12" s="171" t="s">
        <v>51</v>
      </c>
      <c r="S12" s="40">
        <f>SUM(T12:AE12)</f>
        <v>2928</v>
      </c>
      <c r="T12" s="48">
        <v>219</v>
      </c>
      <c r="U12" s="49">
        <v>17</v>
      </c>
      <c r="V12" s="49">
        <v>55</v>
      </c>
      <c r="W12" s="49">
        <v>15</v>
      </c>
      <c r="X12" s="49">
        <v>2367</v>
      </c>
      <c r="Y12" s="49">
        <v>208</v>
      </c>
      <c r="Z12" s="49">
        <v>0</v>
      </c>
      <c r="AA12" s="49">
        <v>42</v>
      </c>
      <c r="AB12" s="49">
        <v>4</v>
      </c>
      <c r="AC12" s="49">
        <v>0</v>
      </c>
      <c r="AD12" s="49">
        <v>1</v>
      </c>
      <c r="AE12" s="50">
        <v>0</v>
      </c>
    </row>
    <row r="13" spans="1:31" ht="23.25" customHeight="1">
      <c r="A13" s="210"/>
      <c r="B13" s="162"/>
      <c r="C13" s="29">
        <v>100</v>
      </c>
      <c r="D13" s="30">
        <f aca="true" t="shared" si="9" ref="D13:O13">D12/$C12*100</f>
        <v>7.466666666666668</v>
      </c>
      <c r="E13" s="31">
        <f t="shared" si="9"/>
        <v>0.5666666666666667</v>
      </c>
      <c r="F13" s="31">
        <f t="shared" si="9"/>
        <v>1.9</v>
      </c>
      <c r="G13" s="31">
        <f t="shared" si="9"/>
        <v>0.5</v>
      </c>
      <c r="H13" s="31">
        <f t="shared" si="9"/>
        <v>80.60000000000001</v>
      </c>
      <c r="I13" s="31">
        <f t="shared" si="9"/>
        <v>7.366666666666667</v>
      </c>
      <c r="J13" s="31">
        <f t="shared" si="9"/>
        <v>0</v>
      </c>
      <c r="K13" s="31">
        <f t="shared" si="9"/>
        <v>1.4000000000000001</v>
      </c>
      <c r="L13" s="31">
        <f t="shared" si="9"/>
        <v>0.13333333333333333</v>
      </c>
      <c r="M13" s="31">
        <f t="shared" si="9"/>
        <v>0</v>
      </c>
      <c r="N13" s="31">
        <f t="shared" si="9"/>
        <v>0.06666666666666667</v>
      </c>
      <c r="O13" s="32">
        <f t="shared" si="9"/>
        <v>0</v>
      </c>
      <c r="P13" s="9"/>
      <c r="Q13" s="160"/>
      <c r="R13" s="172"/>
      <c r="S13" s="33">
        <v>100</v>
      </c>
      <c r="T13" s="51">
        <f aca="true" t="shared" si="10" ref="T13:AE13">T12/$S12*100</f>
        <v>7.479508196721311</v>
      </c>
      <c r="U13" s="35">
        <f t="shared" si="10"/>
        <v>0.5806010928961749</v>
      </c>
      <c r="V13" s="35">
        <f t="shared" si="10"/>
        <v>1.8784153005464481</v>
      </c>
      <c r="W13" s="35">
        <f t="shared" si="10"/>
        <v>0.5122950819672131</v>
      </c>
      <c r="X13" s="35">
        <f t="shared" si="10"/>
        <v>80.84016393442623</v>
      </c>
      <c r="Y13" s="35">
        <f t="shared" si="10"/>
        <v>7.103825136612022</v>
      </c>
      <c r="Z13" s="35">
        <f t="shared" si="10"/>
        <v>0</v>
      </c>
      <c r="AA13" s="35">
        <f t="shared" si="10"/>
        <v>1.4344262295081966</v>
      </c>
      <c r="AB13" s="35">
        <f t="shared" si="10"/>
        <v>0.1366120218579235</v>
      </c>
      <c r="AC13" s="35">
        <f t="shared" si="10"/>
        <v>0</v>
      </c>
      <c r="AD13" s="35">
        <f t="shared" si="10"/>
        <v>0.03415300546448088</v>
      </c>
      <c r="AE13" s="36">
        <f t="shared" si="10"/>
        <v>0</v>
      </c>
    </row>
    <row r="14" spans="1:31" ht="23.25" customHeight="1">
      <c r="A14" s="210"/>
      <c r="B14" s="161" t="s">
        <v>36</v>
      </c>
      <c r="C14" s="21">
        <f>SUM(D14:O14)</f>
        <v>169</v>
      </c>
      <c r="D14" s="43">
        <v>9</v>
      </c>
      <c r="E14" s="44">
        <v>1</v>
      </c>
      <c r="F14" s="44">
        <v>2</v>
      </c>
      <c r="G14" s="44">
        <v>0</v>
      </c>
      <c r="H14" s="44">
        <v>156</v>
      </c>
      <c r="I14" s="44">
        <v>1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6">
        <v>0</v>
      </c>
      <c r="P14" s="9"/>
      <c r="Q14" s="160"/>
      <c r="R14" s="171" t="s">
        <v>52</v>
      </c>
      <c r="S14" s="40">
        <f>SUM(T14:AE14)</f>
        <v>166</v>
      </c>
      <c r="T14" s="52">
        <v>8</v>
      </c>
      <c r="U14" s="53">
        <v>1</v>
      </c>
      <c r="V14" s="53">
        <v>2</v>
      </c>
      <c r="W14" s="53">
        <v>0</v>
      </c>
      <c r="X14" s="53">
        <v>154</v>
      </c>
      <c r="Y14" s="53">
        <v>1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4">
        <v>0</v>
      </c>
    </row>
    <row r="15" spans="1:31" ht="23.25" customHeight="1">
      <c r="A15" s="210"/>
      <c r="B15" s="162"/>
      <c r="C15" s="29">
        <v>100</v>
      </c>
      <c r="D15" s="30">
        <f aca="true" t="shared" si="11" ref="D15:O15">D14/$C14*100</f>
        <v>5.325443786982249</v>
      </c>
      <c r="E15" s="31">
        <f t="shared" si="11"/>
        <v>0.591715976331361</v>
      </c>
      <c r="F15" s="31">
        <f t="shared" si="11"/>
        <v>1.183431952662722</v>
      </c>
      <c r="G15" s="31">
        <f t="shared" si="11"/>
        <v>0</v>
      </c>
      <c r="H15" s="31">
        <f t="shared" si="11"/>
        <v>92.3076923076923</v>
      </c>
      <c r="I15" s="31">
        <f t="shared" si="11"/>
        <v>0.591715976331361</v>
      </c>
      <c r="J15" s="31">
        <f t="shared" si="11"/>
        <v>0</v>
      </c>
      <c r="K15" s="31">
        <f t="shared" si="11"/>
        <v>0</v>
      </c>
      <c r="L15" s="31">
        <f t="shared" si="11"/>
        <v>0</v>
      </c>
      <c r="M15" s="31">
        <f t="shared" si="11"/>
        <v>0</v>
      </c>
      <c r="N15" s="31">
        <f t="shared" si="11"/>
        <v>0</v>
      </c>
      <c r="O15" s="32">
        <f t="shared" si="11"/>
        <v>0</v>
      </c>
      <c r="P15" s="9"/>
      <c r="Q15" s="160"/>
      <c r="R15" s="172"/>
      <c r="S15" s="33">
        <v>100</v>
      </c>
      <c r="T15" s="51">
        <f aca="true" t="shared" si="12" ref="T15:AE15">T14/$S14*100</f>
        <v>4.819277108433735</v>
      </c>
      <c r="U15" s="35">
        <f t="shared" si="12"/>
        <v>0.6024096385542169</v>
      </c>
      <c r="V15" s="35">
        <f t="shared" si="12"/>
        <v>1.2048192771084338</v>
      </c>
      <c r="W15" s="35">
        <f t="shared" si="12"/>
        <v>0</v>
      </c>
      <c r="X15" s="35">
        <f t="shared" si="12"/>
        <v>92.7710843373494</v>
      </c>
      <c r="Y15" s="35">
        <f t="shared" si="12"/>
        <v>0.6024096385542169</v>
      </c>
      <c r="Z15" s="35">
        <f t="shared" si="12"/>
        <v>0</v>
      </c>
      <c r="AA15" s="35">
        <f t="shared" si="12"/>
        <v>0</v>
      </c>
      <c r="AB15" s="35">
        <f t="shared" si="12"/>
        <v>0</v>
      </c>
      <c r="AC15" s="35">
        <f t="shared" si="12"/>
        <v>0</v>
      </c>
      <c r="AD15" s="35">
        <f t="shared" si="12"/>
        <v>0</v>
      </c>
      <c r="AE15" s="36">
        <f t="shared" si="12"/>
        <v>0</v>
      </c>
    </row>
    <row r="16" spans="1:31" ht="23.25" customHeight="1">
      <c r="A16" s="210"/>
      <c r="B16" s="161" t="s">
        <v>37</v>
      </c>
      <c r="C16" s="21">
        <f>SUM(D16:O16)</f>
        <v>633</v>
      </c>
      <c r="D16" s="43">
        <v>50</v>
      </c>
      <c r="E16" s="44">
        <v>0</v>
      </c>
      <c r="F16" s="44">
        <v>215</v>
      </c>
      <c r="G16" s="44">
        <v>55</v>
      </c>
      <c r="H16" s="44">
        <v>260</v>
      </c>
      <c r="I16" s="44">
        <v>19</v>
      </c>
      <c r="J16" s="44">
        <v>0</v>
      </c>
      <c r="K16" s="44">
        <v>29</v>
      </c>
      <c r="L16" s="44">
        <v>4</v>
      </c>
      <c r="M16" s="44">
        <v>0</v>
      </c>
      <c r="N16" s="44">
        <v>1</v>
      </c>
      <c r="O16" s="46">
        <v>0</v>
      </c>
      <c r="P16" s="9"/>
      <c r="Q16" s="160"/>
      <c r="R16" s="171" t="s">
        <v>53</v>
      </c>
      <c r="S16" s="40">
        <f>SUM(T16:AE16)</f>
        <v>619</v>
      </c>
      <c r="T16" s="43">
        <v>48</v>
      </c>
      <c r="U16" s="44">
        <v>0</v>
      </c>
      <c r="V16" s="44">
        <v>212</v>
      </c>
      <c r="W16" s="44">
        <v>54</v>
      </c>
      <c r="X16" s="44">
        <v>256</v>
      </c>
      <c r="Y16" s="44">
        <v>16</v>
      </c>
      <c r="Z16" s="44">
        <v>0</v>
      </c>
      <c r="AA16" s="44">
        <v>29</v>
      </c>
      <c r="AB16" s="44">
        <v>4</v>
      </c>
      <c r="AC16" s="44">
        <v>0</v>
      </c>
      <c r="AD16" s="44">
        <v>0</v>
      </c>
      <c r="AE16" s="46">
        <v>0</v>
      </c>
    </row>
    <row r="17" spans="1:31" ht="23.25" customHeight="1">
      <c r="A17" s="210"/>
      <c r="B17" s="162"/>
      <c r="C17" s="29">
        <v>100</v>
      </c>
      <c r="D17" s="30">
        <f aca="true" t="shared" si="13" ref="D17:O17">D16/$C16*100</f>
        <v>7.898894154818326</v>
      </c>
      <c r="E17" s="31">
        <f t="shared" si="13"/>
        <v>0</v>
      </c>
      <c r="F17" s="31">
        <f t="shared" si="13"/>
        <v>33.965244865718795</v>
      </c>
      <c r="G17" s="31">
        <f t="shared" si="13"/>
        <v>8.688783570300158</v>
      </c>
      <c r="H17" s="31">
        <f t="shared" si="13"/>
        <v>41.07424960505529</v>
      </c>
      <c r="I17" s="31">
        <f t="shared" si="13"/>
        <v>3.0015797788309637</v>
      </c>
      <c r="J17" s="31">
        <f t="shared" si="13"/>
        <v>0</v>
      </c>
      <c r="K17" s="31">
        <f t="shared" si="13"/>
        <v>4.581358609794629</v>
      </c>
      <c r="L17" s="31">
        <f t="shared" si="13"/>
        <v>0.631911532385466</v>
      </c>
      <c r="M17" s="31">
        <f t="shared" si="13"/>
        <v>0</v>
      </c>
      <c r="N17" s="31">
        <f t="shared" si="13"/>
        <v>0.1579778830963665</v>
      </c>
      <c r="O17" s="32">
        <f t="shared" si="13"/>
        <v>0</v>
      </c>
      <c r="P17" s="9"/>
      <c r="Q17" s="160"/>
      <c r="R17" s="172"/>
      <c r="S17" s="33">
        <v>100</v>
      </c>
      <c r="T17" s="51">
        <f aca="true" t="shared" si="14" ref="T17:AE17">T16/$S16*100</f>
        <v>7.754442649434572</v>
      </c>
      <c r="U17" s="35">
        <f t="shared" si="14"/>
        <v>0</v>
      </c>
      <c r="V17" s="35">
        <f t="shared" si="14"/>
        <v>34.24878836833602</v>
      </c>
      <c r="W17" s="35">
        <f t="shared" si="14"/>
        <v>8.723747980613894</v>
      </c>
      <c r="X17" s="35">
        <f t="shared" si="14"/>
        <v>41.35702746365105</v>
      </c>
      <c r="Y17" s="35">
        <f t="shared" si="14"/>
        <v>2.5848142164781907</v>
      </c>
      <c r="Z17" s="35">
        <f t="shared" si="14"/>
        <v>0</v>
      </c>
      <c r="AA17" s="35">
        <f t="shared" si="14"/>
        <v>4.68497576736672</v>
      </c>
      <c r="AB17" s="35">
        <f t="shared" si="14"/>
        <v>0.6462035541195477</v>
      </c>
      <c r="AC17" s="35">
        <f t="shared" si="14"/>
        <v>0</v>
      </c>
      <c r="AD17" s="35">
        <f t="shared" si="14"/>
        <v>0</v>
      </c>
      <c r="AE17" s="36">
        <f t="shared" si="14"/>
        <v>0</v>
      </c>
    </row>
    <row r="18" spans="1:31" ht="23.25" customHeight="1">
      <c r="A18" s="210"/>
      <c r="B18" s="161" t="s">
        <v>38</v>
      </c>
      <c r="C18" s="21">
        <f>SUM(D18:O18)</f>
        <v>72</v>
      </c>
      <c r="D18" s="43">
        <v>4</v>
      </c>
      <c r="E18" s="44">
        <v>0</v>
      </c>
      <c r="F18" s="44">
        <v>59</v>
      </c>
      <c r="G18" s="44">
        <v>3</v>
      </c>
      <c r="H18" s="44">
        <v>0</v>
      </c>
      <c r="I18" s="44">
        <v>0</v>
      </c>
      <c r="J18" s="44">
        <v>0</v>
      </c>
      <c r="K18" s="44">
        <v>1</v>
      </c>
      <c r="L18" s="44">
        <v>2</v>
      </c>
      <c r="M18" s="44">
        <v>1</v>
      </c>
      <c r="N18" s="44">
        <v>1</v>
      </c>
      <c r="O18" s="46">
        <v>1</v>
      </c>
      <c r="P18" s="9"/>
      <c r="Q18" s="160"/>
      <c r="R18" s="171" t="s">
        <v>54</v>
      </c>
      <c r="S18" s="40">
        <f>SUM(T18:AE18)</f>
        <v>55</v>
      </c>
      <c r="T18" s="52">
        <v>3</v>
      </c>
      <c r="U18" s="53">
        <v>0</v>
      </c>
      <c r="V18" s="53">
        <v>45</v>
      </c>
      <c r="W18" s="53">
        <v>1</v>
      </c>
      <c r="X18" s="53">
        <v>0</v>
      </c>
      <c r="Y18" s="53">
        <v>0</v>
      </c>
      <c r="Z18" s="53">
        <v>0</v>
      </c>
      <c r="AA18" s="53">
        <v>1</v>
      </c>
      <c r="AB18" s="53">
        <v>3</v>
      </c>
      <c r="AC18" s="53">
        <v>0</v>
      </c>
      <c r="AD18" s="53">
        <v>1</v>
      </c>
      <c r="AE18" s="54">
        <v>1</v>
      </c>
    </row>
    <row r="19" spans="1:31" ht="23.25" customHeight="1">
      <c r="A19" s="210"/>
      <c r="B19" s="162"/>
      <c r="C19" s="29">
        <v>100</v>
      </c>
      <c r="D19" s="30">
        <f aca="true" t="shared" si="15" ref="D19:O19">D18/$C18*100</f>
        <v>5.555555555555555</v>
      </c>
      <c r="E19" s="31">
        <f t="shared" si="15"/>
        <v>0</v>
      </c>
      <c r="F19" s="31">
        <f t="shared" si="15"/>
        <v>81.94444444444444</v>
      </c>
      <c r="G19" s="31">
        <f t="shared" si="15"/>
        <v>4.166666666666666</v>
      </c>
      <c r="H19" s="31">
        <f t="shared" si="15"/>
        <v>0</v>
      </c>
      <c r="I19" s="31">
        <f t="shared" si="15"/>
        <v>0</v>
      </c>
      <c r="J19" s="31">
        <f t="shared" si="15"/>
        <v>0</v>
      </c>
      <c r="K19" s="31">
        <f t="shared" si="15"/>
        <v>1.3888888888888888</v>
      </c>
      <c r="L19" s="31">
        <f t="shared" si="15"/>
        <v>2.7777777777777777</v>
      </c>
      <c r="M19" s="31">
        <f t="shared" si="15"/>
        <v>1.3888888888888888</v>
      </c>
      <c r="N19" s="31">
        <f t="shared" si="15"/>
        <v>1.3888888888888888</v>
      </c>
      <c r="O19" s="32">
        <f t="shared" si="15"/>
        <v>1.3888888888888888</v>
      </c>
      <c r="P19" s="9"/>
      <c r="Q19" s="160"/>
      <c r="R19" s="172"/>
      <c r="S19" s="33">
        <v>100</v>
      </c>
      <c r="T19" s="51">
        <f aca="true" t="shared" si="16" ref="T19:AE19">T18/$S18*100</f>
        <v>5.454545454545454</v>
      </c>
      <c r="U19" s="35">
        <f t="shared" si="16"/>
        <v>0</v>
      </c>
      <c r="V19" s="35">
        <f t="shared" si="16"/>
        <v>81.81818181818183</v>
      </c>
      <c r="W19" s="35">
        <f t="shared" si="16"/>
        <v>1.8181818181818181</v>
      </c>
      <c r="X19" s="35">
        <f t="shared" si="16"/>
        <v>0</v>
      </c>
      <c r="Y19" s="35">
        <f t="shared" si="16"/>
        <v>0</v>
      </c>
      <c r="Z19" s="35">
        <f t="shared" si="16"/>
        <v>0</v>
      </c>
      <c r="AA19" s="35">
        <f t="shared" si="16"/>
        <v>1.8181818181818181</v>
      </c>
      <c r="AB19" s="35">
        <f t="shared" si="16"/>
        <v>5.454545454545454</v>
      </c>
      <c r="AC19" s="35">
        <f t="shared" si="16"/>
        <v>0</v>
      </c>
      <c r="AD19" s="35">
        <f t="shared" si="16"/>
        <v>1.8181818181818181</v>
      </c>
      <c r="AE19" s="36">
        <f t="shared" si="16"/>
        <v>1.8181818181818181</v>
      </c>
    </row>
    <row r="20" spans="1:31" ht="23.25" customHeight="1">
      <c r="A20" s="210"/>
      <c r="B20" s="161" t="s">
        <v>39</v>
      </c>
      <c r="C20" s="21">
        <f>SUM(D20:O20)</f>
        <v>311</v>
      </c>
      <c r="D20" s="72">
        <v>15</v>
      </c>
      <c r="E20" s="73">
        <v>0</v>
      </c>
      <c r="F20" s="73">
        <v>97</v>
      </c>
      <c r="G20" s="73">
        <v>21</v>
      </c>
      <c r="H20" s="73">
        <v>122</v>
      </c>
      <c r="I20" s="73">
        <v>5</v>
      </c>
      <c r="J20" s="73">
        <v>0</v>
      </c>
      <c r="K20" s="73">
        <v>5</v>
      </c>
      <c r="L20" s="73">
        <v>9</v>
      </c>
      <c r="M20" s="73">
        <v>0</v>
      </c>
      <c r="N20" s="73">
        <v>0</v>
      </c>
      <c r="O20" s="74">
        <v>37</v>
      </c>
      <c r="P20" s="9"/>
      <c r="Q20" s="160"/>
      <c r="R20" s="171" t="s">
        <v>55</v>
      </c>
      <c r="S20" s="40">
        <f>SUM(T20:AE20)</f>
        <v>267</v>
      </c>
      <c r="T20" s="52">
        <v>15</v>
      </c>
      <c r="U20" s="53">
        <v>0</v>
      </c>
      <c r="V20" s="53">
        <v>79</v>
      </c>
      <c r="W20" s="53">
        <v>20</v>
      </c>
      <c r="X20" s="53">
        <v>118</v>
      </c>
      <c r="Y20" s="53">
        <v>5</v>
      </c>
      <c r="Z20" s="53">
        <v>0</v>
      </c>
      <c r="AA20" s="53">
        <v>5</v>
      </c>
      <c r="AB20" s="53">
        <v>8</v>
      </c>
      <c r="AC20" s="53">
        <v>0</v>
      </c>
      <c r="AD20" s="53">
        <v>0</v>
      </c>
      <c r="AE20" s="54">
        <v>17</v>
      </c>
    </row>
    <row r="21" spans="1:31" ht="23.25" customHeight="1">
      <c r="A21" s="210"/>
      <c r="B21" s="162"/>
      <c r="C21" s="29">
        <v>100</v>
      </c>
      <c r="D21" s="55">
        <f aca="true" t="shared" si="17" ref="D21:O21">D20/$C20*100</f>
        <v>4.823151125401929</v>
      </c>
      <c r="E21" s="31">
        <f t="shared" si="17"/>
        <v>0</v>
      </c>
      <c r="F21" s="31">
        <f t="shared" si="17"/>
        <v>31.189710610932476</v>
      </c>
      <c r="G21" s="31">
        <f t="shared" si="17"/>
        <v>6.752411575562702</v>
      </c>
      <c r="H21" s="31">
        <f t="shared" si="17"/>
        <v>39.228295819935695</v>
      </c>
      <c r="I21" s="31">
        <f t="shared" si="17"/>
        <v>1.607717041800643</v>
      </c>
      <c r="J21" s="31">
        <f t="shared" si="17"/>
        <v>0</v>
      </c>
      <c r="K21" s="31">
        <f t="shared" si="17"/>
        <v>1.607717041800643</v>
      </c>
      <c r="L21" s="31">
        <f t="shared" si="17"/>
        <v>2.8938906752411575</v>
      </c>
      <c r="M21" s="31">
        <f t="shared" si="17"/>
        <v>0</v>
      </c>
      <c r="N21" s="31">
        <f t="shared" si="17"/>
        <v>0</v>
      </c>
      <c r="O21" s="32">
        <f t="shared" si="17"/>
        <v>11.89710610932476</v>
      </c>
      <c r="P21" s="9"/>
      <c r="Q21" s="160"/>
      <c r="R21" s="172"/>
      <c r="S21" s="33">
        <v>100</v>
      </c>
      <c r="T21" s="51">
        <f aca="true" t="shared" si="18" ref="T21:AE21">IF(T20=0,"(0.0)",T20/$S20*100)</f>
        <v>5.617977528089887</v>
      </c>
      <c r="U21" s="35" t="str">
        <f t="shared" si="18"/>
        <v>(0.0)</v>
      </c>
      <c r="V21" s="35">
        <f t="shared" si="18"/>
        <v>29.588014981273407</v>
      </c>
      <c r="W21" s="35">
        <f t="shared" si="18"/>
        <v>7.490636704119851</v>
      </c>
      <c r="X21" s="35">
        <f t="shared" si="18"/>
        <v>44.19475655430712</v>
      </c>
      <c r="Y21" s="35">
        <f t="shared" si="18"/>
        <v>1.8726591760299627</v>
      </c>
      <c r="Z21" s="35" t="str">
        <f t="shared" si="18"/>
        <v>(0.0)</v>
      </c>
      <c r="AA21" s="35">
        <f t="shared" si="18"/>
        <v>1.8726591760299627</v>
      </c>
      <c r="AB21" s="35">
        <f t="shared" si="18"/>
        <v>2.9962546816479403</v>
      </c>
      <c r="AC21" s="35" t="str">
        <f t="shared" si="18"/>
        <v>(0.0)</v>
      </c>
      <c r="AD21" s="35" t="str">
        <f t="shared" si="18"/>
        <v>(0.0)</v>
      </c>
      <c r="AE21" s="36">
        <f t="shared" si="18"/>
        <v>6.367041198501873</v>
      </c>
    </row>
    <row r="22" spans="1:31" ht="23.25" customHeight="1">
      <c r="A22" s="210"/>
      <c r="B22" s="161" t="s">
        <v>40</v>
      </c>
      <c r="C22" s="21">
        <f>SUM(D22:O22)</f>
        <v>2675</v>
      </c>
      <c r="D22" s="43">
        <v>477</v>
      </c>
      <c r="E22" s="44">
        <v>7</v>
      </c>
      <c r="F22" s="44">
        <v>86</v>
      </c>
      <c r="G22" s="44">
        <v>14</v>
      </c>
      <c r="H22" s="44">
        <v>1906</v>
      </c>
      <c r="I22" s="44">
        <v>122</v>
      </c>
      <c r="J22" s="44">
        <v>1</v>
      </c>
      <c r="K22" s="44">
        <v>17</v>
      </c>
      <c r="L22" s="44">
        <v>7</v>
      </c>
      <c r="M22" s="44">
        <v>0</v>
      </c>
      <c r="N22" s="44">
        <v>38</v>
      </c>
      <c r="O22" s="46">
        <v>0</v>
      </c>
      <c r="P22" s="9"/>
      <c r="Q22" s="160"/>
      <c r="R22" s="171" t="s">
        <v>56</v>
      </c>
      <c r="S22" s="40">
        <f>SUM(T22:AE22)</f>
        <v>2371</v>
      </c>
      <c r="T22" s="52">
        <v>470</v>
      </c>
      <c r="U22" s="53">
        <v>7</v>
      </c>
      <c r="V22" s="53">
        <v>85</v>
      </c>
      <c r="W22" s="53">
        <v>12</v>
      </c>
      <c r="X22" s="53">
        <v>1615</v>
      </c>
      <c r="Y22" s="53">
        <v>119</v>
      </c>
      <c r="Z22" s="53">
        <v>1</v>
      </c>
      <c r="AA22" s="53">
        <v>17</v>
      </c>
      <c r="AB22" s="53">
        <v>7</v>
      </c>
      <c r="AC22" s="53">
        <v>0</v>
      </c>
      <c r="AD22" s="53">
        <v>38</v>
      </c>
      <c r="AE22" s="54">
        <v>0</v>
      </c>
    </row>
    <row r="23" spans="1:31" ht="23.25" customHeight="1">
      <c r="A23" s="210"/>
      <c r="B23" s="162"/>
      <c r="C23" s="29">
        <v>100</v>
      </c>
      <c r="D23" s="30">
        <f aca="true" t="shared" si="19" ref="D23:O23">D22/$C22*100</f>
        <v>17.83177570093458</v>
      </c>
      <c r="E23" s="31">
        <f t="shared" si="19"/>
        <v>0.26168224299065423</v>
      </c>
      <c r="F23" s="31">
        <f t="shared" si="19"/>
        <v>3.214953271028037</v>
      </c>
      <c r="G23" s="31">
        <f t="shared" si="19"/>
        <v>0.5233644859813085</v>
      </c>
      <c r="H23" s="31">
        <f t="shared" si="19"/>
        <v>71.25233644859813</v>
      </c>
      <c r="I23" s="31">
        <f t="shared" si="19"/>
        <v>4.5607476635514015</v>
      </c>
      <c r="J23" s="31">
        <f t="shared" si="19"/>
        <v>0.037383177570093455</v>
      </c>
      <c r="K23" s="31">
        <f t="shared" si="19"/>
        <v>0.6355140186915887</v>
      </c>
      <c r="L23" s="31">
        <f t="shared" si="19"/>
        <v>0.26168224299065423</v>
      </c>
      <c r="M23" s="31">
        <f t="shared" si="19"/>
        <v>0</v>
      </c>
      <c r="N23" s="31">
        <f t="shared" si="19"/>
        <v>1.4205607476635513</v>
      </c>
      <c r="O23" s="32">
        <f t="shared" si="19"/>
        <v>0</v>
      </c>
      <c r="P23" s="9"/>
      <c r="Q23" s="160"/>
      <c r="R23" s="172"/>
      <c r="S23" s="33">
        <v>100</v>
      </c>
      <c r="T23" s="51">
        <f aca="true" t="shared" si="20" ref="T23:AE23">T22/$S22*100</f>
        <v>19.822859552931252</v>
      </c>
      <c r="U23" s="35">
        <f t="shared" si="20"/>
        <v>0.2952340784479123</v>
      </c>
      <c r="V23" s="35">
        <f t="shared" si="20"/>
        <v>3.5849852382960776</v>
      </c>
      <c r="W23" s="35">
        <f t="shared" si="20"/>
        <v>0.5061155630535639</v>
      </c>
      <c r="X23" s="35">
        <f t="shared" si="20"/>
        <v>68.11471952762548</v>
      </c>
      <c r="Y23" s="35">
        <f t="shared" si="20"/>
        <v>5.018979333614508</v>
      </c>
      <c r="Z23" s="35">
        <f t="shared" si="20"/>
        <v>0.04217629692113033</v>
      </c>
      <c r="AA23" s="35">
        <f t="shared" si="20"/>
        <v>0.7169970476592155</v>
      </c>
      <c r="AB23" s="35">
        <f t="shared" si="20"/>
        <v>0.2952340784479123</v>
      </c>
      <c r="AC23" s="35">
        <f t="shared" si="20"/>
        <v>0</v>
      </c>
      <c r="AD23" s="35">
        <f t="shared" si="20"/>
        <v>1.6026992830029525</v>
      </c>
      <c r="AE23" s="36">
        <f t="shared" si="20"/>
        <v>0</v>
      </c>
    </row>
    <row r="24" spans="1:31" ht="23.25" customHeight="1">
      <c r="A24" s="210"/>
      <c r="B24" s="161" t="s">
        <v>41</v>
      </c>
      <c r="C24" s="21">
        <f>SUM(D24:O24)</f>
        <v>96</v>
      </c>
      <c r="D24" s="43">
        <v>0</v>
      </c>
      <c r="E24" s="44">
        <v>0</v>
      </c>
      <c r="F24" s="44">
        <v>77</v>
      </c>
      <c r="G24" s="44">
        <v>3</v>
      </c>
      <c r="H24" s="44">
        <v>0</v>
      </c>
      <c r="I24" s="44">
        <v>0</v>
      </c>
      <c r="J24" s="44">
        <v>0</v>
      </c>
      <c r="K24" s="44">
        <v>8</v>
      </c>
      <c r="L24" s="44">
        <v>2</v>
      </c>
      <c r="M24" s="44">
        <v>0</v>
      </c>
      <c r="N24" s="44">
        <v>0</v>
      </c>
      <c r="O24" s="46">
        <v>6</v>
      </c>
      <c r="P24" s="9"/>
      <c r="Q24" s="160"/>
      <c r="R24" s="171" t="s">
        <v>57</v>
      </c>
      <c r="S24" s="40">
        <f>SUM(T24:AE24)</f>
        <v>91</v>
      </c>
      <c r="T24" s="52">
        <v>0</v>
      </c>
      <c r="U24" s="53">
        <v>0</v>
      </c>
      <c r="V24" s="53">
        <v>72</v>
      </c>
      <c r="W24" s="53">
        <v>3</v>
      </c>
      <c r="X24" s="53">
        <v>0</v>
      </c>
      <c r="Y24" s="53">
        <v>0</v>
      </c>
      <c r="Z24" s="53">
        <v>0</v>
      </c>
      <c r="AA24" s="53">
        <v>8</v>
      </c>
      <c r="AB24" s="53">
        <v>2</v>
      </c>
      <c r="AC24" s="53">
        <v>0</v>
      </c>
      <c r="AD24" s="53">
        <v>0</v>
      </c>
      <c r="AE24" s="54">
        <v>6</v>
      </c>
    </row>
    <row r="25" spans="1:31" ht="23.25" customHeight="1">
      <c r="A25" s="210"/>
      <c r="B25" s="162"/>
      <c r="C25" s="29">
        <v>100</v>
      </c>
      <c r="D25" s="30">
        <f aca="true" t="shared" si="21" ref="D25:O25">D24/$C24*100</f>
        <v>0</v>
      </c>
      <c r="E25" s="31">
        <f t="shared" si="21"/>
        <v>0</v>
      </c>
      <c r="F25" s="31">
        <f t="shared" si="21"/>
        <v>80.20833333333334</v>
      </c>
      <c r="G25" s="31">
        <f t="shared" si="21"/>
        <v>3.125</v>
      </c>
      <c r="H25" s="31">
        <f t="shared" si="21"/>
        <v>0</v>
      </c>
      <c r="I25" s="31">
        <f t="shared" si="21"/>
        <v>0</v>
      </c>
      <c r="J25" s="31">
        <f t="shared" si="21"/>
        <v>0</v>
      </c>
      <c r="K25" s="31">
        <f t="shared" si="21"/>
        <v>8.333333333333332</v>
      </c>
      <c r="L25" s="31">
        <f t="shared" si="21"/>
        <v>2.083333333333333</v>
      </c>
      <c r="M25" s="31">
        <f t="shared" si="21"/>
        <v>0</v>
      </c>
      <c r="N25" s="31">
        <f t="shared" si="21"/>
        <v>0</v>
      </c>
      <c r="O25" s="32">
        <f t="shared" si="21"/>
        <v>6.25</v>
      </c>
      <c r="P25" s="9"/>
      <c r="Q25" s="160"/>
      <c r="R25" s="172"/>
      <c r="S25" s="33">
        <v>100</v>
      </c>
      <c r="T25" s="51">
        <f aca="true" t="shared" si="22" ref="T25:AE25">T24/$S24*100</f>
        <v>0</v>
      </c>
      <c r="U25" s="35">
        <f t="shared" si="22"/>
        <v>0</v>
      </c>
      <c r="V25" s="35">
        <f t="shared" si="22"/>
        <v>79.12087912087912</v>
      </c>
      <c r="W25" s="35">
        <f t="shared" si="22"/>
        <v>3.296703296703297</v>
      </c>
      <c r="X25" s="35">
        <f t="shared" si="22"/>
        <v>0</v>
      </c>
      <c r="Y25" s="35">
        <f t="shared" si="22"/>
        <v>0</v>
      </c>
      <c r="Z25" s="35">
        <f t="shared" si="22"/>
        <v>0</v>
      </c>
      <c r="AA25" s="35">
        <f t="shared" si="22"/>
        <v>8.791208791208792</v>
      </c>
      <c r="AB25" s="35">
        <f t="shared" si="22"/>
        <v>2.197802197802198</v>
      </c>
      <c r="AC25" s="35">
        <f t="shared" si="22"/>
        <v>0</v>
      </c>
      <c r="AD25" s="35">
        <f t="shared" si="22"/>
        <v>0</v>
      </c>
      <c r="AE25" s="36">
        <f t="shared" si="22"/>
        <v>6.593406593406594</v>
      </c>
    </row>
    <row r="26" spans="1:31" ht="23.25" customHeight="1">
      <c r="A26" s="210"/>
      <c r="B26" s="161" t="s">
        <v>42</v>
      </c>
      <c r="C26" s="21">
        <f>SUM(D26:O26)</f>
        <v>482</v>
      </c>
      <c r="D26" s="43">
        <v>415</v>
      </c>
      <c r="E26" s="44">
        <v>1</v>
      </c>
      <c r="F26" s="44">
        <v>6</v>
      </c>
      <c r="G26" s="44">
        <v>0</v>
      </c>
      <c r="H26" s="44">
        <v>39</v>
      </c>
      <c r="I26" s="44">
        <v>1</v>
      </c>
      <c r="J26" s="44">
        <v>0</v>
      </c>
      <c r="K26" s="44">
        <v>1</v>
      </c>
      <c r="L26" s="44">
        <v>1</v>
      </c>
      <c r="M26" s="44">
        <v>2</v>
      </c>
      <c r="N26" s="44">
        <v>16</v>
      </c>
      <c r="O26" s="46">
        <v>0</v>
      </c>
      <c r="P26" s="9"/>
      <c r="Q26" s="160"/>
      <c r="R26" s="171" t="s">
        <v>58</v>
      </c>
      <c r="S26" s="40">
        <f>SUM(T26:AE26)</f>
        <v>460</v>
      </c>
      <c r="T26" s="52">
        <v>398</v>
      </c>
      <c r="U26" s="53">
        <v>1</v>
      </c>
      <c r="V26" s="53">
        <v>4</v>
      </c>
      <c r="W26" s="53">
        <v>0</v>
      </c>
      <c r="X26" s="53">
        <v>36</v>
      </c>
      <c r="Y26" s="53">
        <v>1</v>
      </c>
      <c r="Z26" s="53">
        <v>0</v>
      </c>
      <c r="AA26" s="53">
        <v>1</v>
      </c>
      <c r="AB26" s="53">
        <v>1</v>
      </c>
      <c r="AC26" s="53">
        <v>2</v>
      </c>
      <c r="AD26" s="53">
        <v>16</v>
      </c>
      <c r="AE26" s="54">
        <v>0</v>
      </c>
    </row>
    <row r="27" spans="1:31" ht="23.25" customHeight="1">
      <c r="A27" s="210"/>
      <c r="B27" s="162"/>
      <c r="C27" s="29">
        <v>100</v>
      </c>
      <c r="D27" s="30">
        <f aca="true" t="shared" si="23" ref="D27:O27">D26/$C26*100</f>
        <v>86.09958506224066</v>
      </c>
      <c r="E27" s="31">
        <f t="shared" si="23"/>
        <v>0.2074688796680498</v>
      </c>
      <c r="F27" s="31">
        <f t="shared" si="23"/>
        <v>1.2448132780082988</v>
      </c>
      <c r="G27" s="31">
        <f t="shared" si="23"/>
        <v>0</v>
      </c>
      <c r="H27" s="31">
        <f t="shared" si="23"/>
        <v>8.091286307053942</v>
      </c>
      <c r="I27" s="31">
        <f t="shared" si="23"/>
        <v>0.2074688796680498</v>
      </c>
      <c r="J27" s="31">
        <f t="shared" si="23"/>
        <v>0</v>
      </c>
      <c r="K27" s="31">
        <f t="shared" si="23"/>
        <v>0.2074688796680498</v>
      </c>
      <c r="L27" s="31">
        <f t="shared" si="23"/>
        <v>0.2074688796680498</v>
      </c>
      <c r="M27" s="31">
        <f t="shared" si="23"/>
        <v>0.4149377593360996</v>
      </c>
      <c r="N27" s="31">
        <f t="shared" si="23"/>
        <v>3.319502074688797</v>
      </c>
      <c r="O27" s="32">
        <f t="shared" si="23"/>
        <v>0</v>
      </c>
      <c r="P27" s="9"/>
      <c r="Q27" s="160"/>
      <c r="R27" s="172"/>
      <c r="S27" s="33">
        <v>100</v>
      </c>
      <c r="T27" s="51">
        <f aca="true" t="shared" si="24" ref="T27:AE27">T26/$S26*100</f>
        <v>86.52173913043478</v>
      </c>
      <c r="U27" s="35">
        <f t="shared" si="24"/>
        <v>0.21739130434782608</v>
      </c>
      <c r="V27" s="35">
        <f t="shared" si="24"/>
        <v>0.8695652173913043</v>
      </c>
      <c r="W27" s="35">
        <f t="shared" si="24"/>
        <v>0</v>
      </c>
      <c r="X27" s="35">
        <f t="shared" si="24"/>
        <v>7.82608695652174</v>
      </c>
      <c r="Y27" s="35">
        <f t="shared" si="24"/>
        <v>0.21739130434782608</v>
      </c>
      <c r="Z27" s="35">
        <f t="shared" si="24"/>
        <v>0</v>
      </c>
      <c r="AA27" s="35">
        <f t="shared" si="24"/>
        <v>0.21739130434782608</v>
      </c>
      <c r="AB27" s="35">
        <f t="shared" si="24"/>
        <v>0.21739130434782608</v>
      </c>
      <c r="AC27" s="35">
        <f t="shared" si="24"/>
        <v>0.43478260869565216</v>
      </c>
      <c r="AD27" s="35">
        <f t="shared" si="24"/>
        <v>3.4782608695652173</v>
      </c>
      <c r="AE27" s="36">
        <f t="shared" si="24"/>
        <v>0</v>
      </c>
    </row>
    <row r="28" spans="1:31" ht="23.25" customHeight="1">
      <c r="A28" s="210"/>
      <c r="B28" s="161" t="s">
        <v>43</v>
      </c>
      <c r="C28" s="21">
        <v>1</v>
      </c>
      <c r="D28" s="43">
        <v>0</v>
      </c>
      <c r="E28" s="44">
        <v>0</v>
      </c>
      <c r="F28" s="44">
        <v>1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6">
        <v>0</v>
      </c>
      <c r="P28" s="9"/>
      <c r="Q28" s="160"/>
      <c r="R28" s="171" t="s">
        <v>59</v>
      </c>
      <c r="S28" s="40">
        <f>SUM(T28:AE28)</f>
        <v>2</v>
      </c>
      <c r="T28" s="52">
        <v>0</v>
      </c>
      <c r="U28" s="53">
        <v>0</v>
      </c>
      <c r="V28" s="53">
        <v>2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4">
        <v>0</v>
      </c>
    </row>
    <row r="29" spans="1:31" ht="23.25" customHeight="1">
      <c r="A29" s="210"/>
      <c r="B29" s="162"/>
      <c r="C29" s="29">
        <v>100</v>
      </c>
      <c r="D29" s="30">
        <f aca="true" t="shared" si="25" ref="D29:O29">D28/$C28*100</f>
        <v>0</v>
      </c>
      <c r="E29" s="31">
        <f t="shared" si="25"/>
        <v>0</v>
      </c>
      <c r="F29" s="31">
        <f t="shared" si="25"/>
        <v>100</v>
      </c>
      <c r="G29" s="31">
        <f t="shared" si="25"/>
        <v>0</v>
      </c>
      <c r="H29" s="31">
        <f t="shared" si="25"/>
        <v>0</v>
      </c>
      <c r="I29" s="31">
        <f t="shared" si="25"/>
        <v>0</v>
      </c>
      <c r="J29" s="31">
        <f t="shared" si="25"/>
        <v>0</v>
      </c>
      <c r="K29" s="31">
        <f t="shared" si="25"/>
        <v>0</v>
      </c>
      <c r="L29" s="31">
        <f t="shared" si="25"/>
        <v>0</v>
      </c>
      <c r="M29" s="31">
        <f t="shared" si="25"/>
        <v>0</v>
      </c>
      <c r="N29" s="31">
        <f t="shared" si="25"/>
        <v>0</v>
      </c>
      <c r="O29" s="32">
        <f t="shared" si="25"/>
        <v>0</v>
      </c>
      <c r="P29" s="9"/>
      <c r="Q29" s="160"/>
      <c r="R29" s="172"/>
      <c r="S29" s="33">
        <v>100</v>
      </c>
      <c r="T29" s="51">
        <f aca="true" t="shared" si="26" ref="T29:AE29">T28/$S28*100</f>
        <v>0</v>
      </c>
      <c r="U29" s="35">
        <f t="shared" si="26"/>
        <v>0</v>
      </c>
      <c r="V29" s="35">
        <f t="shared" si="26"/>
        <v>100</v>
      </c>
      <c r="W29" s="35">
        <f t="shared" si="26"/>
        <v>0</v>
      </c>
      <c r="X29" s="35">
        <f t="shared" si="26"/>
        <v>0</v>
      </c>
      <c r="Y29" s="35">
        <f t="shared" si="26"/>
        <v>0</v>
      </c>
      <c r="Z29" s="35">
        <f t="shared" si="26"/>
        <v>0</v>
      </c>
      <c r="AA29" s="35">
        <f t="shared" si="26"/>
        <v>0</v>
      </c>
      <c r="AB29" s="35">
        <f t="shared" si="26"/>
        <v>0</v>
      </c>
      <c r="AC29" s="35">
        <f t="shared" si="26"/>
        <v>0</v>
      </c>
      <c r="AD29" s="35">
        <f t="shared" si="26"/>
        <v>0</v>
      </c>
      <c r="AE29" s="36">
        <f t="shared" si="26"/>
        <v>0</v>
      </c>
    </row>
    <row r="30" spans="1:31" ht="23.25" customHeight="1">
      <c r="A30" s="210"/>
      <c r="B30" s="161" t="s">
        <v>16</v>
      </c>
      <c r="C30" s="21">
        <f>SUM(D30:O30)</f>
        <v>529</v>
      </c>
      <c r="D30" s="43">
        <v>18</v>
      </c>
      <c r="E30" s="44">
        <v>0</v>
      </c>
      <c r="F30" s="44">
        <v>10</v>
      </c>
      <c r="G30" s="44">
        <v>0</v>
      </c>
      <c r="H30" s="44">
        <v>497</v>
      </c>
      <c r="I30" s="44">
        <v>0</v>
      </c>
      <c r="J30" s="44">
        <v>0</v>
      </c>
      <c r="K30" s="44">
        <v>0</v>
      </c>
      <c r="L30" s="44">
        <v>4</v>
      </c>
      <c r="M30" s="44">
        <v>0</v>
      </c>
      <c r="N30" s="44">
        <v>0</v>
      </c>
      <c r="O30" s="46">
        <v>0</v>
      </c>
      <c r="P30" s="9"/>
      <c r="Q30" s="160"/>
      <c r="R30" s="171" t="s">
        <v>60</v>
      </c>
      <c r="S30" s="40">
        <f>SUM(T30:AE30)</f>
        <v>478</v>
      </c>
      <c r="T30" s="52">
        <v>14</v>
      </c>
      <c r="U30" s="53">
        <v>0</v>
      </c>
      <c r="V30" s="53">
        <v>8</v>
      </c>
      <c r="W30" s="53">
        <v>0</v>
      </c>
      <c r="X30" s="53">
        <v>452</v>
      </c>
      <c r="Y30" s="53">
        <v>0</v>
      </c>
      <c r="Z30" s="53">
        <v>0</v>
      </c>
      <c r="AA30" s="53">
        <v>0</v>
      </c>
      <c r="AB30" s="53">
        <v>4</v>
      </c>
      <c r="AC30" s="53">
        <v>0</v>
      </c>
      <c r="AD30" s="53">
        <v>0</v>
      </c>
      <c r="AE30" s="54">
        <v>0</v>
      </c>
    </row>
    <row r="31" spans="1:31" ht="23.25" customHeight="1">
      <c r="A31" s="210"/>
      <c r="B31" s="162"/>
      <c r="C31" s="29">
        <v>100.04</v>
      </c>
      <c r="D31" s="30">
        <f aca="true" t="shared" si="27" ref="D31:O31">D30/$C30*100</f>
        <v>3.402646502835539</v>
      </c>
      <c r="E31" s="31">
        <f t="shared" si="27"/>
        <v>0</v>
      </c>
      <c r="F31" s="31">
        <f t="shared" si="27"/>
        <v>1.890359168241966</v>
      </c>
      <c r="G31" s="31">
        <f t="shared" si="27"/>
        <v>0</v>
      </c>
      <c r="H31" s="31">
        <f t="shared" si="27"/>
        <v>93.95085066162571</v>
      </c>
      <c r="I31" s="31">
        <f t="shared" si="27"/>
        <v>0</v>
      </c>
      <c r="J31" s="31">
        <f t="shared" si="27"/>
        <v>0</v>
      </c>
      <c r="K31" s="31">
        <f t="shared" si="27"/>
        <v>0</v>
      </c>
      <c r="L31" s="31">
        <f t="shared" si="27"/>
        <v>0.7561436672967864</v>
      </c>
      <c r="M31" s="31">
        <f t="shared" si="27"/>
        <v>0</v>
      </c>
      <c r="N31" s="31">
        <f t="shared" si="27"/>
        <v>0</v>
      </c>
      <c r="O31" s="32">
        <f t="shared" si="27"/>
        <v>0</v>
      </c>
      <c r="P31" s="9"/>
      <c r="Q31" s="160"/>
      <c r="R31" s="172"/>
      <c r="S31" s="33">
        <v>100</v>
      </c>
      <c r="T31" s="51">
        <f aca="true" t="shared" si="28" ref="T31:AE31">T30/$S30*100</f>
        <v>2.928870292887029</v>
      </c>
      <c r="U31" s="35">
        <f t="shared" si="28"/>
        <v>0</v>
      </c>
      <c r="V31" s="35">
        <f t="shared" si="28"/>
        <v>1.6736401673640167</v>
      </c>
      <c r="W31" s="35">
        <f t="shared" si="28"/>
        <v>0</v>
      </c>
      <c r="X31" s="35">
        <f t="shared" si="28"/>
        <v>94.56066945606695</v>
      </c>
      <c r="Y31" s="35">
        <f t="shared" si="28"/>
        <v>0</v>
      </c>
      <c r="Z31" s="35">
        <f t="shared" si="28"/>
        <v>0</v>
      </c>
      <c r="AA31" s="35">
        <f t="shared" si="28"/>
        <v>0</v>
      </c>
      <c r="AB31" s="35">
        <f t="shared" si="28"/>
        <v>0.8368200836820083</v>
      </c>
      <c r="AC31" s="35">
        <f t="shared" si="28"/>
        <v>0</v>
      </c>
      <c r="AD31" s="35">
        <f t="shared" si="28"/>
        <v>0</v>
      </c>
      <c r="AE31" s="36">
        <f t="shared" si="28"/>
        <v>0</v>
      </c>
    </row>
    <row r="32" spans="1:31" ht="23.25" customHeight="1">
      <c r="A32" s="210"/>
      <c r="B32" s="161" t="s">
        <v>44</v>
      </c>
      <c r="C32" s="21">
        <f>SUM(D32:O32)</f>
        <v>689</v>
      </c>
      <c r="D32" s="43">
        <v>2</v>
      </c>
      <c r="E32" s="44">
        <v>0</v>
      </c>
      <c r="F32" s="44">
        <v>8</v>
      </c>
      <c r="G32" s="44">
        <v>0</v>
      </c>
      <c r="H32" s="44">
        <v>662</v>
      </c>
      <c r="I32" s="44">
        <v>12</v>
      </c>
      <c r="J32" s="44">
        <v>0</v>
      </c>
      <c r="K32" s="44">
        <v>5</v>
      </c>
      <c r="L32" s="44">
        <v>0</v>
      </c>
      <c r="M32" s="44">
        <v>0</v>
      </c>
      <c r="N32" s="44">
        <v>0</v>
      </c>
      <c r="O32" s="46">
        <v>0</v>
      </c>
      <c r="P32" s="9"/>
      <c r="Q32" s="160"/>
      <c r="R32" s="171" t="s">
        <v>61</v>
      </c>
      <c r="S32" s="40">
        <f>SUM(T32:AE32)</f>
        <v>671</v>
      </c>
      <c r="T32" s="52">
        <v>2</v>
      </c>
      <c r="U32" s="53">
        <v>0</v>
      </c>
      <c r="V32" s="53">
        <v>8</v>
      </c>
      <c r="W32" s="53">
        <v>0</v>
      </c>
      <c r="X32" s="53">
        <v>645</v>
      </c>
      <c r="Y32" s="53">
        <v>11</v>
      </c>
      <c r="Z32" s="53">
        <v>0</v>
      </c>
      <c r="AA32" s="53">
        <v>5</v>
      </c>
      <c r="AB32" s="53">
        <v>0</v>
      </c>
      <c r="AC32" s="53">
        <v>0</v>
      </c>
      <c r="AD32" s="53">
        <v>0</v>
      </c>
      <c r="AE32" s="54">
        <v>0</v>
      </c>
    </row>
    <row r="33" spans="1:31" ht="23.25" customHeight="1">
      <c r="A33" s="210"/>
      <c r="B33" s="198"/>
      <c r="C33" s="56">
        <v>100</v>
      </c>
      <c r="D33" s="57">
        <f aca="true" t="shared" si="29" ref="D33:O33">D32/$C32*100</f>
        <v>0.29027576197387517</v>
      </c>
      <c r="E33" s="58">
        <f t="shared" si="29"/>
        <v>0</v>
      </c>
      <c r="F33" s="58">
        <f t="shared" si="29"/>
        <v>1.1611030478955007</v>
      </c>
      <c r="G33" s="58">
        <f t="shared" si="29"/>
        <v>0</v>
      </c>
      <c r="H33" s="58">
        <f t="shared" si="29"/>
        <v>96.08127721335269</v>
      </c>
      <c r="I33" s="58">
        <f t="shared" si="29"/>
        <v>1.741654571843251</v>
      </c>
      <c r="J33" s="58">
        <f t="shared" si="29"/>
        <v>0</v>
      </c>
      <c r="K33" s="58">
        <f t="shared" si="29"/>
        <v>0.7256894049346879</v>
      </c>
      <c r="L33" s="58">
        <f t="shared" si="29"/>
        <v>0</v>
      </c>
      <c r="M33" s="58">
        <f t="shared" si="29"/>
        <v>0</v>
      </c>
      <c r="N33" s="58">
        <f t="shared" si="29"/>
        <v>0</v>
      </c>
      <c r="O33" s="59">
        <f t="shared" si="29"/>
        <v>0</v>
      </c>
      <c r="P33" s="9"/>
      <c r="Q33" s="160"/>
      <c r="R33" s="172"/>
      <c r="S33" s="33">
        <v>100</v>
      </c>
      <c r="T33" s="51">
        <f aca="true" t="shared" si="30" ref="T33:AE33">T32/$S32*100</f>
        <v>0.29806259314456035</v>
      </c>
      <c r="U33" s="35">
        <f t="shared" si="30"/>
        <v>0</v>
      </c>
      <c r="V33" s="35">
        <f t="shared" si="30"/>
        <v>1.1922503725782414</v>
      </c>
      <c r="W33" s="35">
        <f t="shared" si="30"/>
        <v>0</v>
      </c>
      <c r="X33" s="35">
        <f t="shared" si="30"/>
        <v>96.1251862891207</v>
      </c>
      <c r="Y33" s="35">
        <f t="shared" si="30"/>
        <v>1.639344262295082</v>
      </c>
      <c r="Z33" s="35">
        <f t="shared" si="30"/>
        <v>0</v>
      </c>
      <c r="AA33" s="35">
        <f t="shared" si="30"/>
        <v>0.7451564828614009</v>
      </c>
      <c r="AB33" s="35">
        <f t="shared" si="30"/>
        <v>0</v>
      </c>
      <c r="AC33" s="35">
        <f t="shared" si="30"/>
        <v>0</v>
      </c>
      <c r="AD33" s="35">
        <f t="shared" si="30"/>
        <v>0</v>
      </c>
      <c r="AE33" s="36">
        <f t="shared" si="30"/>
        <v>0</v>
      </c>
    </row>
    <row r="34" spans="1:31" ht="23.25" customHeight="1">
      <c r="A34" s="210"/>
      <c r="B34" s="161" t="s">
        <v>18</v>
      </c>
      <c r="C34" s="60">
        <f>SUM(D34:O34)</f>
        <v>672</v>
      </c>
      <c r="D34" s="61">
        <v>0</v>
      </c>
      <c r="E34" s="44">
        <v>0</v>
      </c>
      <c r="F34" s="44">
        <v>4</v>
      </c>
      <c r="G34" s="44">
        <v>0</v>
      </c>
      <c r="H34" s="44">
        <v>654</v>
      </c>
      <c r="I34" s="44">
        <v>10</v>
      </c>
      <c r="J34" s="44">
        <v>0</v>
      </c>
      <c r="K34" s="44">
        <v>4</v>
      </c>
      <c r="L34" s="44">
        <v>0</v>
      </c>
      <c r="M34" s="44">
        <v>0</v>
      </c>
      <c r="N34" s="44">
        <v>0</v>
      </c>
      <c r="O34" s="46">
        <v>0</v>
      </c>
      <c r="P34" s="9"/>
      <c r="Q34" s="47"/>
      <c r="R34" s="177" t="s">
        <v>62</v>
      </c>
      <c r="S34" s="40">
        <f>SUM(T34:AE34)</f>
        <v>671</v>
      </c>
      <c r="T34" s="52">
        <v>0</v>
      </c>
      <c r="U34" s="53">
        <v>0</v>
      </c>
      <c r="V34" s="53">
        <v>4</v>
      </c>
      <c r="W34" s="53">
        <v>0</v>
      </c>
      <c r="X34" s="53">
        <v>653</v>
      </c>
      <c r="Y34" s="53">
        <v>10</v>
      </c>
      <c r="Z34" s="53">
        <v>0</v>
      </c>
      <c r="AA34" s="53">
        <v>4</v>
      </c>
      <c r="AB34" s="53">
        <v>0</v>
      </c>
      <c r="AC34" s="53">
        <v>0</v>
      </c>
      <c r="AD34" s="53">
        <v>0</v>
      </c>
      <c r="AE34" s="54">
        <v>0</v>
      </c>
    </row>
    <row r="35" spans="1:31" ht="23.25" customHeight="1" thickBot="1">
      <c r="A35" s="211"/>
      <c r="B35" s="209"/>
      <c r="C35" s="62">
        <v>100</v>
      </c>
      <c r="D35" s="63">
        <f aca="true" t="shared" si="31" ref="D35:O35">D34/$C34*100</f>
        <v>0</v>
      </c>
      <c r="E35" s="64">
        <f t="shared" si="31"/>
        <v>0</v>
      </c>
      <c r="F35" s="64">
        <f t="shared" si="31"/>
        <v>0.5952380952380952</v>
      </c>
      <c r="G35" s="64">
        <f t="shared" si="31"/>
        <v>0</v>
      </c>
      <c r="H35" s="64">
        <f t="shared" si="31"/>
        <v>97.32142857142857</v>
      </c>
      <c r="I35" s="64">
        <f t="shared" si="31"/>
        <v>1.488095238095238</v>
      </c>
      <c r="J35" s="64">
        <f t="shared" si="31"/>
        <v>0</v>
      </c>
      <c r="K35" s="64">
        <f t="shared" si="31"/>
        <v>0.5952380952380952</v>
      </c>
      <c r="L35" s="64">
        <f t="shared" si="31"/>
        <v>0</v>
      </c>
      <c r="M35" s="64">
        <f t="shared" si="31"/>
        <v>0</v>
      </c>
      <c r="N35" s="64">
        <f t="shared" si="31"/>
        <v>0</v>
      </c>
      <c r="O35" s="65">
        <f t="shared" si="31"/>
        <v>0</v>
      </c>
      <c r="P35" s="9"/>
      <c r="Q35" s="66"/>
      <c r="R35" s="178"/>
      <c r="S35" s="67">
        <v>100</v>
      </c>
      <c r="T35" s="68">
        <f aca="true" t="shared" si="32" ref="T35:AE35">T34/$S34*100</f>
        <v>0</v>
      </c>
      <c r="U35" s="69">
        <f t="shared" si="32"/>
        <v>0</v>
      </c>
      <c r="V35" s="69">
        <f t="shared" si="32"/>
        <v>0.5961251862891207</v>
      </c>
      <c r="W35" s="69">
        <f t="shared" si="32"/>
        <v>0</v>
      </c>
      <c r="X35" s="69">
        <f t="shared" si="32"/>
        <v>97.31743666169895</v>
      </c>
      <c r="Y35" s="69">
        <f t="shared" si="32"/>
        <v>1.4903129657228018</v>
      </c>
      <c r="Z35" s="69">
        <f t="shared" si="32"/>
        <v>0</v>
      </c>
      <c r="AA35" s="69">
        <f t="shared" si="32"/>
        <v>0.5961251862891207</v>
      </c>
      <c r="AB35" s="69">
        <f t="shared" si="32"/>
        <v>0</v>
      </c>
      <c r="AC35" s="69">
        <f t="shared" si="32"/>
        <v>0</v>
      </c>
      <c r="AD35" s="69">
        <f t="shared" si="32"/>
        <v>0</v>
      </c>
      <c r="AE35" s="70">
        <f t="shared" si="32"/>
        <v>0</v>
      </c>
    </row>
    <row r="36" ht="22.5" customHeight="1">
      <c r="C36" s="71" t="s">
        <v>45</v>
      </c>
    </row>
  </sheetData>
  <mergeCells count="68">
    <mergeCell ref="Q12:Q33"/>
    <mergeCell ref="B30:B31"/>
    <mergeCell ref="D2:O2"/>
    <mergeCell ref="Q8:R9"/>
    <mergeCell ref="Q10:R11"/>
    <mergeCell ref="R32:R33"/>
    <mergeCell ref="Q6:R7"/>
    <mergeCell ref="R12:R13"/>
    <mergeCell ref="R14:R15"/>
    <mergeCell ref="R16:R17"/>
    <mergeCell ref="R34:R35"/>
    <mergeCell ref="R24:R25"/>
    <mergeCell ref="R26:R27"/>
    <mergeCell ref="R28:R29"/>
    <mergeCell ref="R30:R31"/>
    <mergeCell ref="R18:R19"/>
    <mergeCell ref="R20:R21"/>
    <mergeCell ref="R22:R23"/>
    <mergeCell ref="AD3:AD5"/>
    <mergeCell ref="U3:U5"/>
    <mergeCell ref="V3:V5"/>
    <mergeCell ref="W3:W5"/>
    <mergeCell ref="X3:X5"/>
    <mergeCell ref="Y3:Y5"/>
    <mergeCell ref="AE3:AE5"/>
    <mergeCell ref="Q4:R4"/>
    <mergeCell ref="Q5:R5"/>
    <mergeCell ref="Z3:Z5"/>
    <mergeCell ref="AA3:AA5"/>
    <mergeCell ref="AB3:AB5"/>
    <mergeCell ref="AC3:AC5"/>
    <mergeCell ref="Q3:R3"/>
    <mergeCell ref="T2:AE2"/>
    <mergeCell ref="A1:O1"/>
    <mergeCell ref="Q1:AE1"/>
    <mergeCell ref="I3:I5"/>
    <mergeCell ref="L3:L5"/>
    <mergeCell ref="M3:M5"/>
    <mergeCell ref="N3:N5"/>
    <mergeCell ref="S3:S5"/>
    <mergeCell ref="T3:T5"/>
    <mergeCell ref="H3:H5"/>
    <mergeCell ref="B32:B33"/>
    <mergeCell ref="B18:B19"/>
    <mergeCell ref="B20:B21"/>
    <mergeCell ref="B22:B23"/>
    <mergeCell ref="B24:B25"/>
    <mergeCell ref="B26:B27"/>
    <mergeCell ref="G3:G5"/>
    <mergeCell ref="D3:D5"/>
    <mergeCell ref="B28:B29"/>
    <mergeCell ref="A8:B9"/>
    <mergeCell ref="B14:B15"/>
    <mergeCell ref="F3:F5"/>
    <mergeCell ref="A10:B11"/>
    <mergeCell ref="B12:B13"/>
    <mergeCell ref="A6:B7"/>
    <mergeCell ref="B16:B17"/>
    <mergeCell ref="B34:B35"/>
    <mergeCell ref="A12:A35"/>
    <mergeCell ref="O3:O5"/>
    <mergeCell ref="A3:B3"/>
    <mergeCell ref="A5:B5"/>
    <mergeCell ref="E3:E5"/>
    <mergeCell ref="A4:B4"/>
    <mergeCell ref="J3:J5"/>
    <mergeCell ref="C3:C5"/>
    <mergeCell ref="K3:K5"/>
  </mergeCells>
  <printOptions/>
  <pageMargins left="0.7086614173228347" right="0.5905511811023623" top="0.8661417322834646" bottom="0.2755905511811024" header="0.4330708661417323" footer="0.5511811023622047"/>
  <pageSetup fitToHeight="1" fitToWidth="1" horizontalDpi="600" verticalDpi="600" orientation="landscape" paperSize="9" scale="69" r:id="rId2"/>
  <headerFooter alignWithMargins="0">
    <oddHeader>&amp;L&amp;"HGPｺﾞｼｯｸE,標準"&amp;16事業別・法人別指定事業者数&amp;R&amp;"ＭＳ Ｐゴシック,太字"&amp;14平成24年12月1日現在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38"/>
  <sheetViews>
    <sheetView zoomScale="75" zoomScaleNormal="75" workbookViewId="0" topLeftCell="A1">
      <selection activeCell="L20" sqref="L20"/>
    </sheetView>
  </sheetViews>
  <sheetFormatPr defaultColWidth="9.00390625" defaultRowHeight="13.5"/>
  <cols>
    <col min="1" max="1" width="3.00390625" style="75" customWidth="1"/>
    <col min="2" max="2" width="24.125" style="75" customWidth="1"/>
    <col min="3" max="4" width="14.25390625" style="75" customWidth="1"/>
    <col min="5" max="10" width="14.125" style="75" customWidth="1"/>
    <col min="11" max="15" width="9.00390625" style="75" customWidth="1"/>
    <col min="16" max="16" width="9.375" style="75" customWidth="1"/>
    <col min="17" max="16384" width="9.00390625" style="75" customWidth="1"/>
  </cols>
  <sheetData>
    <row r="1" spans="9:10" ht="17.25">
      <c r="I1" s="151" t="s">
        <v>131</v>
      </c>
      <c r="J1" s="151"/>
    </row>
    <row r="2" spans="9:10" ht="18.75">
      <c r="I2" s="156" t="s">
        <v>0</v>
      </c>
      <c r="J2" s="156"/>
    </row>
    <row r="3" spans="9:10" ht="14.25">
      <c r="I3" s="76"/>
      <c r="J3" s="76"/>
    </row>
    <row r="5" spans="3:10" ht="36.75" customHeight="1">
      <c r="C5" s="77"/>
      <c r="D5" s="78" t="s">
        <v>1</v>
      </c>
      <c r="E5" s="79"/>
      <c r="F5" s="79"/>
      <c r="G5" s="79"/>
      <c r="H5" s="79"/>
      <c r="I5" s="80"/>
      <c r="J5" s="81"/>
    </row>
    <row r="6" ht="36.75" customHeight="1">
      <c r="D6" s="82" t="s">
        <v>136</v>
      </c>
    </row>
    <row r="7" ht="24" customHeight="1"/>
    <row r="8" spans="2:10" ht="26.25" customHeight="1">
      <c r="B8" s="83" t="s">
        <v>132</v>
      </c>
      <c r="D8" s="84"/>
      <c r="E8" s="84"/>
      <c r="F8" s="84"/>
      <c r="G8" s="84"/>
      <c r="H8" s="84"/>
      <c r="I8" s="84"/>
      <c r="J8" s="84"/>
    </row>
    <row r="9" ht="26.25" customHeight="1">
      <c r="B9" s="85" t="s">
        <v>77</v>
      </c>
    </row>
    <row r="10" ht="26.25" customHeight="1">
      <c r="B10" s="85" t="s">
        <v>2</v>
      </c>
    </row>
    <row r="11" ht="17.25" customHeight="1"/>
    <row r="12" ht="22.5" customHeight="1" thickBot="1">
      <c r="B12" s="85" t="s">
        <v>64</v>
      </c>
    </row>
    <row r="13" spans="1:10" ht="30.75" customHeight="1" thickTop="1">
      <c r="A13" s="152"/>
      <c r="B13" s="153"/>
      <c r="C13" s="212" t="s">
        <v>129</v>
      </c>
      <c r="D13" s="144"/>
      <c r="E13" s="146" t="s">
        <v>133</v>
      </c>
      <c r="F13" s="147"/>
      <c r="G13" s="158" t="s">
        <v>134</v>
      </c>
      <c r="H13" s="159"/>
      <c r="I13" s="157" t="s">
        <v>135</v>
      </c>
      <c r="J13" s="144"/>
    </row>
    <row r="14" spans="1:10" ht="30.75" customHeight="1">
      <c r="A14" s="154"/>
      <c r="B14" s="155"/>
      <c r="C14" s="99" t="s">
        <v>3</v>
      </c>
      <c r="D14" s="87" t="s">
        <v>4</v>
      </c>
      <c r="E14" s="88" t="s">
        <v>3</v>
      </c>
      <c r="F14" s="89" t="s">
        <v>4</v>
      </c>
      <c r="G14" s="99" t="s">
        <v>3</v>
      </c>
      <c r="H14" s="100" t="s">
        <v>4</v>
      </c>
      <c r="I14" s="86" t="s">
        <v>3</v>
      </c>
      <c r="J14" s="87" t="s">
        <v>4</v>
      </c>
    </row>
    <row r="15" spans="1:10" s="111" customFormat="1" ht="34.5" customHeight="1">
      <c r="A15" s="148" t="s">
        <v>5</v>
      </c>
      <c r="B15" s="149"/>
      <c r="C15" s="109">
        <v>3340</v>
      </c>
      <c r="D15" s="110"/>
      <c r="E15" s="90">
        <v>18</v>
      </c>
      <c r="F15" s="91"/>
      <c r="G15" s="101">
        <f aca="true" t="shared" si="0" ref="G15:G28">E15-(I15-C15)</f>
        <v>12</v>
      </c>
      <c r="H15" s="92"/>
      <c r="I15" s="109">
        <v>3346</v>
      </c>
      <c r="J15" s="110"/>
    </row>
    <row r="16" spans="1:10" ht="34.5" customHeight="1">
      <c r="A16" s="141" t="s">
        <v>6</v>
      </c>
      <c r="B16" s="142"/>
      <c r="C16" s="93">
        <f>SUM(C17:C28)</f>
        <v>9329</v>
      </c>
      <c r="D16" s="93">
        <f>SUM(D17:D28)</f>
        <v>8779</v>
      </c>
      <c r="E16" s="93">
        <f>SUM(E17:E28)</f>
        <v>60</v>
      </c>
      <c r="F16" s="112">
        <f>SUM(F17:F28)</f>
        <v>55</v>
      </c>
      <c r="G16" s="101">
        <f t="shared" si="0"/>
        <v>44</v>
      </c>
      <c r="H16" s="102">
        <f>SUM(H17:H28)</f>
        <v>39</v>
      </c>
      <c r="I16" s="93">
        <f>SUM(I17:I28)</f>
        <v>9345</v>
      </c>
      <c r="J16" s="93">
        <f>SUM(J17:J28)</f>
        <v>8795</v>
      </c>
    </row>
    <row r="17" spans="1:10" s="111" customFormat="1" ht="34.5" customHeight="1">
      <c r="A17" s="113"/>
      <c r="B17" s="133" t="s">
        <v>7</v>
      </c>
      <c r="C17" s="115">
        <v>3000</v>
      </c>
      <c r="D17" s="115">
        <v>2928</v>
      </c>
      <c r="E17" s="115">
        <v>20</v>
      </c>
      <c r="F17" s="116">
        <v>20</v>
      </c>
      <c r="G17" s="103">
        <f t="shared" si="0"/>
        <v>14</v>
      </c>
      <c r="H17" s="104">
        <f aca="true" t="shared" si="1" ref="H17:H28">F17-(J17-D17)</f>
        <v>13</v>
      </c>
      <c r="I17" s="115">
        <v>3006</v>
      </c>
      <c r="J17" s="115">
        <v>2935</v>
      </c>
    </row>
    <row r="18" spans="1:10" s="111" customFormat="1" ht="34.5" customHeight="1">
      <c r="A18" s="113"/>
      <c r="B18" s="135" t="s">
        <v>8</v>
      </c>
      <c r="C18" s="118">
        <v>169</v>
      </c>
      <c r="D18" s="118">
        <v>166</v>
      </c>
      <c r="E18" s="118">
        <v>0</v>
      </c>
      <c r="F18" s="118">
        <v>0</v>
      </c>
      <c r="G18" s="105">
        <f t="shared" si="0"/>
        <v>0</v>
      </c>
      <c r="H18" s="106">
        <f t="shared" si="1"/>
        <v>0</v>
      </c>
      <c r="I18" s="118">
        <v>169</v>
      </c>
      <c r="J18" s="118">
        <v>166</v>
      </c>
    </row>
    <row r="19" spans="1:10" s="111" customFormat="1" ht="34.5" customHeight="1">
      <c r="A19" s="113"/>
      <c r="B19" s="137" t="s">
        <v>9</v>
      </c>
      <c r="C19" s="118">
        <v>633</v>
      </c>
      <c r="D19" s="118">
        <v>619</v>
      </c>
      <c r="E19" s="118">
        <v>6</v>
      </c>
      <c r="F19" s="120">
        <v>6</v>
      </c>
      <c r="G19" s="105">
        <f t="shared" si="0"/>
        <v>2</v>
      </c>
      <c r="H19" s="106">
        <f t="shared" si="1"/>
        <v>2</v>
      </c>
      <c r="I19" s="118">
        <v>637</v>
      </c>
      <c r="J19" s="118">
        <v>623</v>
      </c>
    </row>
    <row r="20" spans="1:10" s="111" customFormat="1" ht="34.5" customHeight="1">
      <c r="A20" s="113"/>
      <c r="B20" s="135" t="s">
        <v>10</v>
      </c>
      <c r="C20" s="118">
        <v>72</v>
      </c>
      <c r="D20" s="118">
        <v>55</v>
      </c>
      <c r="E20" s="118">
        <v>0</v>
      </c>
      <c r="F20" s="120">
        <v>0</v>
      </c>
      <c r="G20" s="105">
        <f t="shared" si="0"/>
        <v>0</v>
      </c>
      <c r="H20" s="106">
        <f t="shared" si="1"/>
        <v>0</v>
      </c>
      <c r="I20" s="118">
        <v>72</v>
      </c>
      <c r="J20" s="118">
        <v>55</v>
      </c>
    </row>
    <row r="21" spans="1:10" s="111" customFormat="1" ht="34.5" customHeight="1">
      <c r="A21" s="113"/>
      <c r="B21" s="135" t="s">
        <v>11</v>
      </c>
      <c r="C21" s="118">
        <v>311</v>
      </c>
      <c r="D21" s="118">
        <v>267</v>
      </c>
      <c r="E21" s="118">
        <v>1</v>
      </c>
      <c r="F21" s="120">
        <v>1</v>
      </c>
      <c r="G21" s="105">
        <f t="shared" si="0"/>
        <v>11</v>
      </c>
      <c r="H21" s="106">
        <f t="shared" si="1"/>
        <v>11</v>
      </c>
      <c r="I21" s="118">
        <v>301</v>
      </c>
      <c r="J21" s="118">
        <v>257</v>
      </c>
    </row>
    <row r="22" spans="1:10" s="111" customFormat="1" ht="34.5" customHeight="1">
      <c r="A22" s="113"/>
      <c r="B22" s="135" t="s">
        <v>12</v>
      </c>
      <c r="C22" s="118">
        <v>2675</v>
      </c>
      <c r="D22" s="118">
        <v>2371</v>
      </c>
      <c r="E22" s="118">
        <v>24</v>
      </c>
      <c r="F22" s="120">
        <v>19</v>
      </c>
      <c r="G22" s="105">
        <f t="shared" si="0"/>
        <v>9</v>
      </c>
      <c r="H22" s="106">
        <f t="shared" si="1"/>
        <v>6</v>
      </c>
      <c r="I22" s="118">
        <v>2690</v>
      </c>
      <c r="J22" s="118">
        <v>2384</v>
      </c>
    </row>
    <row r="23" spans="1:10" s="111" customFormat="1" ht="34.5" customHeight="1">
      <c r="A23" s="113"/>
      <c r="B23" s="135" t="s">
        <v>13</v>
      </c>
      <c r="C23" s="118">
        <v>96</v>
      </c>
      <c r="D23" s="118">
        <v>91</v>
      </c>
      <c r="E23" s="118">
        <v>0</v>
      </c>
      <c r="F23" s="120">
        <v>0</v>
      </c>
      <c r="G23" s="105">
        <f t="shared" si="0"/>
        <v>0</v>
      </c>
      <c r="H23" s="106">
        <f t="shared" si="1"/>
        <v>0</v>
      </c>
      <c r="I23" s="118">
        <v>96</v>
      </c>
      <c r="J23" s="118">
        <v>91</v>
      </c>
    </row>
    <row r="24" spans="1:10" s="111" customFormat="1" ht="34.5" customHeight="1">
      <c r="A24" s="113"/>
      <c r="B24" s="135" t="s">
        <v>14</v>
      </c>
      <c r="C24" s="118">
        <v>482</v>
      </c>
      <c r="D24" s="118">
        <v>460</v>
      </c>
      <c r="E24" s="118">
        <v>0</v>
      </c>
      <c r="F24" s="120">
        <v>0</v>
      </c>
      <c r="G24" s="105">
        <f t="shared" si="0"/>
        <v>0</v>
      </c>
      <c r="H24" s="106">
        <f t="shared" si="1"/>
        <v>0</v>
      </c>
      <c r="I24" s="118">
        <v>482</v>
      </c>
      <c r="J24" s="118">
        <v>460</v>
      </c>
    </row>
    <row r="25" spans="1:10" s="111" customFormat="1" ht="34.5" customHeight="1">
      <c r="A25" s="113"/>
      <c r="B25" s="135" t="s">
        <v>15</v>
      </c>
      <c r="C25" s="118">
        <v>1</v>
      </c>
      <c r="D25" s="118">
        <v>2</v>
      </c>
      <c r="E25" s="118">
        <v>0</v>
      </c>
      <c r="F25" s="120">
        <v>0</v>
      </c>
      <c r="G25" s="105">
        <f t="shared" si="0"/>
        <v>0</v>
      </c>
      <c r="H25" s="106">
        <f t="shared" si="1"/>
        <v>0</v>
      </c>
      <c r="I25" s="118">
        <v>1</v>
      </c>
      <c r="J25" s="118">
        <v>2</v>
      </c>
    </row>
    <row r="26" spans="1:10" s="111" customFormat="1" ht="34.5" customHeight="1">
      <c r="A26" s="113"/>
      <c r="B26" s="135" t="s">
        <v>16</v>
      </c>
      <c r="C26" s="118">
        <v>529</v>
      </c>
      <c r="D26" s="118">
        <v>478</v>
      </c>
      <c r="E26" s="118">
        <v>0</v>
      </c>
      <c r="F26" s="118">
        <v>0</v>
      </c>
      <c r="G26" s="105">
        <f t="shared" si="0"/>
        <v>0</v>
      </c>
      <c r="H26" s="106">
        <f t="shared" si="1"/>
        <v>0</v>
      </c>
      <c r="I26" s="118">
        <v>529</v>
      </c>
      <c r="J26" s="118">
        <v>478</v>
      </c>
    </row>
    <row r="27" spans="1:10" s="111" customFormat="1" ht="34.5" customHeight="1">
      <c r="A27" s="113"/>
      <c r="B27" s="135" t="s">
        <v>17</v>
      </c>
      <c r="C27" s="118">
        <v>689</v>
      </c>
      <c r="D27" s="118">
        <v>671</v>
      </c>
      <c r="E27" s="118">
        <v>5</v>
      </c>
      <c r="F27" s="120">
        <v>5</v>
      </c>
      <c r="G27" s="105">
        <f t="shared" si="0"/>
        <v>5</v>
      </c>
      <c r="H27" s="106">
        <f t="shared" si="1"/>
        <v>4</v>
      </c>
      <c r="I27" s="118">
        <v>689</v>
      </c>
      <c r="J27" s="118">
        <v>672</v>
      </c>
    </row>
    <row r="28" spans="1:10" s="111" customFormat="1" ht="34.5" customHeight="1" thickBot="1">
      <c r="A28" s="113"/>
      <c r="B28" s="138" t="s">
        <v>18</v>
      </c>
      <c r="C28" s="121">
        <v>672</v>
      </c>
      <c r="D28" s="121">
        <v>671</v>
      </c>
      <c r="E28" s="121">
        <v>4</v>
      </c>
      <c r="F28" s="122">
        <v>4</v>
      </c>
      <c r="G28" s="123">
        <f t="shared" si="0"/>
        <v>3</v>
      </c>
      <c r="H28" s="124">
        <f t="shared" si="1"/>
        <v>3</v>
      </c>
      <c r="I28" s="121">
        <v>673</v>
      </c>
      <c r="J28" s="121">
        <v>672</v>
      </c>
    </row>
    <row r="29" spans="1:10" ht="34.5" customHeight="1" thickBot="1" thickTop="1">
      <c r="A29" s="213" t="s">
        <v>19</v>
      </c>
      <c r="B29" s="214"/>
      <c r="C29" s="128">
        <f>SUM(C15:C16)</f>
        <v>12669</v>
      </c>
      <c r="D29" s="129">
        <f>SUM(D17:D28)</f>
        <v>8779</v>
      </c>
      <c r="E29" s="129">
        <f>SUM(E15:E16)</f>
        <v>78</v>
      </c>
      <c r="F29" s="130">
        <f>SUM(F17:F28)</f>
        <v>55</v>
      </c>
      <c r="G29" s="131">
        <f>SUM(G15:G16)</f>
        <v>56</v>
      </c>
      <c r="H29" s="132">
        <f>SUM(H17:H28)</f>
        <v>39</v>
      </c>
      <c r="I29" s="128">
        <f>SUM(I15:I16)</f>
        <v>12691</v>
      </c>
      <c r="J29" s="129">
        <f>SUM(J17:J28)</f>
        <v>8795</v>
      </c>
    </row>
    <row r="30" spans="2:6" ht="26.25" customHeight="1" thickTop="1">
      <c r="B30" s="97" t="s">
        <v>63</v>
      </c>
      <c r="F30" s="98"/>
    </row>
    <row r="31" spans="2:4" ht="22.5" customHeight="1">
      <c r="B31" s="150"/>
      <c r="C31" s="150"/>
      <c r="D31" s="150"/>
    </row>
    <row r="32" ht="18.75" customHeight="1"/>
    <row r="33" ht="18.75" customHeight="1"/>
    <row r="34" spans="2:10" ht="24.75" customHeight="1">
      <c r="B34" s="145"/>
      <c r="C34" s="145"/>
      <c r="D34" s="145"/>
      <c r="E34" s="145"/>
      <c r="F34" s="145"/>
      <c r="G34" s="145"/>
      <c r="H34" s="145"/>
      <c r="I34" s="145"/>
      <c r="J34" s="145"/>
    </row>
    <row r="35" spans="2:10" ht="34.5" customHeight="1">
      <c r="B35" s="145"/>
      <c r="C35" s="145"/>
      <c r="D35" s="145"/>
      <c r="E35" s="145"/>
      <c r="F35" s="145"/>
      <c r="G35" s="145"/>
      <c r="H35" s="145"/>
      <c r="I35" s="145"/>
      <c r="J35" s="145"/>
    </row>
    <row r="36" spans="2:10" ht="27.75" customHeight="1">
      <c r="B36" s="145" t="s">
        <v>74</v>
      </c>
      <c r="C36" s="145"/>
      <c r="D36" s="145"/>
      <c r="E36" s="145"/>
      <c r="F36" s="145"/>
      <c r="G36" s="145"/>
      <c r="H36" s="145"/>
      <c r="I36" s="145"/>
      <c r="J36" s="145"/>
    </row>
    <row r="37" spans="2:10" ht="27.75" customHeight="1">
      <c r="B37" s="145"/>
      <c r="C37" s="145"/>
      <c r="D37" s="145"/>
      <c r="E37" s="145"/>
      <c r="F37" s="145"/>
      <c r="G37" s="145"/>
      <c r="H37" s="145"/>
      <c r="I37" s="145"/>
      <c r="J37" s="145"/>
    </row>
    <row r="38" spans="2:10" ht="27.75" customHeight="1">
      <c r="B38" s="145"/>
      <c r="C38" s="145"/>
      <c r="D38" s="145"/>
      <c r="E38" s="145"/>
      <c r="F38" s="145"/>
      <c r="G38" s="145"/>
      <c r="H38" s="145"/>
      <c r="I38" s="145"/>
      <c r="J38" s="145"/>
    </row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</sheetData>
  <mergeCells count="13">
    <mergeCell ref="I1:J1"/>
    <mergeCell ref="A13:B14"/>
    <mergeCell ref="I2:J2"/>
    <mergeCell ref="I13:J13"/>
    <mergeCell ref="E13:F13"/>
    <mergeCell ref="G13:H13"/>
    <mergeCell ref="A16:B16"/>
    <mergeCell ref="C13:D13"/>
    <mergeCell ref="B36:J38"/>
    <mergeCell ref="B34:J35"/>
    <mergeCell ref="A29:B29"/>
    <mergeCell ref="A15:B15"/>
    <mergeCell ref="B31:D31"/>
  </mergeCells>
  <printOptions/>
  <pageMargins left="0.5118110236220472" right="0.5118110236220472" top="0.7086614173228347" bottom="0.984251968503937" header="0.5118110236220472" footer="0.5118110236220472"/>
  <pageSetup fitToHeight="1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AE36"/>
  <sheetViews>
    <sheetView zoomScale="75" zoomScaleNormal="75" workbookViewId="0" topLeftCell="A1">
      <pane xSplit="2" ySplit="5" topLeftCell="C6" activePane="bottomRight" state="frozen"/>
      <selection pane="topLeft" activeCell="J4" sqref="J4"/>
      <selection pane="topRight" activeCell="J4" sqref="J4"/>
      <selection pane="bottomLeft" activeCell="J4" sqref="J4"/>
      <selection pane="bottomRight" activeCell="Z30" sqref="Z30"/>
    </sheetView>
  </sheetViews>
  <sheetFormatPr defaultColWidth="9.00390625" defaultRowHeight="22.5" customHeight="1"/>
  <cols>
    <col min="1" max="1" width="1.625" style="4" customWidth="1"/>
    <col min="2" max="2" width="12.625" style="4" customWidth="1"/>
    <col min="3" max="3" width="6.625" style="71" customWidth="1"/>
    <col min="4" max="15" width="6.125" style="71" customWidth="1"/>
    <col min="16" max="16" width="1.875" style="4" customWidth="1"/>
    <col min="17" max="17" width="1.625" style="4" customWidth="1"/>
    <col min="18" max="18" width="12.625" style="4" customWidth="1"/>
    <col min="19" max="19" width="6.625" style="71" customWidth="1"/>
    <col min="20" max="31" width="6.125" style="71" customWidth="1"/>
    <col min="32" max="16384" width="9.00390625" style="4" customWidth="1"/>
  </cols>
  <sheetData>
    <row r="1" spans="1:31" s="1" customFormat="1" ht="22.5" customHeight="1">
      <c r="A1" s="191" t="s">
        <v>65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Q1" s="191" t="s">
        <v>46</v>
      </c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</row>
    <row r="2" spans="1:31" ht="6.75" customHeight="1" thickBot="1">
      <c r="A2" s="2"/>
      <c r="B2" s="2"/>
      <c r="C2" s="3"/>
      <c r="D2" s="163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Q2" s="2"/>
      <c r="R2" s="2"/>
      <c r="S2" s="3"/>
      <c r="T2" s="163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</row>
    <row r="3" spans="1:31" ht="23.25" customHeight="1">
      <c r="A3" s="189" t="s">
        <v>20</v>
      </c>
      <c r="B3" s="190"/>
      <c r="C3" s="192" t="s">
        <v>21</v>
      </c>
      <c r="D3" s="195" t="s">
        <v>22</v>
      </c>
      <c r="E3" s="179" t="s">
        <v>23</v>
      </c>
      <c r="F3" s="179" t="s">
        <v>24</v>
      </c>
      <c r="G3" s="179" t="s">
        <v>25</v>
      </c>
      <c r="H3" s="179" t="s">
        <v>26</v>
      </c>
      <c r="I3" s="179" t="s">
        <v>27</v>
      </c>
      <c r="J3" s="179" t="s">
        <v>28</v>
      </c>
      <c r="K3" s="179" t="s">
        <v>47</v>
      </c>
      <c r="L3" s="179" t="s">
        <v>29</v>
      </c>
      <c r="M3" s="179" t="s">
        <v>30</v>
      </c>
      <c r="N3" s="179" t="s">
        <v>31</v>
      </c>
      <c r="O3" s="182" t="s">
        <v>32</v>
      </c>
      <c r="Q3" s="189" t="s">
        <v>20</v>
      </c>
      <c r="R3" s="190"/>
      <c r="S3" s="192" t="s">
        <v>21</v>
      </c>
      <c r="T3" s="195" t="s">
        <v>22</v>
      </c>
      <c r="U3" s="179" t="s">
        <v>23</v>
      </c>
      <c r="V3" s="179" t="s">
        <v>24</v>
      </c>
      <c r="W3" s="179" t="s">
        <v>25</v>
      </c>
      <c r="X3" s="179" t="s">
        <v>26</v>
      </c>
      <c r="Y3" s="179" t="s">
        <v>27</v>
      </c>
      <c r="Z3" s="179" t="s">
        <v>28</v>
      </c>
      <c r="AA3" s="179" t="s">
        <v>47</v>
      </c>
      <c r="AB3" s="179" t="s">
        <v>29</v>
      </c>
      <c r="AC3" s="179" t="s">
        <v>30</v>
      </c>
      <c r="AD3" s="179" t="s">
        <v>31</v>
      </c>
      <c r="AE3" s="182" t="s">
        <v>32</v>
      </c>
    </row>
    <row r="4" spans="1:31" ht="22.5" customHeight="1">
      <c r="A4" s="185" t="s">
        <v>48</v>
      </c>
      <c r="B4" s="186"/>
      <c r="C4" s="193"/>
      <c r="D4" s="196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3"/>
      <c r="Q4" s="185" t="s">
        <v>48</v>
      </c>
      <c r="R4" s="186"/>
      <c r="S4" s="193"/>
      <c r="T4" s="196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3"/>
    </row>
    <row r="5" spans="1:31" ht="22.5" customHeight="1" thickBot="1">
      <c r="A5" s="187" t="s">
        <v>49</v>
      </c>
      <c r="B5" s="188"/>
      <c r="C5" s="194"/>
      <c r="D5" s="197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4"/>
      <c r="Q5" s="187" t="s">
        <v>49</v>
      </c>
      <c r="R5" s="188"/>
      <c r="S5" s="194"/>
      <c r="T5" s="197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4"/>
    </row>
    <row r="6" spans="1:31" ht="23.25" customHeight="1">
      <c r="A6" s="205" t="s">
        <v>50</v>
      </c>
      <c r="B6" s="206"/>
      <c r="C6" s="5">
        <f aca="true" t="shared" si="0" ref="C6:O6">SUM(C8,C10)</f>
        <v>12127</v>
      </c>
      <c r="D6" s="6">
        <f t="shared" si="0"/>
        <v>1595</v>
      </c>
      <c r="E6" s="7">
        <f t="shared" si="0"/>
        <v>47</v>
      </c>
      <c r="F6" s="7">
        <f t="shared" si="0"/>
        <v>898</v>
      </c>
      <c r="G6" s="7">
        <f t="shared" si="0"/>
        <v>163</v>
      </c>
      <c r="H6" s="7">
        <f t="shared" si="0"/>
        <v>8512</v>
      </c>
      <c r="I6" s="7">
        <f t="shared" si="0"/>
        <v>578</v>
      </c>
      <c r="J6" s="7">
        <f t="shared" si="0"/>
        <v>1</v>
      </c>
      <c r="K6" s="7">
        <f t="shared" si="0"/>
        <v>166</v>
      </c>
      <c r="L6" s="7">
        <f t="shared" si="0"/>
        <v>38</v>
      </c>
      <c r="M6" s="7">
        <f t="shared" si="0"/>
        <v>5</v>
      </c>
      <c r="N6" s="7">
        <f t="shared" si="0"/>
        <v>80</v>
      </c>
      <c r="O6" s="8">
        <f t="shared" si="0"/>
        <v>44</v>
      </c>
      <c r="P6" s="9"/>
      <c r="Q6" s="173" t="s">
        <v>50</v>
      </c>
      <c r="R6" s="174"/>
      <c r="S6" s="10">
        <f aca="true" t="shared" si="1" ref="S6:AE6">S10</f>
        <v>8383</v>
      </c>
      <c r="T6" s="11">
        <f t="shared" si="1"/>
        <v>1142</v>
      </c>
      <c r="U6" s="12">
        <f t="shared" si="1"/>
        <v>26</v>
      </c>
      <c r="V6" s="12">
        <f t="shared" si="1"/>
        <v>546</v>
      </c>
      <c r="W6" s="12">
        <f t="shared" si="1"/>
        <v>99</v>
      </c>
      <c r="X6" s="12">
        <f t="shared" si="1"/>
        <v>5960</v>
      </c>
      <c r="Y6" s="12">
        <f t="shared" si="1"/>
        <v>386</v>
      </c>
      <c r="Z6" s="12">
        <f t="shared" si="1"/>
        <v>1</v>
      </c>
      <c r="AA6" s="12">
        <f t="shared" si="1"/>
        <v>112</v>
      </c>
      <c r="AB6" s="12">
        <f t="shared" si="1"/>
        <v>29</v>
      </c>
      <c r="AC6" s="12">
        <f t="shared" si="1"/>
        <v>2</v>
      </c>
      <c r="AD6" s="12">
        <f t="shared" si="1"/>
        <v>57</v>
      </c>
      <c r="AE6" s="13">
        <f t="shared" si="1"/>
        <v>23</v>
      </c>
    </row>
    <row r="7" spans="1:31" ht="23.25" customHeight="1" thickBot="1">
      <c r="A7" s="207"/>
      <c r="B7" s="208"/>
      <c r="C7" s="14">
        <v>100</v>
      </c>
      <c r="D7" s="15">
        <f aca="true" t="shared" si="2" ref="D7:O7">D6/$C6*100</f>
        <v>13.152469695720292</v>
      </c>
      <c r="E7" s="16">
        <f t="shared" si="2"/>
        <v>0.3875649377422281</v>
      </c>
      <c r="F7" s="16">
        <f t="shared" si="2"/>
        <v>7.404964129628103</v>
      </c>
      <c r="G7" s="16">
        <f t="shared" si="2"/>
        <v>1.3441081883400676</v>
      </c>
      <c r="H7" s="16">
        <f t="shared" si="2"/>
        <v>70.19048404386905</v>
      </c>
      <c r="I7" s="16">
        <f t="shared" si="2"/>
        <v>4.76622412797889</v>
      </c>
      <c r="J7" s="16">
        <f t="shared" si="2"/>
        <v>0.008246062505153789</v>
      </c>
      <c r="K7" s="16">
        <f t="shared" si="2"/>
        <v>1.368846375855529</v>
      </c>
      <c r="L7" s="16">
        <f t="shared" si="2"/>
        <v>0.31335037519584397</v>
      </c>
      <c r="M7" s="16">
        <f t="shared" si="2"/>
        <v>0.04123031252576895</v>
      </c>
      <c r="N7" s="16">
        <f t="shared" si="2"/>
        <v>0.6596850004123032</v>
      </c>
      <c r="O7" s="17">
        <f t="shared" si="2"/>
        <v>0.36282675022676675</v>
      </c>
      <c r="P7" s="9"/>
      <c r="Q7" s="175"/>
      <c r="R7" s="176"/>
      <c r="S7" s="18">
        <f aca="true" t="shared" si="3" ref="S7:AE7">S11</f>
        <v>100</v>
      </c>
      <c r="T7" s="19">
        <f t="shared" si="3"/>
        <v>13.622808063938924</v>
      </c>
      <c r="U7" s="19">
        <f t="shared" si="3"/>
        <v>0.31015149707741857</v>
      </c>
      <c r="V7" s="19">
        <f t="shared" si="3"/>
        <v>6.513181438625789</v>
      </c>
      <c r="W7" s="19">
        <f t="shared" si="3"/>
        <v>1.18096146964094</v>
      </c>
      <c r="X7" s="19">
        <f t="shared" si="3"/>
        <v>71.09626625313133</v>
      </c>
      <c r="Y7" s="19">
        <f t="shared" si="3"/>
        <v>4.604556841226291</v>
      </c>
      <c r="Z7" s="19">
        <f t="shared" si="3"/>
        <v>0.01192890373374687</v>
      </c>
      <c r="AA7" s="19">
        <f t="shared" si="3"/>
        <v>1.3360372181796494</v>
      </c>
      <c r="AB7" s="19">
        <f t="shared" si="3"/>
        <v>0.3459382082786592</v>
      </c>
      <c r="AC7" s="19">
        <f t="shared" si="3"/>
        <v>0.02385780746749374</v>
      </c>
      <c r="AD7" s="19">
        <f t="shared" si="3"/>
        <v>0.6799475128235715</v>
      </c>
      <c r="AE7" s="20">
        <f t="shared" si="3"/>
        <v>0.27436478587617796</v>
      </c>
    </row>
    <row r="8" spans="1:31" ht="23.25" customHeight="1" thickTop="1">
      <c r="A8" s="199" t="s">
        <v>33</v>
      </c>
      <c r="B8" s="200"/>
      <c r="C8" s="21">
        <f>SUM(D8:O8)</f>
        <v>3224</v>
      </c>
      <c r="D8" s="22">
        <v>416</v>
      </c>
      <c r="E8" s="23">
        <v>21</v>
      </c>
      <c r="F8" s="23">
        <v>299</v>
      </c>
      <c r="G8" s="23">
        <v>59</v>
      </c>
      <c r="H8" s="23">
        <v>2173</v>
      </c>
      <c r="I8" s="23">
        <v>172</v>
      </c>
      <c r="J8" s="23">
        <v>0</v>
      </c>
      <c r="K8" s="23">
        <v>53</v>
      </c>
      <c r="L8" s="23">
        <v>9</v>
      </c>
      <c r="M8" s="23">
        <v>2</v>
      </c>
      <c r="N8" s="23">
        <v>20</v>
      </c>
      <c r="O8" s="24">
        <v>0</v>
      </c>
      <c r="P8" s="9"/>
      <c r="Q8" s="165"/>
      <c r="R8" s="166"/>
      <c r="S8" s="25"/>
      <c r="T8" s="26"/>
      <c r="U8" s="27"/>
      <c r="V8" s="27"/>
      <c r="W8" s="27"/>
      <c r="X8" s="27"/>
      <c r="Y8" s="27"/>
      <c r="Z8" s="27"/>
      <c r="AA8" s="27"/>
      <c r="AB8" s="27"/>
      <c r="AC8" s="27"/>
      <c r="AD8" s="27"/>
      <c r="AE8" s="28"/>
    </row>
    <row r="9" spans="1:31" ht="23.25" customHeight="1">
      <c r="A9" s="201"/>
      <c r="B9" s="202"/>
      <c r="C9" s="29">
        <v>100</v>
      </c>
      <c r="D9" s="30">
        <f aca="true" t="shared" si="4" ref="D9:O9">D8/$C8*100</f>
        <v>12.903225806451612</v>
      </c>
      <c r="E9" s="31">
        <f t="shared" si="4"/>
        <v>0.6513647642679901</v>
      </c>
      <c r="F9" s="31">
        <f t="shared" si="4"/>
        <v>9.274193548387096</v>
      </c>
      <c r="G9" s="31">
        <f t="shared" si="4"/>
        <v>1.8300248138957815</v>
      </c>
      <c r="H9" s="31">
        <f t="shared" si="4"/>
        <v>67.40074441687345</v>
      </c>
      <c r="I9" s="31">
        <f t="shared" si="4"/>
        <v>5.334987593052109</v>
      </c>
      <c r="J9" s="31">
        <f t="shared" si="4"/>
        <v>0</v>
      </c>
      <c r="K9" s="31">
        <f t="shared" si="4"/>
        <v>1.6439205955334986</v>
      </c>
      <c r="L9" s="31">
        <f t="shared" si="4"/>
        <v>0.2791563275434243</v>
      </c>
      <c r="M9" s="31">
        <f t="shared" si="4"/>
        <v>0.062034739454094295</v>
      </c>
      <c r="N9" s="31">
        <f t="shared" si="4"/>
        <v>0.620347394540943</v>
      </c>
      <c r="O9" s="32">
        <f t="shared" si="4"/>
        <v>0</v>
      </c>
      <c r="P9" s="9"/>
      <c r="Q9" s="167"/>
      <c r="R9" s="168"/>
      <c r="S9" s="33"/>
      <c r="T9" s="34"/>
      <c r="U9" s="35"/>
      <c r="V9" s="35"/>
      <c r="W9" s="35"/>
      <c r="X9" s="35"/>
      <c r="Y9" s="35"/>
      <c r="Z9" s="35"/>
      <c r="AA9" s="35"/>
      <c r="AB9" s="35"/>
      <c r="AC9" s="35"/>
      <c r="AD9" s="35"/>
      <c r="AE9" s="36"/>
    </row>
    <row r="10" spans="1:31" ht="23.25" customHeight="1">
      <c r="A10" s="203" t="s">
        <v>34</v>
      </c>
      <c r="B10" s="204"/>
      <c r="C10" s="21">
        <f>SUM(D10:O10)</f>
        <v>8903</v>
      </c>
      <c r="D10" s="37">
        <f aca="true" t="shared" si="5" ref="D10:O10">SUM(D12,D14,D16,D18,D20,D22,D24,D26,D28,D30,D32,D34)</f>
        <v>1179</v>
      </c>
      <c r="E10" s="38">
        <f t="shared" si="5"/>
        <v>26</v>
      </c>
      <c r="F10" s="38">
        <f t="shared" si="5"/>
        <v>599</v>
      </c>
      <c r="G10" s="38">
        <f t="shared" si="5"/>
        <v>104</v>
      </c>
      <c r="H10" s="38">
        <f t="shared" si="5"/>
        <v>6339</v>
      </c>
      <c r="I10" s="38">
        <f t="shared" si="5"/>
        <v>406</v>
      </c>
      <c r="J10" s="38">
        <f t="shared" si="5"/>
        <v>1</v>
      </c>
      <c r="K10" s="38">
        <f t="shared" si="5"/>
        <v>113</v>
      </c>
      <c r="L10" s="38">
        <f t="shared" si="5"/>
        <v>29</v>
      </c>
      <c r="M10" s="38">
        <f t="shared" si="5"/>
        <v>3</v>
      </c>
      <c r="N10" s="38">
        <f t="shared" si="5"/>
        <v>60</v>
      </c>
      <c r="O10" s="39">
        <f t="shared" si="5"/>
        <v>44</v>
      </c>
      <c r="P10" s="9"/>
      <c r="Q10" s="169" t="s">
        <v>46</v>
      </c>
      <c r="R10" s="170"/>
      <c r="S10" s="40">
        <f>SUM(T10:AE10)</f>
        <v>8383</v>
      </c>
      <c r="T10" s="41">
        <f aca="true" t="shared" si="6" ref="T10:AE10">SUM(T12,T14,T16,T18,T20,T22,T24,T26,T28,T30,T32,T34)</f>
        <v>1142</v>
      </c>
      <c r="U10" s="41">
        <f t="shared" si="6"/>
        <v>26</v>
      </c>
      <c r="V10" s="41">
        <f t="shared" si="6"/>
        <v>546</v>
      </c>
      <c r="W10" s="41">
        <f t="shared" si="6"/>
        <v>99</v>
      </c>
      <c r="X10" s="41">
        <f t="shared" si="6"/>
        <v>5960</v>
      </c>
      <c r="Y10" s="41">
        <f t="shared" si="6"/>
        <v>386</v>
      </c>
      <c r="Z10" s="41">
        <f t="shared" si="6"/>
        <v>1</v>
      </c>
      <c r="AA10" s="41">
        <f t="shared" si="6"/>
        <v>112</v>
      </c>
      <c r="AB10" s="41">
        <f t="shared" si="6"/>
        <v>29</v>
      </c>
      <c r="AC10" s="41">
        <f t="shared" si="6"/>
        <v>2</v>
      </c>
      <c r="AD10" s="41">
        <f t="shared" si="6"/>
        <v>57</v>
      </c>
      <c r="AE10" s="42">
        <f t="shared" si="6"/>
        <v>23</v>
      </c>
    </row>
    <row r="11" spans="1:31" ht="23.25" customHeight="1">
      <c r="A11" s="199"/>
      <c r="B11" s="202"/>
      <c r="C11" s="29">
        <v>100</v>
      </c>
      <c r="D11" s="30">
        <f aca="true" t="shared" si="7" ref="D11:O11">D10/$C10*100</f>
        <v>13.242727170616647</v>
      </c>
      <c r="E11" s="31">
        <f t="shared" si="7"/>
        <v>0.29203639222733907</v>
      </c>
      <c r="F11" s="31">
        <f t="shared" si="7"/>
        <v>6.728069190160619</v>
      </c>
      <c r="G11" s="31">
        <f t="shared" si="7"/>
        <v>1.1681455689093563</v>
      </c>
      <c r="H11" s="31">
        <f t="shared" si="7"/>
        <v>71.20071885881164</v>
      </c>
      <c r="I11" s="31">
        <f t="shared" si="7"/>
        <v>4.5602605863192185</v>
      </c>
      <c r="J11" s="31">
        <f t="shared" si="7"/>
        <v>0.011232168931820734</v>
      </c>
      <c r="K11" s="31">
        <f t="shared" si="7"/>
        <v>1.269235089295743</v>
      </c>
      <c r="L11" s="31">
        <f t="shared" si="7"/>
        <v>0.32573289902280134</v>
      </c>
      <c r="M11" s="31">
        <f t="shared" si="7"/>
        <v>0.033696506795462204</v>
      </c>
      <c r="N11" s="31">
        <f t="shared" si="7"/>
        <v>0.6739301359092441</v>
      </c>
      <c r="O11" s="32">
        <f t="shared" si="7"/>
        <v>0.49421543300011234</v>
      </c>
      <c r="P11" s="9"/>
      <c r="Q11" s="165"/>
      <c r="R11" s="168"/>
      <c r="S11" s="33">
        <v>100</v>
      </c>
      <c r="T11" s="35">
        <f aca="true" t="shared" si="8" ref="T11:AE11">T10/$S10*100</f>
        <v>13.622808063938924</v>
      </c>
      <c r="U11" s="35">
        <f t="shared" si="8"/>
        <v>0.31015149707741857</v>
      </c>
      <c r="V11" s="35">
        <f t="shared" si="8"/>
        <v>6.513181438625789</v>
      </c>
      <c r="W11" s="35">
        <f t="shared" si="8"/>
        <v>1.18096146964094</v>
      </c>
      <c r="X11" s="35">
        <f t="shared" si="8"/>
        <v>71.09626625313133</v>
      </c>
      <c r="Y11" s="35">
        <f t="shared" si="8"/>
        <v>4.604556841226291</v>
      </c>
      <c r="Z11" s="35">
        <f t="shared" si="8"/>
        <v>0.01192890373374687</v>
      </c>
      <c r="AA11" s="35">
        <f t="shared" si="8"/>
        <v>1.3360372181796494</v>
      </c>
      <c r="AB11" s="35">
        <f t="shared" si="8"/>
        <v>0.3459382082786592</v>
      </c>
      <c r="AC11" s="35">
        <f t="shared" si="8"/>
        <v>0.02385780746749374</v>
      </c>
      <c r="AD11" s="35">
        <f t="shared" si="8"/>
        <v>0.6799475128235715</v>
      </c>
      <c r="AE11" s="36">
        <f t="shared" si="8"/>
        <v>0.27436478587617796</v>
      </c>
    </row>
    <row r="12" spans="1:31" ht="23.25" customHeight="1">
      <c r="A12" s="210"/>
      <c r="B12" s="161" t="s">
        <v>35</v>
      </c>
      <c r="C12" s="21">
        <f>SUM(D12:O12)</f>
        <v>2901</v>
      </c>
      <c r="D12" s="43">
        <v>217</v>
      </c>
      <c r="E12" s="44">
        <v>17</v>
      </c>
      <c r="F12" s="45">
        <v>55</v>
      </c>
      <c r="G12" s="44">
        <v>12</v>
      </c>
      <c r="H12" s="44">
        <v>2328</v>
      </c>
      <c r="I12" s="44">
        <v>221</v>
      </c>
      <c r="J12" s="44">
        <v>0</v>
      </c>
      <c r="K12" s="44">
        <v>45</v>
      </c>
      <c r="L12" s="44">
        <v>4</v>
      </c>
      <c r="M12" s="44">
        <v>0</v>
      </c>
      <c r="N12" s="44">
        <v>2</v>
      </c>
      <c r="O12" s="46">
        <v>0</v>
      </c>
      <c r="P12" s="9"/>
      <c r="Q12" s="160"/>
      <c r="R12" s="171" t="s">
        <v>51</v>
      </c>
      <c r="S12" s="40">
        <f>SUM(T12:AE12)</f>
        <v>2830</v>
      </c>
      <c r="T12" s="48">
        <v>212</v>
      </c>
      <c r="U12" s="49">
        <v>17</v>
      </c>
      <c r="V12" s="49">
        <v>53</v>
      </c>
      <c r="W12" s="49">
        <v>12</v>
      </c>
      <c r="X12" s="49">
        <v>2279</v>
      </c>
      <c r="Y12" s="49">
        <v>208</v>
      </c>
      <c r="Z12" s="49">
        <v>0</v>
      </c>
      <c r="AA12" s="49">
        <v>44</v>
      </c>
      <c r="AB12" s="49">
        <v>4</v>
      </c>
      <c r="AC12" s="49">
        <v>0</v>
      </c>
      <c r="AD12" s="49">
        <v>1</v>
      </c>
      <c r="AE12" s="50">
        <v>0</v>
      </c>
    </row>
    <row r="13" spans="1:31" ht="23.25" customHeight="1">
      <c r="A13" s="210"/>
      <c r="B13" s="162"/>
      <c r="C13" s="29">
        <v>100</v>
      </c>
      <c r="D13" s="30">
        <f aca="true" t="shared" si="9" ref="D13:O13">D12/$C12*100</f>
        <v>7.480179248534988</v>
      </c>
      <c r="E13" s="31">
        <f t="shared" si="9"/>
        <v>0.5860048259220959</v>
      </c>
      <c r="F13" s="31">
        <f t="shared" si="9"/>
        <v>1.8958979662185453</v>
      </c>
      <c r="G13" s="31">
        <f t="shared" si="9"/>
        <v>0.4136504653567736</v>
      </c>
      <c r="H13" s="31">
        <f t="shared" si="9"/>
        <v>80.24819027921406</v>
      </c>
      <c r="I13" s="31">
        <f t="shared" si="9"/>
        <v>7.618062736987246</v>
      </c>
      <c r="J13" s="31">
        <f t="shared" si="9"/>
        <v>0</v>
      </c>
      <c r="K13" s="31">
        <f t="shared" si="9"/>
        <v>1.5511892450879008</v>
      </c>
      <c r="L13" s="31">
        <f t="shared" si="9"/>
        <v>0.13788348845225784</v>
      </c>
      <c r="M13" s="31">
        <f t="shared" si="9"/>
        <v>0</v>
      </c>
      <c r="N13" s="31">
        <f t="shared" si="9"/>
        <v>0.06894174422612892</v>
      </c>
      <c r="O13" s="32">
        <f t="shared" si="9"/>
        <v>0</v>
      </c>
      <c r="P13" s="9"/>
      <c r="Q13" s="160"/>
      <c r="R13" s="172"/>
      <c r="S13" s="33">
        <v>100</v>
      </c>
      <c r="T13" s="51">
        <f aca="true" t="shared" si="10" ref="T13:AE13">T12/$S12*100</f>
        <v>7.491166077738516</v>
      </c>
      <c r="U13" s="35">
        <f t="shared" si="10"/>
        <v>0.6007067137809188</v>
      </c>
      <c r="V13" s="35">
        <f t="shared" si="10"/>
        <v>1.872791519434629</v>
      </c>
      <c r="W13" s="35">
        <f t="shared" si="10"/>
        <v>0.4240282685512367</v>
      </c>
      <c r="X13" s="35">
        <f t="shared" si="10"/>
        <v>80.53003533568905</v>
      </c>
      <c r="Y13" s="35">
        <f t="shared" si="10"/>
        <v>7.34982332155477</v>
      </c>
      <c r="Z13" s="35">
        <f t="shared" si="10"/>
        <v>0</v>
      </c>
      <c r="AA13" s="35">
        <f t="shared" si="10"/>
        <v>1.5547703180212016</v>
      </c>
      <c r="AB13" s="35">
        <f t="shared" si="10"/>
        <v>0.1413427561837456</v>
      </c>
      <c r="AC13" s="35">
        <f t="shared" si="10"/>
        <v>0</v>
      </c>
      <c r="AD13" s="35">
        <f t="shared" si="10"/>
        <v>0.0353356890459364</v>
      </c>
      <c r="AE13" s="36">
        <f t="shared" si="10"/>
        <v>0</v>
      </c>
    </row>
    <row r="14" spans="1:31" ht="23.25" customHeight="1">
      <c r="A14" s="210"/>
      <c r="B14" s="161" t="s">
        <v>36</v>
      </c>
      <c r="C14" s="21">
        <f>SUM(D14:O14)</f>
        <v>168</v>
      </c>
      <c r="D14" s="43">
        <v>9</v>
      </c>
      <c r="E14" s="44">
        <v>1</v>
      </c>
      <c r="F14" s="44">
        <v>2</v>
      </c>
      <c r="G14" s="44">
        <v>0</v>
      </c>
      <c r="H14" s="44">
        <v>155</v>
      </c>
      <c r="I14" s="44">
        <v>1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6">
        <v>0</v>
      </c>
      <c r="P14" s="9"/>
      <c r="Q14" s="160"/>
      <c r="R14" s="171" t="s">
        <v>52</v>
      </c>
      <c r="S14" s="40">
        <f>SUM(T14:AE14)</f>
        <v>165</v>
      </c>
      <c r="T14" s="52">
        <v>8</v>
      </c>
      <c r="U14" s="53">
        <v>1</v>
      </c>
      <c r="V14" s="53">
        <v>2</v>
      </c>
      <c r="W14" s="53">
        <v>0</v>
      </c>
      <c r="X14" s="53">
        <v>153</v>
      </c>
      <c r="Y14" s="53">
        <v>1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4">
        <v>0</v>
      </c>
    </row>
    <row r="15" spans="1:31" ht="23.25" customHeight="1">
      <c r="A15" s="210"/>
      <c r="B15" s="162"/>
      <c r="C15" s="29">
        <v>100</v>
      </c>
      <c r="D15" s="30">
        <f aca="true" t="shared" si="11" ref="D15:O15">D14/$C14*100</f>
        <v>5.357142857142857</v>
      </c>
      <c r="E15" s="31">
        <f t="shared" si="11"/>
        <v>0.5952380952380952</v>
      </c>
      <c r="F15" s="31">
        <f t="shared" si="11"/>
        <v>1.1904761904761905</v>
      </c>
      <c r="G15" s="31">
        <f t="shared" si="11"/>
        <v>0</v>
      </c>
      <c r="H15" s="31">
        <f t="shared" si="11"/>
        <v>92.26190476190477</v>
      </c>
      <c r="I15" s="31">
        <f t="shared" si="11"/>
        <v>0.5952380952380952</v>
      </c>
      <c r="J15" s="31">
        <f t="shared" si="11"/>
        <v>0</v>
      </c>
      <c r="K15" s="31">
        <f t="shared" si="11"/>
        <v>0</v>
      </c>
      <c r="L15" s="31">
        <f t="shared" si="11"/>
        <v>0</v>
      </c>
      <c r="M15" s="31">
        <f t="shared" si="11"/>
        <v>0</v>
      </c>
      <c r="N15" s="31">
        <f t="shared" si="11"/>
        <v>0</v>
      </c>
      <c r="O15" s="32">
        <f t="shared" si="11"/>
        <v>0</v>
      </c>
      <c r="P15" s="9"/>
      <c r="Q15" s="160"/>
      <c r="R15" s="172"/>
      <c r="S15" s="33">
        <v>100</v>
      </c>
      <c r="T15" s="51">
        <f aca="true" t="shared" si="12" ref="T15:AE15">T14/$S14*100</f>
        <v>4.848484848484849</v>
      </c>
      <c r="U15" s="35">
        <f t="shared" si="12"/>
        <v>0.6060606060606061</v>
      </c>
      <c r="V15" s="35">
        <f t="shared" si="12"/>
        <v>1.2121212121212122</v>
      </c>
      <c r="W15" s="35">
        <f t="shared" si="12"/>
        <v>0</v>
      </c>
      <c r="X15" s="35">
        <f t="shared" si="12"/>
        <v>92.72727272727272</v>
      </c>
      <c r="Y15" s="35">
        <f t="shared" si="12"/>
        <v>0.6060606060606061</v>
      </c>
      <c r="Z15" s="35">
        <f t="shared" si="12"/>
        <v>0</v>
      </c>
      <c r="AA15" s="35">
        <f t="shared" si="12"/>
        <v>0</v>
      </c>
      <c r="AB15" s="35">
        <f t="shared" si="12"/>
        <v>0</v>
      </c>
      <c r="AC15" s="35">
        <f t="shared" si="12"/>
        <v>0</v>
      </c>
      <c r="AD15" s="35">
        <f t="shared" si="12"/>
        <v>0</v>
      </c>
      <c r="AE15" s="36">
        <f t="shared" si="12"/>
        <v>0</v>
      </c>
    </row>
    <row r="16" spans="1:31" ht="23.25" customHeight="1">
      <c r="A16" s="210"/>
      <c r="B16" s="161" t="s">
        <v>37</v>
      </c>
      <c r="C16" s="21">
        <f>SUM(D16:O16)</f>
        <v>603</v>
      </c>
      <c r="D16" s="43">
        <v>46</v>
      </c>
      <c r="E16" s="44">
        <v>0</v>
      </c>
      <c r="F16" s="44">
        <v>211</v>
      </c>
      <c r="G16" s="44">
        <v>53</v>
      </c>
      <c r="H16" s="44">
        <v>242</v>
      </c>
      <c r="I16" s="44">
        <v>18</v>
      </c>
      <c r="J16" s="44">
        <v>0</v>
      </c>
      <c r="K16" s="44">
        <v>28</v>
      </c>
      <c r="L16" s="44">
        <v>4</v>
      </c>
      <c r="M16" s="44">
        <v>0</v>
      </c>
      <c r="N16" s="44">
        <v>1</v>
      </c>
      <c r="O16" s="46">
        <v>0</v>
      </c>
      <c r="P16" s="9"/>
      <c r="Q16" s="160"/>
      <c r="R16" s="171" t="s">
        <v>53</v>
      </c>
      <c r="S16" s="40">
        <f>SUM(T16:AE16)</f>
        <v>588</v>
      </c>
      <c r="T16" s="43">
        <v>44</v>
      </c>
      <c r="U16" s="44">
        <v>0</v>
      </c>
      <c r="V16" s="44">
        <v>206</v>
      </c>
      <c r="W16" s="44">
        <v>52</v>
      </c>
      <c r="X16" s="44">
        <v>238</v>
      </c>
      <c r="Y16" s="44">
        <v>16</v>
      </c>
      <c r="Z16" s="44">
        <v>0</v>
      </c>
      <c r="AA16" s="44">
        <v>28</v>
      </c>
      <c r="AB16" s="44">
        <v>4</v>
      </c>
      <c r="AC16" s="44">
        <v>0</v>
      </c>
      <c r="AD16" s="44">
        <v>0</v>
      </c>
      <c r="AE16" s="46">
        <v>0</v>
      </c>
    </row>
    <row r="17" spans="1:31" ht="23.25" customHeight="1">
      <c r="A17" s="210"/>
      <c r="B17" s="162"/>
      <c r="C17" s="29">
        <v>100</v>
      </c>
      <c r="D17" s="30">
        <f aca="true" t="shared" si="13" ref="D17:O17">D16/$C16*100</f>
        <v>7.628524046434494</v>
      </c>
      <c r="E17" s="31">
        <f t="shared" si="13"/>
        <v>0</v>
      </c>
      <c r="F17" s="31">
        <f t="shared" si="13"/>
        <v>34.991708126036485</v>
      </c>
      <c r="G17" s="31">
        <f t="shared" si="13"/>
        <v>8.7893864013267</v>
      </c>
      <c r="H17" s="31">
        <f t="shared" si="13"/>
        <v>40.13266998341625</v>
      </c>
      <c r="I17" s="31">
        <f t="shared" si="13"/>
        <v>2.9850746268656714</v>
      </c>
      <c r="J17" s="31">
        <f t="shared" si="13"/>
        <v>0</v>
      </c>
      <c r="K17" s="31">
        <f t="shared" si="13"/>
        <v>4.643449419568822</v>
      </c>
      <c r="L17" s="31">
        <f t="shared" si="13"/>
        <v>0.6633499170812603</v>
      </c>
      <c r="M17" s="31">
        <f t="shared" si="13"/>
        <v>0</v>
      </c>
      <c r="N17" s="31">
        <f t="shared" si="13"/>
        <v>0.16583747927031509</v>
      </c>
      <c r="O17" s="32">
        <f t="shared" si="13"/>
        <v>0</v>
      </c>
      <c r="P17" s="9"/>
      <c r="Q17" s="160"/>
      <c r="R17" s="172"/>
      <c r="S17" s="33">
        <v>100</v>
      </c>
      <c r="T17" s="51">
        <f aca="true" t="shared" si="14" ref="T17:AE17">T16/$S16*100</f>
        <v>7.482993197278912</v>
      </c>
      <c r="U17" s="35">
        <f t="shared" si="14"/>
        <v>0</v>
      </c>
      <c r="V17" s="35">
        <f t="shared" si="14"/>
        <v>35.034013605442176</v>
      </c>
      <c r="W17" s="35">
        <f t="shared" si="14"/>
        <v>8.843537414965986</v>
      </c>
      <c r="X17" s="35">
        <f t="shared" si="14"/>
        <v>40.476190476190474</v>
      </c>
      <c r="Y17" s="35">
        <f t="shared" si="14"/>
        <v>2.7210884353741496</v>
      </c>
      <c r="Z17" s="35">
        <f t="shared" si="14"/>
        <v>0</v>
      </c>
      <c r="AA17" s="35">
        <f t="shared" si="14"/>
        <v>4.761904761904762</v>
      </c>
      <c r="AB17" s="35">
        <f t="shared" si="14"/>
        <v>0.6802721088435374</v>
      </c>
      <c r="AC17" s="35">
        <f t="shared" si="14"/>
        <v>0</v>
      </c>
      <c r="AD17" s="35">
        <f t="shared" si="14"/>
        <v>0</v>
      </c>
      <c r="AE17" s="36">
        <f t="shared" si="14"/>
        <v>0</v>
      </c>
    </row>
    <row r="18" spans="1:31" ht="23.25" customHeight="1">
      <c r="A18" s="210"/>
      <c r="B18" s="161" t="s">
        <v>38</v>
      </c>
      <c r="C18" s="21">
        <f>SUM(D18:O18)</f>
        <v>66</v>
      </c>
      <c r="D18" s="43">
        <v>4</v>
      </c>
      <c r="E18" s="44">
        <v>0</v>
      </c>
      <c r="F18" s="44">
        <v>52</v>
      </c>
      <c r="G18" s="44">
        <v>3</v>
      </c>
      <c r="H18" s="44">
        <v>0</v>
      </c>
      <c r="I18" s="44">
        <v>0</v>
      </c>
      <c r="J18" s="44">
        <v>0</v>
      </c>
      <c r="K18" s="44">
        <v>1</v>
      </c>
      <c r="L18" s="44">
        <v>2</v>
      </c>
      <c r="M18" s="44">
        <v>1</v>
      </c>
      <c r="N18" s="44">
        <v>1</v>
      </c>
      <c r="O18" s="46">
        <v>2</v>
      </c>
      <c r="P18" s="9"/>
      <c r="Q18" s="160"/>
      <c r="R18" s="171" t="s">
        <v>54</v>
      </c>
      <c r="S18" s="40">
        <f>SUM(T18:AE18)</f>
        <v>48</v>
      </c>
      <c r="T18" s="52">
        <v>3</v>
      </c>
      <c r="U18" s="53">
        <v>0</v>
      </c>
      <c r="V18" s="53">
        <v>38</v>
      </c>
      <c r="W18" s="53">
        <v>1</v>
      </c>
      <c r="X18" s="53">
        <v>0</v>
      </c>
      <c r="Y18" s="53">
        <v>0</v>
      </c>
      <c r="Z18" s="53">
        <v>0</v>
      </c>
      <c r="AA18" s="53">
        <v>1</v>
      </c>
      <c r="AB18" s="53">
        <v>3</v>
      </c>
      <c r="AC18" s="53">
        <v>0</v>
      </c>
      <c r="AD18" s="53">
        <v>1</v>
      </c>
      <c r="AE18" s="54">
        <v>1</v>
      </c>
    </row>
    <row r="19" spans="1:31" ht="23.25" customHeight="1">
      <c r="A19" s="210"/>
      <c r="B19" s="162"/>
      <c r="C19" s="29">
        <v>100</v>
      </c>
      <c r="D19" s="30">
        <f aca="true" t="shared" si="15" ref="D19:O19">D18/$C18*100</f>
        <v>6.0606060606060606</v>
      </c>
      <c r="E19" s="31">
        <f t="shared" si="15"/>
        <v>0</v>
      </c>
      <c r="F19" s="31">
        <f t="shared" si="15"/>
        <v>78.78787878787878</v>
      </c>
      <c r="G19" s="31">
        <f t="shared" si="15"/>
        <v>4.545454545454546</v>
      </c>
      <c r="H19" s="31">
        <f t="shared" si="15"/>
        <v>0</v>
      </c>
      <c r="I19" s="31">
        <f t="shared" si="15"/>
        <v>0</v>
      </c>
      <c r="J19" s="31">
        <f t="shared" si="15"/>
        <v>0</v>
      </c>
      <c r="K19" s="31">
        <f t="shared" si="15"/>
        <v>1.5151515151515151</v>
      </c>
      <c r="L19" s="31">
        <f t="shared" si="15"/>
        <v>3.0303030303030303</v>
      </c>
      <c r="M19" s="31">
        <f t="shared" si="15"/>
        <v>1.5151515151515151</v>
      </c>
      <c r="N19" s="31">
        <f t="shared" si="15"/>
        <v>1.5151515151515151</v>
      </c>
      <c r="O19" s="32">
        <f t="shared" si="15"/>
        <v>3.0303030303030303</v>
      </c>
      <c r="P19" s="9"/>
      <c r="Q19" s="160"/>
      <c r="R19" s="172"/>
      <c r="S19" s="33">
        <v>100</v>
      </c>
      <c r="T19" s="51">
        <f aca="true" t="shared" si="16" ref="T19:AE19">T18/$S18*100</f>
        <v>6.25</v>
      </c>
      <c r="U19" s="35">
        <f t="shared" si="16"/>
        <v>0</v>
      </c>
      <c r="V19" s="35">
        <f t="shared" si="16"/>
        <v>79.16666666666666</v>
      </c>
      <c r="W19" s="35">
        <f t="shared" si="16"/>
        <v>2.083333333333333</v>
      </c>
      <c r="X19" s="35">
        <f t="shared" si="16"/>
        <v>0</v>
      </c>
      <c r="Y19" s="35">
        <f t="shared" si="16"/>
        <v>0</v>
      </c>
      <c r="Z19" s="35">
        <f t="shared" si="16"/>
        <v>0</v>
      </c>
      <c r="AA19" s="35">
        <f t="shared" si="16"/>
        <v>2.083333333333333</v>
      </c>
      <c r="AB19" s="35">
        <f t="shared" si="16"/>
        <v>6.25</v>
      </c>
      <c r="AC19" s="35">
        <f t="shared" si="16"/>
        <v>0</v>
      </c>
      <c r="AD19" s="35">
        <f t="shared" si="16"/>
        <v>2.083333333333333</v>
      </c>
      <c r="AE19" s="36">
        <f t="shared" si="16"/>
        <v>2.083333333333333</v>
      </c>
    </row>
    <row r="20" spans="1:31" ht="23.25" customHeight="1">
      <c r="A20" s="210"/>
      <c r="B20" s="161" t="s">
        <v>39</v>
      </c>
      <c r="C20" s="21">
        <f>SUM(D20:O20)</f>
        <v>300</v>
      </c>
      <c r="D20" s="72">
        <v>15</v>
      </c>
      <c r="E20" s="73">
        <v>0</v>
      </c>
      <c r="F20" s="73">
        <v>93</v>
      </c>
      <c r="G20" s="73">
        <v>21</v>
      </c>
      <c r="H20" s="73">
        <v>115</v>
      </c>
      <c r="I20" s="73">
        <v>8</v>
      </c>
      <c r="J20" s="73">
        <v>0</v>
      </c>
      <c r="K20" s="73">
        <v>5</v>
      </c>
      <c r="L20" s="73">
        <v>7</v>
      </c>
      <c r="M20" s="73">
        <v>0</v>
      </c>
      <c r="N20" s="73">
        <v>1</v>
      </c>
      <c r="O20" s="74">
        <v>35</v>
      </c>
      <c r="P20" s="9"/>
      <c r="Q20" s="160"/>
      <c r="R20" s="171" t="s">
        <v>55</v>
      </c>
      <c r="S20" s="40">
        <f>SUM(T20:AE20)</f>
        <v>254</v>
      </c>
      <c r="T20" s="52">
        <v>15</v>
      </c>
      <c r="U20" s="53">
        <v>0</v>
      </c>
      <c r="V20" s="53">
        <v>74</v>
      </c>
      <c r="W20" s="53">
        <v>20</v>
      </c>
      <c r="X20" s="53">
        <v>111</v>
      </c>
      <c r="Y20" s="53">
        <v>8</v>
      </c>
      <c r="Z20" s="53">
        <v>0</v>
      </c>
      <c r="AA20" s="53">
        <v>5</v>
      </c>
      <c r="AB20" s="53">
        <v>6</v>
      </c>
      <c r="AC20" s="53">
        <v>0</v>
      </c>
      <c r="AD20" s="53">
        <v>0</v>
      </c>
      <c r="AE20" s="54">
        <v>15</v>
      </c>
    </row>
    <row r="21" spans="1:31" ht="23.25" customHeight="1">
      <c r="A21" s="210"/>
      <c r="B21" s="162"/>
      <c r="C21" s="29">
        <v>100</v>
      </c>
      <c r="D21" s="55">
        <f aca="true" t="shared" si="17" ref="D21:O21">D20/$C20*100</f>
        <v>5</v>
      </c>
      <c r="E21" s="31">
        <f t="shared" si="17"/>
        <v>0</v>
      </c>
      <c r="F21" s="31">
        <f t="shared" si="17"/>
        <v>31</v>
      </c>
      <c r="G21" s="31">
        <f t="shared" si="17"/>
        <v>7.000000000000001</v>
      </c>
      <c r="H21" s="31">
        <f t="shared" si="17"/>
        <v>38.333333333333336</v>
      </c>
      <c r="I21" s="31">
        <f t="shared" si="17"/>
        <v>2.666666666666667</v>
      </c>
      <c r="J21" s="31">
        <f t="shared" si="17"/>
        <v>0</v>
      </c>
      <c r="K21" s="31">
        <f t="shared" si="17"/>
        <v>1.6666666666666667</v>
      </c>
      <c r="L21" s="31">
        <f t="shared" si="17"/>
        <v>2.3333333333333335</v>
      </c>
      <c r="M21" s="31">
        <f t="shared" si="17"/>
        <v>0</v>
      </c>
      <c r="N21" s="31">
        <f t="shared" si="17"/>
        <v>0.33333333333333337</v>
      </c>
      <c r="O21" s="32">
        <f t="shared" si="17"/>
        <v>11.666666666666666</v>
      </c>
      <c r="P21" s="9"/>
      <c r="Q21" s="160"/>
      <c r="R21" s="172"/>
      <c r="S21" s="33">
        <v>100</v>
      </c>
      <c r="T21" s="51">
        <f aca="true" t="shared" si="18" ref="T21:AE21">IF(T20=0,"(0.0)",T20/$S20*100)</f>
        <v>5.905511811023622</v>
      </c>
      <c r="U21" s="35" t="str">
        <f t="shared" si="18"/>
        <v>(0.0)</v>
      </c>
      <c r="V21" s="35">
        <f t="shared" si="18"/>
        <v>29.133858267716533</v>
      </c>
      <c r="W21" s="35">
        <f t="shared" si="18"/>
        <v>7.874015748031496</v>
      </c>
      <c r="X21" s="35">
        <f t="shared" si="18"/>
        <v>43.7007874015748</v>
      </c>
      <c r="Y21" s="35">
        <f t="shared" si="18"/>
        <v>3.149606299212598</v>
      </c>
      <c r="Z21" s="35" t="str">
        <f t="shared" si="18"/>
        <v>(0.0)</v>
      </c>
      <c r="AA21" s="35">
        <f t="shared" si="18"/>
        <v>1.968503937007874</v>
      </c>
      <c r="AB21" s="35">
        <f t="shared" si="18"/>
        <v>2.3622047244094486</v>
      </c>
      <c r="AC21" s="35" t="str">
        <f t="shared" si="18"/>
        <v>(0.0)</v>
      </c>
      <c r="AD21" s="35" t="str">
        <f t="shared" si="18"/>
        <v>(0.0)</v>
      </c>
      <c r="AE21" s="36">
        <f t="shared" si="18"/>
        <v>5.905511811023622</v>
      </c>
    </row>
    <row r="22" spans="1:31" ht="23.25" customHeight="1">
      <c r="A22" s="210"/>
      <c r="B22" s="161" t="s">
        <v>40</v>
      </c>
      <c r="C22" s="21">
        <f>SUM(D22:O22)</f>
        <v>2437</v>
      </c>
      <c r="D22" s="43">
        <v>470</v>
      </c>
      <c r="E22" s="44">
        <v>7</v>
      </c>
      <c r="F22" s="44">
        <v>81</v>
      </c>
      <c r="G22" s="44">
        <v>12</v>
      </c>
      <c r="H22" s="44">
        <v>1680</v>
      </c>
      <c r="I22" s="44">
        <v>124</v>
      </c>
      <c r="J22" s="44">
        <v>1</v>
      </c>
      <c r="K22" s="44">
        <v>16</v>
      </c>
      <c r="L22" s="44">
        <v>7</v>
      </c>
      <c r="M22" s="44">
        <v>0</v>
      </c>
      <c r="N22" s="44">
        <v>39</v>
      </c>
      <c r="O22" s="46">
        <v>0</v>
      </c>
      <c r="P22" s="9"/>
      <c r="Q22" s="160"/>
      <c r="R22" s="171" t="s">
        <v>56</v>
      </c>
      <c r="S22" s="40">
        <f>SUM(T22:AE22)</f>
        <v>2154</v>
      </c>
      <c r="T22" s="52">
        <v>462</v>
      </c>
      <c r="U22" s="53">
        <v>7</v>
      </c>
      <c r="V22" s="53">
        <v>77</v>
      </c>
      <c r="W22" s="53">
        <v>11</v>
      </c>
      <c r="X22" s="53">
        <v>1414</v>
      </c>
      <c r="Y22" s="53">
        <v>120</v>
      </c>
      <c r="Z22" s="53">
        <v>1</v>
      </c>
      <c r="AA22" s="53">
        <v>16</v>
      </c>
      <c r="AB22" s="53">
        <v>7</v>
      </c>
      <c r="AC22" s="53">
        <v>0</v>
      </c>
      <c r="AD22" s="53">
        <v>39</v>
      </c>
      <c r="AE22" s="54">
        <v>0</v>
      </c>
    </row>
    <row r="23" spans="1:31" ht="23.25" customHeight="1">
      <c r="A23" s="210"/>
      <c r="B23" s="162"/>
      <c r="C23" s="29">
        <v>100</v>
      </c>
      <c r="D23" s="30">
        <f aca="true" t="shared" si="19" ref="D23:O23">D22/$C22*100</f>
        <v>19.28600738613049</v>
      </c>
      <c r="E23" s="31">
        <f t="shared" si="19"/>
        <v>0.28723840787853916</v>
      </c>
      <c r="F23" s="31">
        <f t="shared" si="19"/>
        <v>3.323758719737382</v>
      </c>
      <c r="G23" s="31">
        <f t="shared" si="19"/>
        <v>0.4924086992203529</v>
      </c>
      <c r="H23" s="31">
        <f t="shared" si="19"/>
        <v>68.9372178908494</v>
      </c>
      <c r="I23" s="31">
        <f t="shared" si="19"/>
        <v>5.0882232252769795</v>
      </c>
      <c r="J23" s="31">
        <f t="shared" si="19"/>
        <v>0.04103405826836274</v>
      </c>
      <c r="K23" s="31">
        <f t="shared" si="19"/>
        <v>0.6565449322938038</v>
      </c>
      <c r="L23" s="31">
        <f t="shared" si="19"/>
        <v>0.28723840787853916</v>
      </c>
      <c r="M23" s="31">
        <f t="shared" si="19"/>
        <v>0</v>
      </c>
      <c r="N23" s="31">
        <f t="shared" si="19"/>
        <v>1.600328272466147</v>
      </c>
      <c r="O23" s="32">
        <f t="shared" si="19"/>
        <v>0</v>
      </c>
      <c r="P23" s="9"/>
      <c r="Q23" s="160"/>
      <c r="R23" s="172"/>
      <c r="S23" s="33">
        <v>100</v>
      </c>
      <c r="T23" s="51">
        <f aca="true" t="shared" si="20" ref="T23:AE23">T22/$S22*100</f>
        <v>21.448467966573816</v>
      </c>
      <c r="U23" s="35">
        <f t="shared" si="20"/>
        <v>0.32497678737233054</v>
      </c>
      <c r="V23" s="35">
        <f t="shared" si="20"/>
        <v>3.574744661095636</v>
      </c>
      <c r="W23" s="35">
        <f t="shared" si="20"/>
        <v>0.510677808727948</v>
      </c>
      <c r="X23" s="35">
        <f t="shared" si="20"/>
        <v>65.64531104921078</v>
      </c>
      <c r="Y23" s="35">
        <f t="shared" si="20"/>
        <v>5.571030640668524</v>
      </c>
      <c r="Z23" s="35">
        <f t="shared" si="20"/>
        <v>0.04642525533890436</v>
      </c>
      <c r="AA23" s="35">
        <f t="shared" si="20"/>
        <v>0.7428040854224698</v>
      </c>
      <c r="AB23" s="35">
        <f t="shared" si="20"/>
        <v>0.32497678737233054</v>
      </c>
      <c r="AC23" s="35">
        <f t="shared" si="20"/>
        <v>0</v>
      </c>
      <c r="AD23" s="35">
        <f t="shared" si="20"/>
        <v>1.8105849582172702</v>
      </c>
      <c r="AE23" s="36">
        <f t="shared" si="20"/>
        <v>0</v>
      </c>
    </row>
    <row r="24" spans="1:31" ht="23.25" customHeight="1">
      <c r="A24" s="210"/>
      <c r="B24" s="161" t="s">
        <v>41</v>
      </c>
      <c r="C24" s="21">
        <f>SUM(D24:O24)</f>
        <v>95</v>
      </c>
      <c r="D24" s="43">
        <v>0</v>
      </c>
      <c r="E24" s="44">
        <v>0</v>
      </c>
      <c r="F24" s="44">
        <v>77</v>
      </c>
      <c r="G24" s="44">
        <v>3</v>
      </c>
      <c r="H24" s="44">
        <v>0</v>
      </c>
      <c r="I24" s="44">
        <v>0</v>
      </c>
      <c r="J24" s="44">
        <v>0</v>
      </c>
      <c r="K24" s="44">
        <v>8</v>
      </c>
      <c r="L24" s="44">
        <v>0</v>
      </c>
      <c r="M24" s="44">
        <v>0</v>
      </c>
      <c r="N24" s="44">
        <v>0</v>
      </c>
      <c r="O24" s="46">
        <v>7</v>
      </c>
      <c r="P24" s="9"/>
      <c r="Q24" s="160"/>
      <c r="R24" s="171" t="s">
        <v>57</v>
      </c>
      <c r="S24" s="40">
        <f>SUM(T24:AE24)</f>
        <v>90</v>
      </c>
      <c r="T24" s="52">
        <v>0</v>
      </c>
      <c r="U24" s="53">
        <v>0</v>
      </c>
      <c r="V24" s="53">
        <v>72</v>
      </c>
      <c r="W24" s="53">
        <v>3</v>
      </c>
      <c r="X24" s="53">
        <v>0</v>
      </c>
      <c r="Y24" s="53">
        <v>0</v>
      </c>
      <c r="Z24" s="53">
        <v>0</v>
      </c>
      <c r="AA24" s="53">
        <v>8</v>
      </c>
      <c r="AB24" s="53">
        <v>0</v>
      </c>
      <c r="AC24" s="53">
        <v>0</v>
      </c>
      <c r="AD24" s="53">
        <v>0</v>
      </c>
      <c r="AE24" s="54">
        <v>7</v>
      </c>
    </row>
    <row r="25" spans="1:31" ht="23.25" customHeight="1">
      <c r="A25" s="210"/>
      <c r="B25" s="162"/>
      <c r="C25" s="29">
        <v>100</v>
      </c>
      <c r="D25" s="30">
        <f aca="true" t="shared" si="21" ref="D25:O25">D24/$C24*100</f>
        <v>0</v>
      </c>
      <c r="E25" s="31">
        <f t="shared" si="21"/>
        <v>0</v>
      </c>
      <c r="F25" s="31">
        <f t="shared" si="21"/>
        <v>81.05263157894737</v>
      </c>
      <c r="G25" s="31">
        <f t="shared" si="21"/>
        <v>3.1578947368421053</v>
      </c>
      <c r="H25" s="31">
        <f t="shared" si="21"/>
        <v>0</v>
      </c>
      <c r="I25" s="31">
        <f t="shared" si="21"/>
        <v>0</v>
      </c>
      <c r="J25" s="31">
        <f t="shared" si="21"/>
        <v>0</v>
      </c>
      <c r="K25" s="31">
        <f t="shared" si="21"/>
        <v>8.421052631578947</v>
      </c>
      <c r="L25" s="31">
        <f t="shared" si="21"/>
        <v>0</v>
      </c>
      <c r="M25" s="31">
        <f t="shared" si="21"/>
        <v>0</v>
      </c>
      <c r="N25" s="31">
        <f t="shared" si="21"/>
        <v>0</v>
      </c>
      <c r="O25" s="32">
        <f t="shared" si="21"/>
        <v>7.368421052631578</v>
      </c>
      <c r="P25" s="9"/>
      <c r="Q25" s="160"/>
      <c r="R25" s="172"/>
      <c r="S25" s="33">
        <v>100</v>
      </c>
      <c r="T25" s="51">
        <f aca="true" t="shared" si="22" ref="T25:AE25">T24/$S24*100</f>
        <v>0</v>
      </c>
      <c r="U25" s="35">
        <f t="shared" si="22"/>
        <v>0</v>
      </c>
      <c r="V25" s="35">
        <f t="shared" si="22"/>
        <v>80</v>
      </c>
      <c r="W25" s="35">
        <f t="shared" si="22"/>
        <v>3.3333333333333335</v>
      </c>
      <c r="X25" s="35">
        <f t="shared" si="22"/>
        <v>0</v>
      </c>
      <c r="Y25" s="35">
        <f t="shared" si="22"/>
        <v>0</v>
      </c>
      <c r="Z25" s="35">
        <f t="shared" si="22"/>
        <v>0</v>
      </c>
      <c r="AA25" s="35">
        <f t="shared" si="22"/>
        <v>8.88888888888889</v>
      </c>
      <c r="AB25" s="35">
        <f t="shared" si="22"/>
        <v>0</v>
      </c>
      <c r="AC25" s="35">
        <f t="shared" si="22"/>
        <v>0</v>
      </c>
      <c r="AD25" s="35">
        <f t="shared" si="22"/>
        <v>0</v>
      </c>
      <c r="AE25" s="36">
        <f t="shared" si="22"/>
        <v>7.777777777777778</v>
      </c>
    </row>
    <row r="26" spans="1:31" ht="23.25" customHeight="1">
      <c r="A26" s="210"/>
      <c r="B26" s="161" t="s">
        <v>42</v>
      </c>
      <c r="C26" s="21">
        <f>SUM(D26:O26)</f>
        <v>460</v>
      </c>
      <c r="D26" s="43">
        <v>400</v>
      </c>
      <c r="E26" s="44">
        <v>1</v>
      </c>
      <c r="F26" s="44">
        <v>5</v>
      </c>
      <c r="G26" s="44">
        <v>0</v>
      </c>
      <c r="H26" s="44">
        <v>33</v>
      </c>
      <c r="I26" s="44">
        <v>1</v>
      </c>
      <c r="J26" s="44">
        <v>0</v>
      </c>
      <c r="K26" s="44">
        <v>1</v>
      </c>
      <c r="L26" s="44">
        <v>1</v>
      </c>
      <c r="M26" s="44">
        <v>2</v>
      </c>
      <c r="N26" s="44">
        <v>16</v>
      </c>
      <c r="O26" s="46">
        <v>0</v>
      </c>
      <c r="P26" s="9"/>
      <c r="Q26" s="160"/>
      <c r="R26" s="171" t="s">
        <v>58</v>
      </c>
      <c r="S26" s="40">
        <f>SUM(T26:AE26)</f>
        <v>439</v>
      </c>
      <c r="T26" s="52">
        <v>384</v>
      </c>
      <c r="U26" s="53">
        <v>1</v>
      </c>
      <c r="V26" s="53">
        <v>3</v>
      </c>
      <c r="W26" s="53">
        <v>0</v>
      </c>
      <c r="X26" s="53">
        <v>30</v>
      </c>
      <c r="Y26" s="53">
        <v>1</v>
      </c>
      <c r="Z26" s="53">
        <v>0</v>
      </c>
      <c r="AA26" s="53">
        <v>1</v>
      </c>
      <c r="AB26" s="53">
        <v>1</v>
      </c>
      <c r="AC26" s="53">
        <v>2</v>
      </c>
      <c r="AD26" s="53">
        <v>16</v>
      </c>
      <c r="AE26" s="54">
        <v>0</v>
      </c>
    </row>
    <row r="27" spans="1:31" ht="23.25" customHeight="1">
      <c r="A27" s="210"/>
      <c r="B27" s="162"/>
      <c r="C27" s="29">
        <v>100</v>
      </c>
      <c r="D27" s="30">
        <f aca="true" t="shared" si="23" ref="D27:O27">D26/$C26*100</f>
        <v>86.95652173913044</v>
      </c>
      <c r="E27" s="31">
        <f t="shared" si="23"/>
        <v>0.21739130434782608</v>
      </c>
      <c r="F27" s="31">
        <f t="shared" si="23"/>
        <v>1.0869565217391304</v>
      </c>
      <c r="G27" s="31">
        <f t="shared" si="23"/>
        <v>0</v>
      </c>
      <c r="H27" s="31">
        <f t="shared" si="23"/>
        <v>7.173913043478261</v>
      </c>
      <c r="I27" s="31">
        <f t="shared" si="23"/>
        <v>0.21739130434782608</v>
      </c>
      <c r="J27" s="31">
        <f t="shared" si="23"/>
        <v>0</v>
      </c>
      <c r="K27" s="31">
        <f t="shared" si="23"/>
        <v>0.21739130434782608</v>
      </c>
      <c r="L27" s="31">
        <f t="shared" si="23"/>
        <v>0.21739130434782608</v>
      </c>
      <c r="M27" s="31">
        <f t="shared" si="23"/>
        <v>0.43478260869565216</v>
      </c>
      <c r="N27" s="31">
        <f t="shared" si="23"/>
        <v>3.4782608695652173</v>
      </c>
      <c r="O27" s="32">
        <f t="shared" si="23"/>
        <v>0</v>
      </c>
      <c r="P27" s="9"/>
      <c r="Q27" s="160"/>
      <c r="R27" s="172"/>
      <c r="S27" s="33">
        <v>100</v>
      </c>
      <c r="T27" s="51">
        <f aca="true" t="shared" si="24" ref="T27:AE27">T26/$S26*100</f>
        <v>87.47152619589977</v>
      </c>
      <c r="U27" s="35">
        <f t="shared" si="24"/>
        <v>0.22779043280182232</v>
      </c>
      <c r="V27" s="35">
        <f t="shared" si="24"/>
        <v>0.683371298405467</v>
      </c>
      <c r="W27" s="35">
        <f t="shared" si="24"/>
        <v>0</v>
      </c>
      <c r="X27" s="35">
        <f t="shared" si="24"/>
        <v>6.83371298405467</v>
      </c>
      <c r="Y27" s="35">
        <f t="shared" si="24"/>
        <v>0.22779043280182232</v>
      </c>
      <c r="Z27" s="35">
        <f t="shared" si="24"/>
        <v>0</v>
      </c>
      <c r="AA27" s="35">
        <f t="shared" si="24"/>
        <v>0.22779043280182232</v>
      </c>
      <c r="AB27" s="35">
        <f t="shared" si="24"/>
        <v>0.22779043280182232</v>
      </c>
      <c r="AC27" s="35">
        <f t="shared" si="24"/>
        <v>0.45558086560364464</v>
      </c>
      <c r="AD27" s="35">
        <f t="shared" si="24"/>
        <v>3.644646924829157</v>
      </c>
      <c r="AE27" s="36">
        <f t="shared" si="24"/>
        <v>0</v>
      </c>
    </row>
    <row r="28" spans="1:31" ht="23.25" customHeight="1">
      <c r="A28" s="210"/>
      <c r="B28" s="161" t="s">
        <v>43</v>
      </c>
      <c r="C28" s="21">
        <v>1</v>
      </c>
      <c r="D28" s="43">
        <v>0</v>
      </c>
      <c r="E28" s="44">
        <v>0</v>
      </c>
      <c r="F28" s="44">
        <v>1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6">
        <v>0</v>
      </c>
      <c r="P28" s="9"/>
      <c r="Q28" s="160"/>
      <c r="R28" s="171" t="s">
        <v>59</v>
      </c>
      <c r="S28" s="40">
        <v>1</v>
      </c>
      <c r="T28" s="52">
        <v>0</v>
      </c>
      <c r="U28" s="53">
        <v>0</v>
      </c>
      <c r="V28" s="53">
        <v>1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4">
        <v>0</v>
      </c>
    </row>
    <row r="29" spans="1:31" ht="23.25" customHeight="1">
      <c r="A29" s="210"/>
      <c r="B29" s="162"/>
      <c r="C29" s="29">
        <v>100</v>
      </c>
      <c r="D29" s="30">
        <f aca="true" t="shared" si="25" ref="D29:O29">D28/$C28*100</f>
        <v>0</v>
      </c>
      <c r="E29" s="31">
        <f t="shared" si="25"/>
        <v>0</v>
      </c>
      <c r="F29" s="31">
        <f t="shared" si="25"/>
        <v>100</v>
      </c>
      <c r="G29" s="31">
        <f t="shared" si="25"/>
        <v>0</v>
      </c>
      <c r="H29" s="31">
        <f t="shared" si="25"/>
        <v>0</v>
      </c>
      <c r="I29" s="31">
        <f t="shared" si="25"/>
        <v>0</v>
      </c>
      <c r="J29" s="31">
        <f t="shared" si="25"/>
        <v>0</v>
      </c>
      <c r="K29" s="31">
        <f t="shared" si="25"/>
        <v>0</v>
      </c>
      <c r="L29" s="31">
        <f t="shared" si="25"/>
        <v>0</v>
      </c>
      <c r="M29" s="31">
        <f t="shared" si="25"/>
        <v>0</v>
      </c>
      <c r="N29" s="31">
        <f t="shared" si="25"/>
        <v>0</v>
      </c>
      <c r="O29" s="32">
        <f t="shared" si="25"/>
        <v>0</v>
      </c>
      <c r="P29" s="9"/>
      <c r="Q29" s="160"/>
      <c r="R29" s="172"/>
      <c r="S29" s="33">
        <v>100</v>
      </c>
      <c r="T29" s="51">
        <f aca="true" t="shared" si="26" ref="T29:AE29">T28/$S28*100</f>
        <v>0</v>
      </c>
      <c r="U29" s="35">
        <f t="shared" si="26"/>
        <v>0</v>
      </c>
      <c r="V29" s="35">
        <f t="shared" si="26"/>
        <v>100</v>
      </c>
      <c r="W29" s="35">
        <f t="shared" si="26"/>
        <v>0</v>
      </c>
      <c r="X29" s="35">
        <f t="shared" si="26"/>
        <v>0</v>
      </c>
      <c r="Y29" s="35">
        <f t="shared" si="26"/>
        <v>0</v>
      </c>
      <c r="Z29" s="35">
        <f t="shared" si="26"/>
        <v>0</v>
      </c>
      <c r="AA29" s="35">
        <f t="shared" si="26"/>
        <v>0</v>
      </c>
      <c r="AB29" s="35">
        <f t="shared" si="26"/>
        <v>0</v>
      </c>
      <c r="AC29" s="35">
        <f t="shared" si="26"/>
        <v>0</v>
      </c>
      <c r="AD29" s="35">
        <f t="shared" si="26"/>
        <v>0</v>
      </c>
      <c r="AE29" s="36">
        <f t="shared" si="26"/>
        <v>0</v>
      </c>
    </row>
    <row r="30" spans="1:31" ht="23.25" customHeight="1">
      <c r="A30" s="210"/>
      <c r="B30" s="161" t="s">
        <v>16</v>
      </c>
      <c r="C30" s="21">
        <f>SUM(D30:O30)</f>
        <v>499</v>
      </c>
      <c r="D30" s="43">
        <v>16</v>
      </c>
      <c r="E30" s="44">
        <v>0</v>
      </c>
      <c r="F30" s="44">
        <v>10</v>
      </c>
      <c r="G30" s="44">
        <v>0</v>
      </c>
      <c r="H30" s="44">
        <v>468</v>
      </c>
      <c r="I30" s="44">
        <v>1</v>
      </c>
      <c r="J30" s="44">
        <v>0</v>
      </c>
      <c r="K30" s="44">
        <v>0</v>
      </c>
      <c r="L30" s="44">
        <v>4</v>
      </c>
      <c r="M30" s="44">
        <v>0</v>
      </c>
      <c r="N30" s="44">
        <v>0</v>
      </c>
      <c r="O30" s="46">
        <v>0</v>
      </c>
      <c r="P30" s="9"/>
      <c r="Q30" s="160"/>
      <c r="R30" s="171" t="s">
        <v>60</v>
      </c>
      <c r="S30" s="40">
        <f>SUM(T30:AE30)</f>
        <v>461</v>
      </c>
      <c r="T30" s="52">
        <v>12</v>
      </c>
      <c r="U30" s="53">
        <v>0</v>
      </c>
      <c r="V30" s="53">
        <v>8</v>
      </c>
      <c r="W30" s="53">
        <v>0</v>
      </c>
      <c r="X30" s="53">
        <v>436</v>
      </c>
      <c r="Y30" s="53">
        <v>1</v>
      </c>
      <c r="Z30" s="53">
        <v>0</v>
      </c>
      <c r="AA30" s="53">
        <v>0</v>
      </c>
      <c r="AB30" s="53">
        <v>4</v>
      </c>
      <c r="AC30" s="53">
        <v>0</v>
      </c>
      <c r="AD30" s="53">
        <v>0</v>
      </c>
      <c r="AE30" s="54">
        <v>0</v>
      </c>
    </row>
    <row r="31" spans="1:31" ht="23.25" customHeight="1">
      <c r="A31" s="210"/>
      <c r="B31" s="162"/>
      <c r="C31" s="29">
        <v>100.04</v>
      </c>
      <c r="D31" s="30">
        <f aca="true" t="shared" si="27" ref="D31:O31">D30/$C30*100</f>
        <v>3.2064128256513023</v>
      </c>
      <c r="E31" s="31">
        <f t="shared" si="27"/>
        <v>0</v>
      </c>
      <c r="F31" s="31">
        <f t="shared" si="27"/>
        <v>2.004008016032064</v>
      </c>
      <c r="G31" s="31">
        <f t="shared" si="27"/>
        <v>0</v>
      </c>
      <c r="H31" s="31">
        <f t="shared" si="27"/>
        <v>93.78757515030061</v>
      </c>
      <c r="I31" s="31">
        <f t="shared" si="27"/>
        <v>0.2004008016032064</v>
      </c>
      <c r="J31" s="31">
        <f t="shared" si="27"/>
        <v>0</v>
      </c>
      <c r="K31" s="31">
        <f t="shared" si="27"/>
        <v>0</v>
      </c>
      <c r="L31" s="31">
        <f t="shared" si="27"/>
        <v>0.8016032064128256</v>
      </c>
      <c r="M31" s="31">
        <f t="shared" si="27"/>
        <v>0</v>
      </c>
      <c r="N31" s="31">
        <f t="shared" si="27"/>
        <v>0</v>
      </c>
      <c r="O31" s="32">
        <f t="shared" si="27"/>
        <v>0</v>
      </c>
      <c r="P31" s="9"/>
      <c r="Q31" s="160"/>
      <c r="R31" s="172"/>
      <c r="S31" s="33">
        <v>100</v>
      </c>
      <c r="T31" s="51">
        <f aca="true" t="shared" si="28" ref="T31:AE31">T30/$S30*100</f>
        <v>2.6030368763557483</v>
      </c>
      <c r="U31" s="35">
        <f t="shared" si="28"/>
        <v>0</v>
      </c>
      <c r="V31" s="35">
        <f t="shared" si="28"/>
        <v>1.735357917570499</v>
      </c>
      <c r="W31" s="35">
        <f t="shared" si="28"/>
        <v>0</v>
      </c>
      <c r="X31" s="35">
        <f t="shared" si="28"/>
        <v>94.57700650759219</v>
      </c>
      <c r="Y31" s="35">
        <f t="shared" si="28"/>
        <v>0.21691973969631237</v>
      </c>
      <c r="Z31" s="35">
        <f t="shared" si="28"/>
        <v>0</v>
      </c>
      <c r="AA31" s="35">
        <f t="shared" si="28"/>
        <v>0</v>
      </c>
      <c r="AB31" s="35">
        <f t="shared" si="28"/>
        <v>0.8676789587852495</v>
      </c>
      <c r="AC31" s="35">
        <f t="shared" si="28"/>
        <v>0</v>
      </c>
      <c r="AD31" s="35">
        <f t="shared" si="28"/>
        <v>0</v>
      </c>
      <c r="AE31" s="36">
        <f t="shared" si="28"/>
        <v>0</v>
      </c>
    </row>
    <row r="32" spans="1:31" ht="23.25" customHeight="1">
      <c r="A32" s="210"/>
      <c r="B32" s="161" t="s">
        <v>44</v>
      </c>
      <c r="C32" s="21">
        <f>SUM(D32:O32)</f>
        <v>681</v>
      </c>
      <c r="D32" s="43">
        <v>2</v>
      </c>
      <c r="E32" s="44">
        <v>0</v>
      </c>
      <c r="F32" s="44">
        <v>8</v>
      </c>
      <c r="G32" s="44">
        <v>0</v>
      </c>
      <c r="H32" s="44">
        <v>649</v>
      </c>
      <c r="I32" s="44">
        <v>17</v>
      </c>
      <c r="J32" s="44">
        <v>0</v>
      </c>
      <c r="K32" s="44">
        <v>5</v>
      </c>
      <c r="L32" s="44">
        <v>0</v>
      </c>
      <c r="M32" s="44">
        <v>0</v>
      </c>
      <c r="N32" s="44">
        <v>0</v>
      </c>
      <c r="O32" s="46">
        <v>0</v>
      </c>
      <c r="P32" s="9"/>
      <c r="Q32" s="160"/>
      <c r="R32" s="171" t="s">
        <v>61</v>
      </c>
      <c r="S32" s="40">
        <f>SUM(T32:AE32)</f>
        <v>663</v>
      </c>
      <c r="T32" s="52">
        <v>2</v>
      </c>
      <c r="U32" s="53">
        <v>0</v>
      </c>
      <c r="V32" s="53">
        <v>8</v>
      </c>
      <c r="W32" s="53">
        <v>0</v>
      </c>
      <c r="X32" s="53">
        <v>632</v>
      </c>
      <c r="Y32" s="53">
        <v>16</v>
      </c>
      <c r="Z32" s="53">
        <v>0</v>
      </c>
      <c r="AA32" s="53">
        <v>5</v>
      </c>
      <c r="AB32" s="53">
        <v>0</v>
      </c>
      <c r="AC32" s="53">
        <v>0</v>
      </c>
      <c r="AD32" s="53">
        <v>0</v>
      </c>
      <c r="AE32" s="54">
        <v>0</v>
      </c>
    </row>
    <row r="33" spans="1:31" ht="23.25" customHeight="1">
      <c r="A33" s="210"/>
      <c r="B33" s="198"/>
      <c r="C33" s="56">
        <v>100</v>
      </c>
      <c r="D33" s="57">
        <f aca="true" t="shared" si="29" ref="D33:O33">D32/$C32*100</f>
        <v>0.2936857562408223</v>
      </c>
      <c r="E33" s="58">
        <f t="shared" si="29"/>
        <v>0</v>
      </c>
      <c r="F33" s="58">
        <f t="shared" si="29"/>
        <v>1.1747430249632893</v>
      </c>
      <c r="G33" s="58">
        <f t="shared" si="29"/>
        <v>0</v>
      </c>
      <c r="H33" s="58">
        <f t="shared" si="29"/>
        <v>95.30102790014683</v>
      </c>
      <c r="I33" s="58">
        <f t="shared" si="29"/>
        <v>2.4963289280469896</v>
      </c>
      <c r="J33" s="58">
        <f t="shared" si="29"/>
        <v>0</v>
      </c>
      <c r="K33" s="58">
        <f t="shared" si="29"/>
        <v>0.7342143906020557</v>
      </c>
      <c r="L33" s="58">
        <f t="shared" si="29"/>
        <v>0</v>
      </c>
      <c r="M33" s="58">
        <f t="shared" si="29"/>
        <v>0</v>
      </c>
      <c r="N33" s="58">
        <f t="shared" si="29"/>
        <v>0</v>
      </c>
      <c r="O33" s="59">
        <f t="shared" si="29"/>
        <v>0</v>
      </c>
      <c r="P33" s="9"/>
      <c r="Q33" s="160"/>
      <c r="R33" s="172"/>
      <c r="S33" s="33">
        <v>100</v>
      </c>
      <c r="T33" s="51">
        <f aca="true" t="shared" si="30" ref="T33:AE33">T32/$S32*100</f>
        <v>0.301659125188537</v>
      </c>
      <c r="U33" s="35">
        <f t="shared" si="30"/>
        <v>0</v>
      </c>
      <c r="V33" s="35">
        <f t="shared" si="30"/>
        <v>1.206636500754148</v>
      </c>
      <c r="W33" s="35">
        <f t="shared" si="30"/>
        <v>0</v>
      </c>
      <c r="X33" s="35">
        <f t="shared" si="30"/>
        <v>95.32428355957768</v>
      </c>
      <c r="Y33" s="35">
        <f t="shared" si="30"/>
        <v>2.413273001508296</v>
      </c>
      <c r="Z33" s="35">
        <f t="shared" si="30"/>
        <v>0</v>
      </c>
      <c r="AA33" s="35">
        <f t="shared" si="30"/>
        <v>0.7541478129713424</v>
      </c>
      <c r="AB33" s="35">
        <f t="shared" si="30"/>
        <v>0</v>
      </c>
      <c r="AC33" s="35">
        <f t="shared" si="30"/>
        <v>0</v>
      </c>
      <c r="AD33" s="35">
        <f t="shared" si="30"/>
        <v>0</v>
      </c>
      <c r="AE33" s="36">
        <f t="shared" si="30"/>
        <v>0</v>
      </c>
    </row>
    <row r="34" spans="1:31" ht="23.25" customHeight="1">
      <c r="A34" s="210"/>
      <c r="B34" s="161" t="s">
        <v>18</v>
      </c>
      <c r="C34" s="60">
        <f>SUM(D34:O34)</f>
        <v>692</v>
      </c>
      <c r="D34" s="61">
        <v>0</v>
      </c>
      <c r="E34" s="44">
        <v>0</v>
      </c>
      <c r="F34" s="44">
        <v>4</v>
      </c>
      <c r="G34" s="44">
        <v>0</v>
      </c>
      <c r="H34" s="44">
        <v>669</v>
      </c>
      <c r="I34" s="44">
        <v>15</v>
      </c>
      <c r="J34" s="44">
        <v>0</v>
      </c>
      <c r="K34" s="44">
        <v>4</v>
      </c>
      <c r="L34" s="44">
        <v>0</v>
      </c>
      <c r="M34" s="44">
        <v>0</v>
      </c>
      <c r="N34" s="44">
        <v>0</v>
      </c>
      <c r="O34" s="46">
        <v>0</v>
      </c>
      <c r="P34" s="9"/>
      <c r="Q34" s="47"/>
      <c r="R34" s="177" t="s">
        <v>62</v>
      </c>
      <c r="S34" s="40">
        <f>SUM(T34:AE34)</f>
        <v>690</v>
      </c>
      <c r="T34" s="52">
        <v>0</v>
      </c>
      <c r="U34" s="53">
        <v>0</v>
      </c>
      <c r="V34" s="53">
        <v>4</v>
      </c>
      <c r="W34" s="53">
        <v>0</v>
      </c>
      <c r="X34" s="53">
        <v>667</v>
      </c>
      <c r="Y34" s="53">
        <v>15</v>
      </c>
      <c r="Z34" s="53">
        <v>0</v>
      </c>
      <c r="AA34" s="53">
        <v>4</v>
      </c>
      <c r="AB34" s="53">
        <v>0</v>
      </c>
      <c r="AC34" s="53">
        <v>0</v>
      </c>
      <c r="AD34" s="53">
        <v>0</v>
      </c>
      <c r="AE34" s="54">
        <v>0</v>
      </c>
    </row>
    <row r="35" spans="1:31" ht="23.25" customHeight="1" thickBot="1">
      <c r="A35" s="211"/>
      <c r="B35" s="209"/>
      <c r="C35" s="62">
        <v>100</v>
      </c>
      <c r="D35" s="63">
        <f aca="true" t="shared" si="31" ref="D35:O35">D34/$C34*100</f>
        <v>0</v>
      </c>
      <c r="E35" s="64">
        <f t="shared" si="31"/>
        <v>0</v>
      </c>
      <c r="F35" s="64">
        <f t="shared" si="31"/>
        <v>0.5780346820809248</v>
      </c>
      <c r="G35" s="64">
        <f t="shared" si="31"/>
        <v>0</v>
      </c>
      <c r="H35" s="64">
        <f t="shared" si="31"/>
        <v>96.67630057803468</v>
      </c>
      <c r="I35" s="64">
        <f t="shared" si="31"/>
        <v>2.167630057803468</v>
      </c>
      <c r="J35" s="64">
        <f t="shared" si="31"/>
        <v>0</v>
      </c>
      <c r="K35" s="64">
        <f t="shared" si="31"/>
        <v>0.5780346820809248</v>
      </c>
      <c r="L35" s="64">
        <f t="shared" si="31"/>
        <v>0</v>
      </c>
      <c r="M35" s="64">
        <f t="shared" si="31"/>
        <v>0</v>
      </c>
      <c r="N35" s="64">
        <f t="shared" si="31"/>
        <v>0</v>
      </c>
      <c r="O35" s="65">
        <f t="shared" si="31"/>
        <v>0</v>
      </c>
      <c r="P35" s="9"/>
      <c r="Q35" s="66"/>
      <c r="R35" s="178"/>
      <c r="S35" s="67">
        <v>100</v>
      </c>
      <c r="T35" s="68">
        <f aca="true" t="shared" si="32" ref="T35:AE35">T34/$S34*100</f>
        <v>0</v>
      </c>
      <c r="U35" s="69">
        <f t="shared" si="32"/>
        <v>0</v>
      </c>
      <c r="V35" s="69">
        <f t="shared" si="32"/>
        <v>0.5797101449275363</v>
      </c>
      <c r="W35" s="69">
        <f t="shared" si="32"/>
        <v>0</v>
      </c>
      <c r="X35" s="69">
        <f t="shared" si="32"/>
        <v>96.66666666666667</v>
      </c>
      <c r="Y35" s="69">
        <f t="shared" si="32"/>
        <v>2.1739130434782608</v>
      </c>
      <c r="Z35" s="69">
        <f t="shared" si="32"/>
        <v>0</v>
      </c>
      <c r="AA35" s="69">
        <f t="shared" si="32"/>
        <v>0.5797101449275363</v>
      </c>
      <c r="AB35" s="69">
        <f t="shared" si="32"/>
        <v>0</v>
      </c>
      <c r="AC35" s="69">
        <f t="shared" si="32"/>
        <v>0</v>
      </c>
      <c r="AD35" s="69">
        <f t="shared" si="32"/>
        <v>0</v>
      </c>
      <c r="AE35" s="70">
        <f t="shared" si="32"/>
        <v>0</v>
      </c>
    </row>
    <row r="36" ht="22.5" customHeight="1">
      <c r="C36" s="71" t="s">
        <v>45</v>
      </c>
    </row>
  </sheetData>
  <mergeCells count="68">
    <mergeCell ref="B34:B35"/>
    <mergeCell ref="A12:A35"/>
    <mergeCell ref="O3:O5"/>
    <mergeCell ref="A3:B3"/>
    <mergeCell ref="A5:B5"/>
    <mergeCell ref="E3:E5"/>
    <mergeCell ref="A4:B4"/>
    <mergeCell ref="J3:J5"/>
    <mergeCell ref="C3:C5"/>
    <mergeCell ref="K3:K5"/>
    <mergeCell ref="G3:G5"/>
    <mergeCell ref="D3:D5"/>
    <mergeCell ref="B28:B29"/>
    <mergeCell ref="A8:B9"/>
    <mergeCell ref="B14:B15"/>
    <mergeCell ref="F3:F5"/>
    <mergeCell ref="A10:B11"/>
    <mergeCell ref="B12:B13"/>
    <mergeCell ref="A6:B7"/>
    <mergeCell ref="B16:B17"/>
    <mergeCell ref="B32:B33"/>
    <mergeCell ref="B18:B19"/>
    <mergeCell ref="B20:B21"/>
    <mergeCell ref="B22:B23"/>
    <mergeCell ref="B24:B25"/>
    <mergeCell ref="B26:B27"/>
    <mergeCell ref="T2:AE2"/>
    <mergeCell ref="A1:O1"/>
    <mergeCell ref="Q1:AE1"/>
    <mergeCell ref="I3:I5"/>
    <mergeCell ref="L3:L5"/>
    <mergeCell ref="M3:M5"/>
    <mergeCell ref="N3:N5"/>
    <mergeCell ref="S3:S5"/>
    <mergeCell ref="T3:T5"/>
    <mergeCell ref="H3:H5"/>
    <mergeCell ref="AE3:AE5"/>
    <mergeCell ref="Q4:R4"/>
    <mergeCell ref="Q5:R5"/>
    <mergeCell ref="Z3:Z5"/>
    <mergeCell ref="AA3:AA5"/>
    <mergeCell ref="AB3:AB5"/>
    <mergeCell ref="AC3:AC5"/>
    <mergeCell ref="Q3:R3"/>
    <mergeCell ref="R18:R19"/>
    <mergeCell ref="R20:R21"/>
    <mergeCell ref="R22:R23"/>
    <mergeCell ref="AD3:AD5"/>
    <mergeCell ref="U3:U5"/>
    <mergeCell ref="V3:V5"/>
    <mergeCell ref="W3:W5"/>
    <mergeCell ref="X3:X5"/>
    <mergeCell ref="Y3:Y5"/>
    <mergeCell ref="R34:R35"/>
    <mergeCell ref="R24:R25"/>
    <mergeCell ref="R26:R27"/>
    <mergeCell ref="R28:R29"/>
    <mergeCell ref="R30:R31"/>
    <mergeCell ref="Q12:Q33"/>
    <mergeCell ref="B30:B31"/>
    <mergeCell ref="D2:O2"/>
    <mergeCell ref="Q8:R9"/>
    <mergeCell ref="Q10:R11"/>
    <mergeCell ref="R32:R33"/>
    <mergeCell ref="Q6:R7"/>
    <mergeCell ref="R12:R13"/>
    <mergeCell ref="R14:R15"/>
    <mergeCell ref="R16:R17"/>
  </mergeCells>
  <printOptions/>
  <pageMargins left="0.7086614173228347" right="0.5905511811023623" top="0.8661417322834646" bottom="0.2755905511811024" header="0.4330708661417323" footer="0.5511811023622047"/>
  <pageSetup fitToHeight="1" fitToWidth="1" horizontalDpi="600" verticalDpi="600" orientation="landscape" paperSize="9" scale="69" r:id="rId2"/>
  <headerFooter alignWithMargins="0">
    <oddHeader>&amp;L&amp;"HGPｺﾞｼｯｸE,標準"&amp;16事業別・法人別指定事業者数&amp;R&amp;"ＭＳ Ｐゴシック,太字"&amp;14平成24年4月1日現在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AE36"/>
  <sheetViews>
    <sheetView zoomScale="75" zoomScaleNormal="75" workbookViewId="0" topLeftCell="A1">
      <pane xSplit="2" ySplit="5" topLeftCell="C6" activePane="bottomRight" state="frozen"/>
      <selection pane="topLeft" activeCell="J4" sqref="J4"/>
      <selection pane="topRight" activeCell="J4" sqref="J4"/>
      <selection pane="bottomLeft" activeCell="J4" sqref="J4"/>
      <selection pane="bottomRight" activeCell="Z37" sqref="Z37"/>
    </sheetView>
  </sheetViews>
  <sheetFormatPr defaultColWidth="9.00390625" defaultRowHeight="22.5" customHeight="1"/>
  <cols>
    <col min="1" max="1" width="1.625" style="4" customWidth="1"/>
    <col min="2" max="2" width="12.625" style="4" customWidth="1"/>
    <col min="3" max="3" width="6.625" style="71" customWidth="1"/>
    <col min="4" max="15" width="6.125" style="71" customWidth="1"/>
    <col min="16" max="16" width="1.875" style="4" customWidth="1"/>
    <col min="17" max="17" width="1.625" style="4" customWidth="1"/>
    <col min="18" max="18" width="12.625" style="4" customWidth="1"/>
    <col min="19" max="19" width="6.625" style="71" customWidth="1"/>
    <col min="20" max="31" width="6.125" style="71" customWidth="1"/>
    <col min="32" max="16384" width="9.00390625" style="4" customWidth="1"/>
  </cols>
  <sheetData>
    <row r="1" spans="1:31" s="1" customFormat="1" ht="22.5" customHeight="1">
      <c r="A1" s="191" t="s">
        <v>82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Q1" s="191" t="s">
        <v>46</v>
      </c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</row>
    <row r="2" spans="1:31" ht="6.75" customHeight="1" thickBot="1">
      <c r="A2" s="2"/>
      <c r="B2" s="2"/>
      <c r="C2" s="3"/>
      <c r="D2" s="163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Q2" s="2"/>
      <c r="R2" s="2"/>
      <c r="S2" s="3"/>
      <c r="T2" s="163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</row>
    <row r="3" spans="1:31" ht="23.25" customHeight="1">
      <c r="A3" s="189" t="s">
        <v>20</v>
      </c>
      <c r="B3" s="190"/>
      <c r="C3" s="192" t="s">
        <v>21</v>
      </c>
      <c r="D3" s="195" t="s">
        <v>22</v>
      </c>
      <c r="E3" s="179" t="s">
        <v>23</v>
      </c>
      <c r="F3" s="179" t="s">
        <v>24</v>
      </c>
      <c r="G3" s="179" t="s">
        <v>25</v>
      </c>
      <c r="H3" s="179" t="s">
        <v>26</v>
      </c>
      <c r="I3" s="179" t="s">
        <v>27</v>
      </c>
      <c r="J3" s="179" t="s">
        <v>28</v>
      </c>
      <c r="K3" s="179" t="s">
        <v>47</v>
      </c>
      <c r="L3" s="179" t="s">
        <v>29</v>
      </c>
      <c r="M3" s="179" t="s">
        <v>30</v>
      </c>
      <c r="N3" s="179" t="s">
        <v>31</v>
      </c>
      <c r="O3" s="182" t="s">
        <v>32</v>
      </c>
      <c r="Q3" s="189" t="s">
        <v>20</v>
      </c>
      <c r="R3" s="190"/>
      <c r="S3" s="192" t="s">
        <v>21</v>
      </c>
      <c r="T3" s="195" t="s">
        <v>22</v>
      </c>
      <c r="U3" s="179" t="s">
        <v>23</v>
      </c>
      <c r="V3" s="179" t="s">
        <v>24</v>
      </c>
      <c r="W3" s="179" t="s">
        <v>25</v>
      </c>
      <c r="X3" s="179" t="s">
        <v>26</v>
      </c>
      <c r="Y3" s="179" t="s">
        <v>27</v>
      </c>
      <c r="Z3" s="179" t="s">
        <v>28</v>
      </c>
      <c r="AA3" s="179" t="s">
        <v>47</v>
      </c>
      <c r="AB3" s="179" t="s">
        <v>29</v>
      </c>
      <c r="AC3" s="179" t="s">
        <v>30</v>
      </c>
      <c r="AD3" s="179" t="s">
        <v>31</v>
      </c>
      <c r="AE3" s="182" t="s">
        <v>32</v>
      </c>
    </row>
    <row r="4" spans="1:31" ht="22.5" customHeight="1">
      <c r="A4" s="185" t="s">
        <v>48</v>
      </c>
      <c r="B4" s="186"/>
      <c r="C4" s="193"/>
      <c r="D4" s="196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3"/>
      <c r="Q4" s="185" t="s">
        <v>48</v>
      </c>
      <c r="R4" s="186"/>
      <c r="S4" s="193"/>
      <c r="T4" s="196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3"/>
    </row>
    <row r="5" spans="1:31" ht="22.5" customHeight="1" thickBot="1">
      <c r="A5" s="187" t="s">
        <v>49</v>
      </c>
      <c r="B5" s="188"/>
      <c r="C5" s="194"/>
      <c r="D5" s="197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4"/>
      <c r="Q5" s="187" t="s">
        <v>49</v>
      </c>
      <c r="R5" s="188"/>
      <c r="S5" s="194"/>
      <c r="T5" s="197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4"/>
    </row>
    <row r="6" spans="1:31" ht="23.25" customHeight="1">
      <c r="A6" s="205" t="s">
        <v>50</v>
      </c>
      <c r="B6" s="206"/>
      <c r="C6" s="5">
        <f aca="true" t="shared" si="0" ref="C6:O6">SUM(C8,C10)</f>
        <v>12691</v>
      </c>
      <c r="D6" s="6">
        <f t="shared" si="0"/>
        <v>1642</v>
      </c>
      <c r="E6" s="7">
        <f t="shared" si="0"/>
        <v>47</v>
      </c>
      <c r="F6" s="7">
        <f t="shared" si="0"/>
        <v>926</v>
      </c>
      <c r="G6" s="7">
        <f t="shared" si="0"/>
        <v>166</v>
      </c>
      <c r="H6" s="7">
        <f t="shared" si="0"/>
        <v>9015</v>
      </c>
      <c r="I6" s="7">
        <f t="shared" si="0"/>
        <v>562</v>
      </c>
      <c r="J6" s="7">
        <f t="shared" si="0"/>
        <v>1</v>
      </c>
      <c r="K6" s="7">
        <f t="shared" si="0"/>
        <v>162</v>
      </c>
      <c r="L6" s="7">
        <f t="shared" si="0"/>
        <v>43</v>
      </c>
      <c r="M6" s="7">
        <f t="shared" si="0"/>
        <v>5</v>
      </c>
      <c r="N6" s="7">
        <f t="shared" si="0"/>
        <v>78</v>
      </c>
      <c r="O6" s="8">
        <f t="shared" si="0"/>
        <v>44</v>
      </c>
      <c r="P6" s="9"/>
      <c r="Q6" s="173" t="s">
        <v>50</v>
      </c>
      <c r="R6" s="174"/>
      <c r="S6" s="10">
        <f aca="true" t="shared" si="1" ref="S6:AE6">S10</f>
        <v>8795</v>
      </c>
      <c r="T6" s="11">
        <f t="shared" si="1"/>
        <v>1177</v>
      </c>
      <c r="U6" s="12">
        <f t="shared" si="1"/>
        <v>26</v>
      </c>
      <c r="V6" s="12">
        <f t="shared" si="1"/>
        <v>576</v>
      </c>
      <c r="W6" s="12">
        <f t="shared" si="1"/>
        <v>106</v>
      </c>
      <c r="X6" s="12">
        <f t="shared" si="1"/>
        <v>6311</v>
      </c>
      <c r="Y6" s="12">
        <f t="shared" si="1"/>
        <v>370</v>
      </c>
      <c r="Z6" s="12">
        <f t="shared" si="1"/>
        <v>1</v>
      </c>
      <c r="AA6" s="12">
        <f t="shared" si="1"/>
        <v>112</v>
      </c>
      <c r="AB6" s="12">
        <f t="shared" si="1"/>
        <v>34</v>
      </c>
      <c r="AC6" s="12">
        <f t="shared" si="1"/>
        <v>2</v>
      </c>
      <c r="AD6" s="12">
        <f t="shared" si="1"/>
        <v>56</v>
      </c>
      <c r="AE6" s="13">
        <f t="shared" si="1"/>
        <v>24</v>
      </c>
    </row>
    <row r="7" spans="1:31" ht="23.25" customHeight="1" thickBot="1">
      <c r="A7" s="207"/>
      <c r="B7" s="208"/>
      <c r="C7" s="14">
        <v>100</v>
      </c>
      <c r="D7" s="15">
        <f aca="true" t="shared" si="2" ref="D7:O7">D6/$C6*100</f>
        <v>12.938302734221102</v>
      </c>
      <c r="E7" s="16">
        <f t="shared" si="2"/>
        <v>0.3703411866677173</v>
      </c>
      <c r="F7" s="16">
        <f t="shared" si="2"/>
        <v>7.296509337325665</v>
      </c>
      <c r="G7" s="16">
        <f t="shared" si="2"/>
        <v>1.3080135529115122</v>
      </c>
      <c r="H7" s="16">
        <f t="shared" si="2"/>
        <v>71.03459144275472</v>
      </c>
      <c r="I7" s="16">
        <f t="shared" si="2"/>
        <v>4.428335040579938</v>
      </c>
      <c r="J7" s="16">
        <f t="shared" si="2"/>
        <v>0.007879599716334411</v>
      </c>
      <c r="K7" s="16">
        <f t="shared" si="2"/>
        <v>1.2764951540461744</v>
      </c>
      <c r="L7" s="16">
        <f t="shared" si="2"/>
        <v>0.3388227878023796</v>
      </c>
      <c r="M7" s="16">
        <f t="shared" si="2"/>
        <v>0.03939799858167205</v>
      </c>
      <c r="N7" s="16">
        <f t="shared" si="2"/>
        <v>0.614608777874084</v>
      </c>
      <c r="O7" s="17">
        <f t="shared" si="2"/>
        <v>0.3467023875187141</v>
      </c>
      <c r="P7" s="9"/>
      <c r="Q7" s="175"/>
      <c r="R7" s="176"/>
      <c r="S7" s="18">
        <f aca="true" t="shared" si="3" ref="S7:AE7">S11</f>
        <v>100</v>
      </c>
      <c r="T7" s="19">
        <f t="shared" si="3"/>
        <v>13.382603752131894</v>
      </c>
      <c r="U7" s="19">
        <f t="shared" si="3"/>
        <v>0.2956225127913587</v>
      </c>
      <c r="V7" s="19">
        <f t="shared" si="3"/>
        <v>6.549175667993177</v>
      </c>
      <c r="W7" s="19">
        <f t="shared" si="3"/>
        <v>1.205230244457078</v>
      </c>
      <c r="X7" s="19">
        <f t="shared" si="3"/>
        <v>71.75667993177942</v>
      </c>
      <c r="Y7" s="19">
        <f t="shared" si="3"/>
        <v>4.206935758953951</v>
      </c>
      <c r="Z7" s="19">
        <f t="shared" si="3"/>
        <v>0.01137009664582149</v>
      </c>
      <c r="AA7" s="19">
        <f t="shared" si="3"/>
        <v>1.2734508243320068</v>
      </c>
      <c r="AB7" s="19">
        <f t="shared" si="3"/>
        <v>0.3865832859579307</v>
      </c>
      <c r="AC7" s="19">
        <f t="shared" si="3"/>
        <v>0.02274019329164298</v>
      </c>
      <c r="AD7" s="19">
        <f t="shared" si="3"/>
        <v>0.6367254121660034</v>
      </c>
      <c r="AE7" s="20">
        <f t="shared" si="3"/>
        <v>0.27288231949971575</v>
      </c>
    </row>
    <row r="8" spans="1:31" ht="23.25" customHeight="1" thickTop="1">
      <c r="A8" s="199" t="s">
        <v>33</v>
      </c>
      <c r="B8" s="200"/>
      <c r="C8" s="21">
        <f>SUM(D8:O8)</f>
        <v>3346</v>
      </c>
      <c r="D8" s="22">
        <v>428</v>
      </c>
      <c r="E8" s="23">
        <v>21</v>
      </c>
      <c r="F8" s="23">
        <v>304</v>
      </c>
      <c r="G8" s="23">
        <v>54</v>
      </c>
      <c r="H8" s="23">
        <v>2287</v>
      </c>
      <c r="I8" s="23">
        <v>171</v>
      </c>
      <c r="J8" s="23">
        <v>0</v>
      </c>
      <c r="K8" s="23">
        <v>50</v>
      </c>
      <c r="L8" s="23">
        <v>9</v>
      </c>
      <c r="M8" s="23">
        <v>2</v>
      </c>
      <c r="N8" s="23">
        <v>20</v>
      </c>
      <c r="O8" s="24">
        <v>0</v>
      </c>
      <c r="P8" s="9"/>
      <c r="Q8" s="165"/>
      <c r="R8" s="166"/>
      <c r="S8" s="25"/>
      <c r="T8" s="26"/>
      <c r="U8" s="27"/>
      <c r="V8" s="27"/>
      <c r="W8" s="27"/>
      <c r="X8" s="27"/>
      <c r="Y8" s="27"/>
      <c r="Z8" s="27"/>
      <c r="AA8" s="27"/>
      <c r="AB8" s="27"/>
      <c r="AC8" s="27"/>
      <c r="AD8" s="27"/>
      <c r="AE8" s="28"/>
    </row>
    <row r="9" spans="1:31" ht="23.25" customHeight="1">
      <c r="A9" s="201"/>
      <c r="B9" s="202"/>
      <c r="C9" s="29">
        <v>100</v>
      </c>
      <c r="D9" s="30">
        <f aca="true" t="shared" si="4" ref="D9:O9">D8/$C8*100</f>
        <v>12.791392707710699</v>
      </c>
      <c r="E9" s="31">
        <f t="shared" si="4"/>
        <v>0.6276150627615062</v>
      </c>
      <c r="F9" s="31">
        <f t="shared" si="4"/>
        <v>9.085475194261805</v>
      </c>
      <c r="G9" s="31">
        <f t="shared" si="4"/>
        <v>1.6138673042438731</v>
      </c>
      <c r="H9" s="31">
        <f t="shared" si="4"/>
        <v>68.35026897788404</v>
      </c>
      <c r="I9" s="31">
        <f t="shared" si="4"/>
        <v>5.1105797967722655</v>
      </c>
      <c r="J9" s="31">
        <f t="shared" si="4"/>
        <v>0</v>
      </c>
      <c r="K9" s="31">
        <f t="shared" si="4"/>
        <v>1.4943215780035863</v>
      </c>
      <c r="L9" s="31">
        <f t="shared" si="4"/>
        <v>0.26897788404064554</v>
      </c>
      <c r="M9" s="31">
        <f t="shared" si="4"/>
        <v>0.059772863120143446</v>
      </c>
      <c r="N9" s="31">
        <f t="shared" si="4"/>
        <v>0.5977286312014346</v>
      </c>
      <c r="O9" s="32">
        <f t="shared" si="4"/>
        <v>0</v>
      </c>
      <c r="P9" s="9"/>
      <c r="Q9" s="167"/>
      <c r="R9" s="168"/>
      <c r="S9" s="33"/>
      <c r="T9" s="34"/>
      <c r="U9" s="35"/>
      <c r="V9" s="35"/>
      <c r="W9" s="35"/>
      <c r="X9" s="35"/>
      <c r="Y9" s="35"/>
      <c r="Z9" s="35"/>
      <c r="AA9" s="35"/>
      <c r="AB9" s="35"/>
      <c r="AC9" s="35"/>
      <c r="AD9" s="35"/>
      <c r="AE9" s="36"/>
    </row>
    <row r="10" spans="1:31" ht="23.25" customHeight="1">
      <c r="A10" s="203" t="s">
        <v>34</v>
      </c>
      <c r="B10" s="204"/>
      <c r="C10" s="21">
        <f>SUM(D10:O10)</f>
        <v>9345</v>
      </c>
      <c r="D10" s="37">
        <f aca="true" t="shared" si="5" ref="D10:O10">SUM(D12,D14,D16,D18,D20,D22,D24,D26,D28,D30,D32,D34)</f>
        <v>1214</v>
      </c>
      <c r="E10" s="38">
        <f t="shared" si="5"/>
        <v>26</v>
      </c>
      <c r="F10" s="38">
        <f t="shared" si="5"/>
        <v>622</v>
      </c>
      <c r="G10" s="38">
        <f t="shared" si="5"/>
        <v>112</v>
      </c>
      <c r="H10" s="38">
        <f t="shared" si="5"/>
        <v>6728</v>
      </c>
      <c r="I10" s="38">
        <f t="shared" si="5"/>
        <v>391</v>
      </c>
      <c r="J10" s="38">
        <f t="shared" si="5"/>
        <v>1</v>
      </c>
      <c r="K10" s="38">
        <f t="shared" si="5"/>
        <v>112</v>
      </c>
      <c r="L10" s="38">
        <f t="shared" si="5"/>
        <v>34</v>
      </c>
      <c r="M10" s="38">
        <f t="shared" si="5"/>
        <v>3</v>
      </c>
      <c r="N10" s="38">
        <f t="shared" si="5"/>
        <v>58</v>
      </c>
      <c r="O10" s="39">
        <f t="shared" si="5"/>
        <v>44</v>
      </c>
      <c r="P10" s="9"/>
      <c r="Q10" s="169" t="s">
        <v>46</v>
      </c>
      <c r="R10" s="170"/>
      <c r="S10" s="40">
        <f>SUM(T10:AE10)</f>
        <v>8795</v>
      </c>
      <c r="T10" s="41">
        <f aca="true" t="shared" si="6" ref="T10:AE10">SUM(T12,T14,T16,T18,T20,T22,T24,T26,T28,T30,T32,T34)</f>
        <v>1177</v>
      </c>
      <c r="U10" s="41">
        <f t="shared" si="6"/>
        <v>26</v>
      </c>
      <c r="V10" s="41">
        <f t="shared" si="6"/>
        <v>576</v>
      </c>
      <c r="W10" s="41">
        <f t="shared" si="6"/>
        <v>106</v>
      </c>
      <c r="X10" s="41">
        <f t="shared" si="6"/>
        <v>6311</v>
      </c>
      <c r="Y10" s="41">
        <f t="shared" si="6"/>
        <v>370</v>
      </c>
      <c r="Z10" s="41">
        <f t="shared" si="6"/>
        <v>1</v>
      </c>
      <c r="AA10" s="41">
        <f t="shared" si="6"/>
        <v>112</v>
      </c>
      <c r="AB10" s="41">
        <f t="shared" si="6"/>
        <v>34</v>
      </c>
      <c r="AC10" s="41">
        <f t="shared" si="6"/>
        <v>2</v>
      </c>
      <c r="AD10" s="41">
        <f t="shared" si="6"/>
        <v>56</v>
      </c>
      <c r="AE10" s="42">
        <f t="shared" si="6"/>
        <v>24</v>
      </c>
    </row>
    <row r="11" spans="1:31" ht="23.25" customHeight="1">
      <c r="A11" s="199"/>
      <c r="B11" s="202"/>
      <c r="C11" s="29">
        <v>100</v>
      </c>
      <c r="D11" s="30">
        <f aca="true" t="shared" si="7" ref="D11:O11">D10/$C10*100</f>
        <v>12.990904226859282</v>
      </c>
      <c r="E11" s="31">
        <f t="shared" si="7"/>
        <v>0.27822364901016583</v>
      </c>
      <c r="F11" s="31">
        <f t="shared" si="7"/>
        <v>6.655965757089352</v>
      </c>
      <c r="G11" s="31">
        <f t="shared" si="7"/>
        <v>1.198501872659176</v>
      </c>
      <c r="H11" s="31">
        <f t="shared" si="7"/>
        <v>71.99571963616907</v>
      </c>
      <c r="I11" s="31">
        <f t="shared" si="7"/>
        <v>4.184055644729802</v>
      </c>
      <c r="J11" s="31">
        <f t="shared" si="7"/>
        <v>0.010700909577314071</v>
      </c>
      <c r="K11" s="31">
        <f t="shared" si="7"/>
        <v>1.198501872659176</v>
      </c>
      <c r="L11" s="31">
        <f t="shared" si="7"/>
        <v>0.36383092562867847</v>
      </c>
      <c r="M11" s="31">
        <f t="shared" si="7"/>
        <v>0.03210272873194221</v>
      </c>
      <c r="N11" s="31">
        <f t="shared" si="7"/>
        <v>0.6206527554842162</v>
      </c>
      <c r="O11" s="32">
        <f t="shared" si="7"/>
        <v>0.4708400214018192</v>
      </c>
      <c r="P11" s="9"/>
      <c r="Q11" s="165"/>
      <c r="R11" s="168"/>
      <c r="S11" s="33">
        <v>100</v>
      </c>
      <c r="T11" s="35">
        <f aca="true" t="shared" si="8" ref="T11:AE11">T10/$S10*100</f>
        <v>13.382603752131894</v>
      </c>
      <c r="U11" s="35">
        <f t="shared" si="8"/>
        <v>0.2956225127913587</v>
      </c>
      <c r="V11" s="35">
        <f t="shared" si="8"/>
        <v>6.549175667993177</v>
      </c>
      <c r="W11" s="35">
        <f t="shared" si="8"/>
        <v>1.205230244457078</v>
      </c>
      <c r="X11" s="35">
        <f t="shared" si="8"/>
        <v>71.75667993177942</v>
      </c>
      <c r="Y11" s="35">
        <f t="shared" si="8"/>
        <v>4.206935758953951</v>
      </c>
      <c r="Z11" s="35">
        <f t="shared" si="8"/>
        <v>0.01137009664582149</v>
      </c>
      <c r="AA11" s="35">
        <f t="shared" si="8"/>
        <v>1.2734508243320068</v>
      </c>
      <c r="AB11" s="35">
        <f t="shared" si="8"/>
        <v>0.3865832859579307</v>
      </c>
      <c r="AC11" s="35">
        <f t="shared" si="8"/>
        <v>0.02274019329164298</v>
      </c>
      <c r="AD11" s="35">
        <f t="shared" si="8"/>
        <v>0.6367254121660034</v>
      </c>
      <c r="AE11" s="36">
        <f t="shared" si="8"/>
        <v>0.27288231949971575</v>
      </c>
    </row>
    <row r="12" spans="1:31" ht="23.25" customHeight="1">
      <c r="A12" s="210"/>
      <c r="B12" s="161" t="s">
        <v>35</v>
      </c>
      <c r="C12" s="21">
        <f>SUM(D12:O12)</f>
        <v>3006</v>
      </c>
      <c r="D12" s="43">
        <v>224</v>
      </c>
      <c r="E12" s="44">
        <v>17</v>
      </c>
      <c r="F12" s="45">
        <v>56</v>
      </c>
      <c r="G12" s="44">
        <v>16</v>
      </c>
      <c r="H12" s="44">
        <v>2424</v>
      </c>
      <c r="I12" s="44">
        <v>221</v>
      </c>
      <c r="J12" s="44">
        <v>0</v>
      </c>
      <c r="K12" s="44">
        <v>42</v>
      </c>
      <c r="L12" s="44">
        <v>4</v>
      </c>
      <c r="M12" s="44">
        <v>0</v>
      </c>
      <c r="N12" s="44">
        <v>2</v>
      </c>
      <c r="O12" s="46">
        <v>0</v>
      </c>
      <c r="P12" s="9"/>
      <c r="Q12" s="160"/>
      <c r="R12" s="171" t="s">
        <v>51</v>
      </c>
      <c r="S12" s="40">
        <f>SUM(T12:AE12)</f>
        <v>2935</v>
      </c>
      <c r="T12" s="48">
        <v>219</v>
      </c>
      <c r="U12" s="49">
        <v>17</v>
      </c>
      <c r="V12" s="49">
        <v>54</v>
      </c>
      <c r="W12" s="49">
        <v>16</v>
      </c>
      <c r="X12" s="49">
        <v>2374</v>
      </c>
      <c r="Y12" s="49">
        <v>208</v>
      </c>
      <c r="Z12" s="49">
        <v>0</v>
      </c>
      <c r="AA12" s="49">
        <v>42</v>
      </c>
      <c r="AB12" s="49">
        <v>4</v>
      </c>
      <c r="AC12" s="49">
        <v>0</v>
      </c>
      <c r="AD12" s="49">
        <v>1</v>
      </c>
      <c r="AE12" s="50">
        <v>0</v>
      </c>
    </row>
    <row r="13" spans="1:31" ht="23.25" customHeight="1">
      <c r="A13" s="210"/>
      <c r="B13" s="162"/>
      <c r="C13" s="29">
        <v>100</v>
      </c>
      <c r="D13" s="30">
        <f aca="true" t="shared" si="9" ref="D13:O13">D12/$C12*100</f>
        <v>7.451763140385895</v>
      </c>
      <c r="E13" s="31">
        <f t="shared" si="9"/>
        <v>0.5655355954757153</v>
      </c>
      <c r="F13" s="31">
        <f t="shared" si="9"/>
        <v>1.8629407850964737</v>
      </c>
      <c r="G13" s="31">
        <f t="shared" si="9"/>
        <v>0.5322687957418496</v>
      </c>
      <c r="H13" s="31">
        <f t="shared" si="9"/>
        <v>80.63872255489022</v>
      </c>
      <c r="I13" s="31">
        <f t="shared" si="9"/>
        <v>7.351962741184298</v>
      </c>
      <c r="J13" s="31">
        <f t="shared" si="9"/>
        <v>0</v>
      </c>
      <c r="K13" s="31">
        <f t="shared" si="9"/>
        <v>1.3972055888223553</v>
      </c>
      <c r="L13" s="31">
        <f t="shared" si="9"/>
        <v>0.1330671989354624</v>
      </c>
      <c r="M13" s="31">
        <f t="shared" si="9"/>
        <v>0</v>
      </c>
      <c r="N13" s="31">
        <f t="shared" si="9"/>
        <v>0.0665335994677312</v>
      </c>
      <c r="O13" s="32">
        <f t="shared" si="9"/>
        <v>0</v>
      </c>
      <c r="P13" s="9"/>
      <c r="Q13" s="160"/>
      <c r="R13" s="172"/>
      <c r="S13" s="33">
        <v>100</v>
      </c>
      <c r="T13" s="51">
        <f aca="true" t="shared" si="10" ref="T13:AE13">T12/$S12*100</f>
        <v>7.461669505962522</v>
      </c>
      <c r="U13" s="35">
        <f t="shared" si="10"/>
        <v>0.5792163543441227</v>
      </c>
      <c r="V13" s="35">
        <f t="shared" si="10"/>
        <v>1.8398637137989777</v>
      </c>
      <c r="W13" s="35">
        <f t="shared" si="10"/>
        <v>0.545144804088586</v>
      </c>
      <c r="X13" s="35">
        <f t="shared" si="10"/>
        <v>80.88586030664395</v>
      </c>
      <c r="Y13" s="35">
        <f t="shared" si="10"/>
        <v>7.086882453151619</v>
      </c>
      <c r="Z13" s="35">
        <f t="shared" si="10"/>
        <v>0</v>
      </c>
      <c r="AA13" s="35">
        <f t="shared" si="10"/>
        <v>1.4310051107325383</v>
      </c>
      <c r="AB13" s="35">
        <f t="shared" si="10"/>
        <v>0.1362862010221465</v>
      </c>
      <c r="AC13" s="35">
        <f t="shared" si="10"/>
        <v>0</v>
      </c>
      <c r="AD13" s="35">
        <f t="shared" si="10"/>
        <v>0.034071550255536626</v>
      </c>
      <c r="AE13" s="36">
        <f t="shared" si="10"/>
        <v>0</v>
      </c>
    </row>
    <row r="14" spans="1:31" ht="23.25" customHeight="1">
      <c r="A14" s="210"/>
      <c r="B14" s="161" t="s">
        <v>36</v>
      </c>
      <c r="C14" s="21">
        <f>SUM(D14:O14)</f>
        <v>169</v>
      </c>
      <c r="D14" s="43">
        <v>9</v>
      </c>
      <c r="E14" s="44">
        <v>1</v>
      </c>
      <c r="F14" s="44">
        <v>2</v>
      </c>
      <c r="G14" s="44">
        <v>0</v>
      </c>
      <c r="H14" s="44">
        <v>156</v>
      </c>
      <c r="I14" s="44">
        <v>1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6">
        <v>0</v>
      </c>
      <c r="P14" s="9"/>
      <c r="Q14" s="160"/>
      <c r="R14" s="171" t="s">
        <v>52</v>
      </c>
      <c r="S14" s="40">
        <f>SUM(T14:AE14)</f>
        <v>166</v>
      </c>
      <c r="T14" s="52">
        <v>8</v>
      </c>
      <c r="U14" s="53">
        <v>1</v>
      </c>
      <c r="V14" s="53">
        <v>2</v>
      </c>
      <c r="W14" s="53">
        <v>0</v>
      </c>
      <c r="X14" s="53">
        <v>154</v>
      </c>
      <c r="Y14" s="53">
        <v>1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4">
        <v>0</v>
      </c>
    </row>
    <row r="15" spans="1:31" ht="23.25" customHeight="1">
      <c r="A15" s="210"/>
      <c r="B15" s="162"/>
      <c r="C15" s="29">
        <v>100</v>
      </c>
      <c r="D15" s="30">
        <f aca="true" t="shared" si="11" ref="D15:O15">D14/$C14*100</f>
        <v>5.325443786982249</v>
      </c>
      <c r="E15" s="31">
        <f t="shared" si="11"/>
        <v>0.591715976331361</v>
      </c>
      <c r="F15" s="31">
        <f t="shared" si="11"/>
        <v>1.183431952662722</v>
      </c>
      <c r="G15" s="31">
        <f t="shared" si="11"/>
        <v>0</v>
      </c>
      <c r="H15" s="31">
        <f t="shared" si="11"/>
        <v>92.3076923076923</v>
      </c>
      <c r="I15" s="31">
        <f t="shared" si="11"/>
        <v>0.591715976331361</v>
      </c>
      <c r="J15" s="31">
        <f t="shared" si="11"/>
        <v>0</v>
      </c>
      <c r="K15" s="31">
        <f t="shared" si="11"/>
        <v>0</v>
      </c>
      <c r="L15" s="31">
        <f t="shared" si="11"/>
        <v>0</v>
      </c>
      <c r="M15" s="31">
        <f t="shared" si="11"/>
        <v>0</v>
      </c>
      <c r="N15" s="31">
        <f t="shared" si="11"/>
        <v>0</v>
      </c>
      <c r="O15" s="32">
        <f t="shared" si="11"/>
        <v>0</v>
      </c>
      <c r="P15" s="9"/>
      <c r="Q15" s="160"/>
      <c r="R15" s="172"/>
      <c r="S15" s="33">
        <v>100</v>
      </c>
      <c r="T15" s="51">
        <f aca="true" t="shared" si="12" ref="T15:AE15">T14/$S14*100</f>
        <v>4.819277108433735</v>
      </c>
      <c r="U15" s="35">
        <f t="shared" si="12"/>
        <v>0.6024096385542169</v>
      </c>
      <c r="V15" s="35">
        <f t="shared" si="12"/>
        <v>1.2048192771084338</v>
      </c>
      <c r="W15" s="35">
        <f t="shared" si="12"/>
        <v>0</v>
      </c>
      <c r="X15" s="35">
        <f t="shared" si="12"/>
        <v>92.7710843373494</v>
      </c>
      <c r="Y15" s="35">
        <f t="shared" si="12"/>
        <v>0.6024096385542169</v>
      </c>
      <c r="Z15" s="35">
        <f t="shared" si="12"/>
        <v>0</v>
      </c>
      <c r="AA15" s="35">
        <f t="shared" si="12"/>
        <v>0</v>
      </c>
      <c r="AB15" s="35">
        <f t="shared" si="12"/>
        <v>0</v>
      </c>
      <c r="AC15" s="35">
        <f t="shared" si="12"/>
        <v>0</v>
      </c>
      <c r="AD15" s="35">
        <f t="shared" si="12"/>
        <v>0</v>
      </c>
      <c r="AE15" s="36">
        <f t="shared" si="12"/>
        <v>0</v>
      </c>
    </row>
    <row r="16" spans="1:31" ht="23.25" customHeight="1">
      <c r="A16" s="210"/>
      <c r="B16" s="161" t="s">
        <v>37</v>
      </c>
      <c r="C16" s="21">
        <f>SUM(D16:O16)</f>
        <v>637</v>
      </c>
      <c r="D16" s="43">
        <v>50</v>
      </c>
      <c r="E16" s="44">
        <v>0</v>
      </c>
      <c r="F16" s="44">
        <v>216</v>
      </c>
      <c r="G16" s="44">
        <v>55</v>
      </c>
      <c r="H16" s="44">
        <v>263</v>
      </c>
      <c r="I16" s="44">
        <v>19</v>
      </c>
      <c r="J16" s="44">
        <v>0</v>
      </c>
      <c r="K16" s="44">
        <v>29</v>
      </c>
      <c r="L16" s="44">
        <v>4</v>
      </c>
      <c r="M16" s="44">
        <v>0</v>
      </c>
      <c r="N16" s="44">
        <v>1</v>
      </c>
      <c r="O16" s="46">
        <v>0</v>
      </c>
      <c r="P16" s="9"/>
      <c r="Q16" s="160"/>
      <c r="R16" s="171" t="s">
        <v>53</v>
      </c>
      <c r="S16" s="40">
        <f>SUM(T16:AE16)</f>
        <v>623</v>
      </c>
      <c r="T16" s="43">
        <v>48</v>
      </c>
      <c r="U16" s="44">
        <v>0</v>
      </c>
      <c r="V16" s="44">
        <v>213</v>
      </c>
      <c r="W16" s="44">
        <v>54</v>
      </c>
      <c r="X16" s="44">
        <v>259</v>
      </c>
      <c r="Y16" s="44">
        <v>16</v>
      </c>
      <c r="Z16" s="44">
        <v>0</v>
      </c>
      <c r="AA16" s="44">
        <v>29</v>
      </c>
      <c r="AB16" s="44">
        <v>4</v>
      </c>
      <c r="AC16" s="44">
        <v>0</v>
      </c>
      <c r="AD16" s="44">
        <v>0</v>
      </c>
      <c r="AE16" s="46">
        <v>0</v>
      </c>
    </row>
    <row r="17" spans="1:31" ht="23.25" customHeight="1">
      <c r="A17" s="210"/>
      <c r="B17" s="162"/>
      <c r="C17" s="29">
        <v>100</v>
      </c>
      <c r="D17" s="30">
        <f aca="true" t="shared" si="13" ref="D17:O17">D16/$C16*100</f>
        <v>7.849293563579278</v>
      </c>
      <c r="E17" s="31">
        <f t="shared" si="13"/>
        <v>0</v>
      </c>
      <c r="F17" s="31">
        <f t="shared" si="13"/>
        <v>33.90894819466248</v>
      </c>
      <c r="G17" s="31">
        <f t="shared" si="13"/>
        <v>8.634222919937205</v>
      </c>
      <c r="H17" s="31">
        <f t="shared" si="13"/>
        <v>41.287284144427</v>
      </c>
      <c r="I17" s="31">
        <f t="shared" si="13"/>
        <v>2.9827315541601256</v>
      </c>
      <c r="J17" s="31">
        <f t="shared" si="13"/>
        <v>0</v>
      </c>
      <c r="K17" s="31">
        <f t="shared" si="13"/>
        <v>4.552590266875981</v>
      </c>
      <c r="L17" s="31">
        <f t="shared" si="13"/>
        <v>0.6279434850863422</v>
      </c>
      <c r="M17" s="31">
        <f t="shared" si="13"/>
        <v>0</v>
      </c>
      <c r="N17" s="31">
        <f t="shared" si="13"/>
        <v>0.15698587127158556</v>
      </c>
      <c r="O17" s="32">
        <f t="shared" si="13"/>
        <v>0</v>
      </c>
      <c r="P17" s="9"/>
      <c r="Q17" s="160"/>
      <c r="R17" s="172"/>
      <c r="S17" s="33">
        <v>100</v>
      </c>
      <c r="T17" s="51">
        <f aca="true" t="shared" si="14" ref="T17:AE17">T16/$S16*100</f>
        <v>7.704654895666131</v>
      </c>
      <c r="U17" s="35">
        <f t="shared" si="14"/>
        <v>0</v>
      </c>
      <c r="V17" s="35">
        <f t="shared" si="14"/>
        <v>34.18940609951846</v>
      </c>
      <c r="W17" s="35">
        <f t="shared" si="14"/>
        <v>8.667736757624397</v>
      </c>
      <c r="X17" s="35">
        <f t="shared" si="14"/>
        <v>41.57303370786517</v>
      </c>
      <c r="Y17" s="35">
        <f t="shared" si="14"/>
        <v>2.568218298555377</v>
      </c>
      <c r="Z17" s="35">
        <f t="shared" si="14"/>
        <v>0</v>
      </c>
      <c r="AA17" s="35">
        <f t="shared" si="14"/>
        <v>4.654895666131622</v>
      </c>
      <c r="AB17" s="35">
        <f t="shared" si="14"/>
        <v>0.6420545746388443</v>
      </c>
      <c r="AC17" s="35">
        <f t="shared" si="14"/>
        <v>0</v>
      </c>
      <c r="AD17" s="35">
        <f t="shared" si="14"/>
        <v>0</v>
      </c>
      <c r="AE17" s="36">
        <f t="shared" si="14"/>
        <v>0</v>
      </c>
    </row>
    <row r="18" spans="1:31" ht="23.25" customHeight="1">
      <c r="A18" s="210"/>
      <c r="B18" s="161" t="s">
        <v>38</v>
      </c>
      <c r="C18" s="21">
        <f>SUM(D18:O18)</f>
        <v>72</v>
      </c>
      <c r="D18" s="43">
        <v>4</v>
      </c>
      <c r="E18" s="44">
        <v>0</v>
      </c>
      <c r="F18" s="44">
        <v>59</v>
      </c>
      <c r="G18" s="44">
        <v>3</v>
      </c>
      <c r="H18" s="44">
        <v>0</v>
      </c>
      <c r="I18" s="44">
        <v>0</v>
      </c>
      <c r="J18" s="44">
        <v>0</v>
      </c>
      <c r="K18" s="44">
        <v>1</v>
      </c>
      <c r="L18" s="44">
        <v>2</v>
      </c>
      <c r="M18" s="44">
        <v>1</v>
      </c>
      <c r="N18" s="44">
        <v>1</v>
      </c>
      <c r="O18" s="46">
        <v>1</v>
      </c>
      <c r="P18" s="9"/>
      <c r="Q18" s="160"/>
      <c r="R18" s="171" t="s">
        <v>54</v>
      </c>
      <c r="S18" s="40">
        <f>SUM(T18:AE18)</f>
        <v>55</v>
      </c>
      <c r="T18" s="52">
        <v>3</v>
      </c>
      <c r="U18" s="53">
        <v>0</v>
      </c>
      <c r="V18" s="53">
        <v>45</v>
      </c>
      <c r="W18" s="53">
        <v>1</v>
      </c>
      <c r="X18" s="53">
        <v>0</v>
      </c>
      <c r="Y18" s="53">
        <v>0</v>
      </c>
      <c r="Z18" s="53">
        <v>0</v>
      </c>
      <c r="AA18" s="53">
        <v>1</v>
      </c>
      <c r="AB18" s="53">
        <v>3</v>
      </c>
      <c r="AC18" s="53">
        <v>0</v>
      </c>
      <c r="AD18" s="53">
        <v>1</v>
      </c>
      <c r="AE18" s="54">
        <v>1</v>
      </c>
    </row>
    <row r="19" spans="1:31" ht="23.25" customHeight="1">
      <c r="A19" s="210"/>
      <c r="B19" s="162"/>
      <c r="C19" s="29">
        <v>100</v>
      </c>
      <c r="D19" s="30">
        <f aca="true" t="shared" si="15" ref="D19:O19">D18/$C18*100</f>
        <v>5.555555555555555</v>
      </c>
      <c r="E19" s="31">
        <f t="shared" si="15"/>
        <v>0</v>
      </c>
      <c r="F19" s="31">
        <f t="shared" si="15"/>
        <v>81.94444444444444</v>
      </c>
      <c r="G19" s="31">
        <f t="shared" si="15"/>
        <v>4.166666666666666</v>
      </c>
      <c r="H19" s="31">
        <f t="shared" si="15"/>
        <v>0</v>
      </c>
      <c r="I19" s="31">
        <f t="shared" si="15"/>
        <v>0</v>
      </c>
      <c r="J19" s="31">
        <f t="shared" si="15"/>
        <v>0</v>
      </c>
      <c r="K19" s="31">
        <f t="shared" si="15"/>
        <v>1.3888888888888888</v>
      </c>
      <c r="L19" s="31">
        <f t="shared" si="15"/>
        <v>2.7777777777777777</v>
      </c>
      <c r="M19" s="31">
        <f t="shared" si="15"/>
        <v>1.3888888888888888</v>
      </c>
      <c r="N19" s="31">
        <f t="shared" si="15"/>
        <v>1.3888888888888888</v>
      </c>
      <c r="O19" s="32">
        <f t="shared" si="15"/>
        <v>1.3888888888888888</v>
      </c>
      <c r="P19" s="9"/>
      <c r="Q19" s="160"/>
      <c r="R19" s="172"/>
      <c r="S19" s="33">
        <v>100</v>
      </c>
      <c r="T19" s="51">
        <f aca="true" t="shared" si="16" ref="T19:AE19">T18/$S18*100</f>
        <v>5.454545454545454</v>
      </c>
      <c r="U19" s="35">
        <f t="shared" si="16"/>
        <v>0</v>
      </c>
      <c r="V19" s="35">
        <f t="shared" si="16"/>
        <v>81.81818181818183</v>
      </c>
      <c r="W19" s="35">
        <f t="shared" si="16"/>
        <v>1.8181818181818181</v>
      </c>
      <c r="X19" s="35">
        <f t="shared" si="16"/>
        <v>0</v>
      </c>
      <c r="Y19" s="35">
        <f t="shared" si="16"/>
        <v>0</v>
      </c>
      <c r="Z19" s="35">
        <f t="shared" si="16"/>
        <v>0</v>
      </c>
      <c r="AA19" s="35">
        <f t="shared" si="16"/>
        <v>1.8181818181818181</v>
      </c>
      <c r="AB19" s="35">
        <f t="shared" si="16"/>
        <v>5.454545454545454</v>
      </c>
      <c r="AC19" s="35">
        <f t="shared" si="16"/>
        <v>0</v>
      </c>
      <c r="AD19" s="35">
        <f t="shared" si="16"/>
        <v>1.8181818181818181</v>
      </c>
      <c r="AE19" s="36">
        <f t="shared" si="16"/>
        <v>1.8181818181818181</v>
      </c>
    </row>
    <row r="20" spans="1:31" ht="23.25" customHeight="1">
      <c r="A20" s="210"/>
      <c r="B20" s="161" t="s">
        <v>39</v>
      </c>
      <c r="C20" s="21">
        <f>SUM(D20:O20)</f>
        <v>301</v>
      </c>
      <c r="D20" s="72">
        <v>15</v>
      </c>
      <c r="E20" s="73">
        <v>0</v>
      </c>
      <c r="F20" s="73">
        <v>97</v>
      </c>
      <c r="G20" s="73">
        <v>21</v>
      </c>
      <c r="H20" s="73">
        <v>111</v>
      </c>
      <c r="I20" s="73">
        <v>5</v>
      </c>
      <c r="J20" s="73">
        <v>0</v>
      </c>
      <c r="K20" s="73">
        <v>5</v>
      </c>
      <c r="L20" s="73">
        <v>10</v>
      </c>
      <c r="M20" s="73">
        <v>0</v>
      </c>
      <c r="N20" s="73">
        <v>0</v>
      </c>
      <c r="O20" s="74">
        <v>37</v>
      </c>
      <c r="P20" s="9"/>
      <c r="Q20" s="160"/>
      <c r="R20" s="171" t="s">
        <v>55</v>
      </c>
      <c r="S20" s="40">
        <f>SUM(T20:AE20)</f>
        <v>257</v>
      </c>
      <c r="T20" s="52">
        <v>15</v>
      </c>
      <c r="U20" s="53">
        <v>0</v>
      </c>
      <c r="V20" s="53">
        <v>79</v>
      </c>
      <c r="W20" s="53">
        <v>20</v>
      </c>
      <c r="X20" s="53">
        <v>107</v>
      </c>
      <c r="Y20" s="53">
        <v>5</v>
      </c>
      <c r="Z20" s="53">
        <v>0</v>
      </c>
      <c r="AA20" s="53">
        <v>5</v>
      </c>
      <c r="AB20" s="53">
        <v>9</v>
      </c>
      <c r="AC20" s="53">
        <v>0</v>
      </c>
      <c r="AD20" s="53">
        <v>0</v>
      </c>
      <c r="AE20" s="54">
        <v>17</v>
      </c>
    </row>
    <row r="21" spans="1:31" ht="23.25" customHeight="1">
      <c r="A21" s="210"/>
      <c r="B21" s="162"/>
      <c r="C21" s="29">
        <v>100</v>
      </c>
      <c r="D21" s="55">
        <f aca="true" t="shared" si="17" ref="D21:O21">D20/$C20*100</f>
        <v>4.983388704318937</v>
      </c>
      <c r="E21" s="31">
        <f t="shared" si="17"/>
        <v>0</v>
      </c>
      <c r="F21" s="31">
        <f t="shared" si="17"/>
        <v>32.22591362126246</v>
      </c>
      <c r="G21" s="31">
        <f t="shared" si="17"/>
        <v>6.976744186046512</v>
      </c>
      <c r="H21" s="31">
        <f t="shared" si="17"/>
        <v>36.87707641196013</v>
      </c>
      <c r="I21" s="31">
        <f t="shared" si="17"/>
        <v>1.6611295681063125</v>
      </c>
      <c r="J21" s="31">
        <f t="shared" si="17"/>
        <v>0</v>
      </c>
      <c r="K21" s="31">
        <f t="shared" si="17"/>
        <v>1.6611295681063125</v>
      </c>
      <c r="L21" s="31">
        <f t="shared" si="17"/>
        <v>3.322259136212625</v>
      </c>
      <c r="M21" s="31">
        <f t="shared" si="17"/>
        <v>0</v>
      </c>
      <c r="N21" s="31">
        <f t="shared" si="17"/>
        <v>0</v>
      </c>
      <c r="O21" s="32">
        <f t="shared" si="17"/>
        <v>12.29235880398671</v>
      </c>
      <c r="P21" s="9"/>
      <c r="Q21" s="160"/>
      <c r="R21" s="172"/>
      <c r="S21" s="33">
        <v>100</v>
      </c>
      <c r="T21" s="51">
        <f aca="true" t="shared" si="18" ref="T21:AE21">IF(T20=0,"(0.0)",T20/$S20*100)</f>
        <v>5.836575875486381</v>
      </c>
      <c r="U21" s="35" t="str">
        <f t="shared" si="18"/>
        <v>(0.0)</v>
      </c>
      <c r="V21" s="35">
        <f t="shared" si="18"/>
        <v>30.739299610894943</v>
      </c>
      <c r="W21" s="35">
        <f t="shared" si="18"/>
        <v>7.782101167315175</v>
      </c>
      <c r="X21" s="35">
        <f t="shared" si="18"/>
        <v>41.63424124513619</v>
      </c>
      <c r="Y21" s="35">
        <f t="shared" si="18"/>
        <v>1.9455252918287937</v>
      </c>
      <c r="Z21" s="35" t="str">
        <f t="shared" si="18"/>
        <v>(0.0)</v>
      </c>
      <c r="AA21" s="35">
        <f t="shared" si="18"/>
        <v>1.9455252918287937</v>
      </c>
      <c r="AB21" s="35">
        <f t="shared" si="18"/>
        <v>3.501945525291829</v>
      </c>
      <c r="AC21" s="35" t="str">
        <f t="shared" si="18"/>
        <v>(0.0)</v>
      </c>
      <c r="AD21" s="35" t="str">
        <f t="shared" si="18"/>
        <v>(0.0)</v>
      </c>
      <c r="AE21" s="36">
        <f t="shared" si="18"/>
        <v>6.614785992217899</v>
      </c>
    </row>
    <row r="22" spans="1:31" ht="23.25" customHeight="1">
      <c r="A22" s="210"/>
      <c r="B22" s="161" t="s">
        <v>40</v>
      </c>
      <c r="C22" s="21">
        <f>SUM(D22:O22)</f>
        <v>2690</v>
      </c>
      <c r="D22" s="43">
        <v>477</v>
      </c>
      <c r="E22" s="44">
        <v>7</v>
      </c>
      <c r="F22" s="44">
        <v>86</v>
      </c>
      <c r="G22" s="44">
        <v>14</v>
      </c>
      <c r="H22" s="44">
        <v>1920</v>
      </c>
      <c r="I22" s="44">
        <v>123</v>
      </c>
      <c r="J22" s="44">
        <v>1</v>
      </c>
      <c r="K22" s="44">
        <v>17</v>
      </c>
      <c r="L22" s="44">
        <v>7</v>
      </c>
      <c r="M22" s="44">
        <v>0</v>
      </c>
      <c r="N22" s="44">
        <v>38</v>
      </c>
      <c r="O22" s="46">
        <v>0</v>
      </c>
      <c r="P22" s="9"/>
      <c r="Q22" s="160"/>
      <c r="R22" s="171" t="s">
        <v>56</v>
      </c>
      <c r="S22" s="40">
        <f>SUM(T22:AE22)</f>
        <v>2384</v>
      </c>
      <c r="T22" s="52">
        <v>470</v>
      </c>
      <c r="U22" s="53">
        <v>7</v>
      </c>
      <c r="V22" s="53">
        <v>85</v>
      </c>
      <c r="W22" s="53">
        <v>12</v>
      </c>
      <c r="X22" s="53">
        <v>1628</v>
      </c>
      <c r="Y22" s="53">
        <v>119</v>
      </c>
      <c r="Z22" s="53">
        <v>1</v>
      </c>
      <c r="AA22" s="53">
        <v>17</v>
      </c>
      <c r="AB22" s="53">
        <v>7</v>
      </c>
      <c r="AC22" s="53">
        <v>0</v>
      </c>
      <c r="AD22" s="53">
        <v>38</v>
      </c>
      <c r="AE22" s="54">
        <v>0</v>
      </c>
    </row>
    <row r="23" spans="1:31" ht="23.25" customHeight="1">
      <c r="A23" s="210"/>
      <c r="B23" s="162"/>
      <c r="C23" s="29">
        <v>100</v>
      </c>
      <c r="D23" s="30">
        <f aca="true" t="shared" si="19" ref="D23:O23">D22/$C22*100</f>
        <v>17.732342007434944</v>
      </c>
      <c r="E23" s="31">
        <f t="shared" si="19"/>
        <v>0.26022304832713755</v>
      </c>
      <c r="F23" s="31">
        <f t="shared" si="19"/>
        <v>3.197026022304833</v>
      </c>
      <c r="G23" s="31">
        <f t="shared" si="19"/>
        <v>0.5204460966542751</v>
      </c>
      <c r="H23" s="31">
        <f t="shared" si="19"/>
        <v>71.37546468401487</v>
      </c>
      <c r="I23" s="31">
        <f t="shared" si="19"/>
        <v>4.5724907063197024</v>
      </c>
      <c r="J23" s="31">
        <f t="shared" si="19"/>
        <v>0.03717472118959108</v>
      </c>
      <c r="K23" s="31">
        <f t="shared" si="19"/>
        <v>0.6319702602230484</v>
      </c>
      <c r="L23" s="31">
        <f t="shared" si="19"/>
        <v>0.26022304832713755</v>
      </c>
      <c r="M23" s="31">
        <f t="shared" si="19"/>
        <v>0</v>
      </c>
      <c r="N23" s="31">
        <f t="shared" si="19"/>
        <v>1.412639405204461</v>
      </c>
      <c r="O23" s="32">
        <f t="shared" si="19"/>
        <v>0</v>
      </c>
      <c r="P23" s="9"/>
      <c r="Q23" s="160"/>
      <c r="R23" s="172"/>
      <c r="S23" s="33">
        <v>100</v>
      </c>
      <c r="T23" s="51">
        <f aca="true" t="shared" si="20" ref="T23:AE23">T22/$S22*100</f>
        <v>19.71476510067114</v>
      </c>
      <c r="U23" s="35">
        <f t="shared" si="20"/>
        <v>0.2936241610738255</v>
      </c>
      <c r="V23" s="35">
        <f t="shared" si="20"/>
        <v>3.565436241610738</v>
      </c>
      <c r="W23" s="35">
        <f t="shared" si="20"/>
        <v>0.5033557046979865</v>
      </c>
      <c r="X23" s="35">
        <f t="shared" si="20"/>
        <v>68.28859060402685</v>
      </c>
      <c r="Y23" s="35">
        <f t="shared" si="20"/>
        <v>4.991610738255034</v>
      </c>
      <c r="Z23" s="35">
        <f t="shared" si="20"/>
        <v>0.04194630872483222</v>
      </c>
      <c r="AA23" s="35">
        <f t="shared" si="20"/>
        <v>0.7130872483221476</v>
      </c>
      <c r="AB23" s="35">
        <f t="shared" si="20"/>
        <v>0.2936241610738255</v>
      </c>
      <c r="AC23" s="35">
        <f t="shared" si="20"/>
        <v>0</v>
      </c>
      <c r="AD23" s="35">
        <f t="shared" si="20"/>
        <v>1.5939597315436242</v>
      </c>
      <c r="AE23" s="36">
        <f t="shared" si="20"/>
        <v>0</v>
      </c>
    </row>
    <row r="24" spans="1:31" ht="23.25" customHeight="1">
      <c r="A24" s="210"/>
      <c r="B24" s="161" t="s">
        <v>41</v>
      </c>
      <c r="C24" s="21">
        <f>SUM(D24:O24)</f>
        <v>96</v>
      </c>
      <c r="D24" s="43">
        <v>0</v>
      </c>
      <c r="E24" s="44">
        <v>0</v>
      </c>
      <c r="F24" s="44">
        <v>77</v>
      </c>
      <c r="G24" s="44">
        <v>3</v>
      </c>
      <c r="H24" s="44">
        <v>0</v>
      </c>
      <c r="I24" s="44">
        <v>0</v>
      </c>
      <c r="J24" s="44">
        <v>0</v>
      </c>
      <c r="K24" s="44">
        <v>8</v>
      </c>
      <c r="L24" s="44">
        <v>2</v>
      </c>
      <c r="M24" s="44">
        <v>0</v>
      </c>
      <c r="N24" s="44">
        <v>0</v>
      </c>
      <c r="O24" s="46">
        <v>6</v>
      </c>
      <c r="P24" s="9"/>
      <c r="Q24" s="160"/>
      <c r="R24" s="171" t="s">
        <v>57</v>
      </c>
      <c r="S24" s="40">
        <f>SUM(T24:AE24)</f>
        <v>91</v>
      </c>
      <c r="T24" s="52">
        <v>0</v>
      </c>
      <c r="U24" s="53">
        <v>0</v>
      </c>
      <c r="V24" s="53">
        <v>72</v>
      </c>
      <c r="W24" s="53">
        <v>3</v>
      </c>
      <c r="X24" s="53">
        <v>0</v>
      </c>
      <c r="Y24" s="53">
        <v>0</v>
      </c>
      <c r="Z24" s="53">
        <v>0</v>
      </c>
      <c r="AA24" s="53">
        <v>8</v>
      </c>
      <c r="AB24" s="53">
        <v>2</v>
      </c>
      <c r="AC24" s="53">
        <v>0</v>
      </c>
      <c r="AD24" s="53">
        <v>0</v>
      </c>
      <c r="AE24" s="54">
        <v>6</v>
      </c>
    </row>
    <row r="25" spans="1:31" ht="23.25" customHeight="1">
      <c r="A25" s="210"/>
      <c r="B25" s="162"/>
      <c r="C25" s="29">
        <v>100</v>
      </c>
      <c r="D25" s="30">
        <f aca="true" t="shared" si="21" ref="D25:O25">D24/$C24*100</f>
        <v>0</v>
      </c>
      <c r="E25" s="31">
        <f t="shared" si="21"/>
        <v>0</v>
      </c>
      <c r="F25" s="31">
        <f t="shared" si="21"/>
        <v>80.20833333333334</v>
      </c>
      <c r="G25" s="31">
        <f t="shared" si="21"/>
        <v>3.125</v>
      </c>
      <c r="H25" s="31">
        <f t="shared" si="21"/>
        <v>0</v>
      </c>
      <c r="I25" s="31">
        <f t="shared" si="21"/>
        <v>0</v>
      </c>
      <c r="J25" s="31">
        <f t="shared" si="21"/>
        <v>0</v>
      </c>
      <c r="K25" s="31">
        <f t="shared" si="21"/>
        <v>8.333333333333332</v>
      </c>
      <c r="L25" s="31">
        <f t="shared" si="21"/>
        <v>2.083333333333333</v>
      </c>
      <c r="M25" s="31">
        <f t="shared" si="21"/>
        <v>0</v>
      </c>
      <c r="N25" s="31">
        <f t="shared" si="21"/>
        <v>0</v>
      </c>
      <c r="O25" s="32">
        <f t="shared" si="21"/>
        <v>6.25</v>
      </c>
      <c r="P25" s="9"/>
      <c r="Q25" s="160"/>
      <c r="R25" s="172"/>
      <c r="S25" s="33">
        <v>100</v>
      </c>
      <c r="T25" s="51">
        <f aca="true" t="shared" si="22" ref="T25:AE25">T24/$S24*100</f>
        <v>0</v>
      </c>
      <c r="U25" s="35">
        <f t="shared" si="22"/>
        <v>0</v>
      </c>
      <c r="V25" s="35">
        <f t="shared" si="22"/>
        <v>79.12087912087912</v>
      </c>
      <c r="W25" s="35">
        <f t="shared" si="22"/>
        <v>3.296703296703297</v>
      </c>
      <c r="X25" s="35">
        <f t="shared" si="22"/>
        <v>0</v>
      </c>
      <c r="Y25" s="35">
        <f t="shared" si="22"/>
        <v>0</v>
      </c>
      <c r="Z25" s="35">
        <f t="shared" si="22"/>
        <v>0</v>
      </c>
      <c r="AA25" s="35">
        <f t="shared" si="22"/>
        <v>8.791208791208792</v>
      </c>
      <c r="AB25" s="35">
        <f t="shared" si="22"/>
        <v>2.197802197802198</v>
      </c>
      <c r="AC25" s="35">
        <f t="shared" si="22"/>
        <v>0</v>
      </c>
      <c r="AD25" s="35">
        <f t="shared" si="22"/>
        <v>0</v>
      </c>
      <c r="AE25" s="36">
        <f t="shared" si="22"/>
        <v>6.593406593406594</v>
      </c>
    </row>
    <row r="26" spans="1:31" ht="23.25" customHeight="1">
      <c r="A26" s="210"/>
      <c r="B26" s="161" t="s">
        <v>42</v>
      </c>
      <c r="C26" s="21">
        <f>SUM(D26:O26)</f>
        <v>482</v>
      </c>
      <c r="D26" s="43">
        <v>415</v>
      </c>
      <c r="E26" s="44">
        <v>1</v>
      </c>
      <c r="F26" s="44">
        <v>6</v>
      </c>
      <c r="G26" s="44">
        <v>0</v>
      </c>
      <c r="H26" s="44">
        <v>39</v>
      </c>
      <c r="I26" s="44">
        <v>1</v>
      </c>
      <c r="J26" s="44">
        <v>0</v>
      </c>
      <c r="K26" s="44">
        <v>1</v>
      </c>
      <c r="L26" s="44">
        <v>1</v>
      </c>
      <c r="M26" s="44">
        <v>2</v>
      </c>
      <c r="N26" s="44">
        <v>16</v>
      </c>
      <c r="O26" s="46">
        <v>0</v>
      </c>
      <c r="P26" s="9"/>
      <c r="Q26" s="160"/>
      <c r="R26" s="171" t="s">
        <v>58</v>
      </c>
      <c r="S26" s="40">
        <f>SUM(T26:AE26)</f>
        <v>460</v>
      </c>
      <c r="T26" s="52">
        <v>398</v>
      </c>
      <c r="U26" s="53">
        <v>1</v>
      </c>
      <c r="V26" s="53">
        <v>4</v>
      </c>
      <c r="W26" s="53">
        <v>0</v>
      </c>
      <c r="X26" s="53">
        <v>36</v>
      </c>
      <c r="Y26" s="53">
        <v>1</v>
      </c>
      <c r="Z26" s="53">
        <v>0</v>
      </c>
      <c r="AA26" s="53">
        <v>1</v>
      </c>
      <c r="AB26" s="53">
        <v>1</v>
      </c>
      <c r="AC26" s="53">
        <v>2</v>
      </c>
      <c r="AD26" s="53">
        <v>16</v>
      </c>
      <c r="AE26" s="54">
        <v>0</v>
      </c>
    </row>
    <row r="27" spans="1:31" ht="23.25" customHeight="1">
      <c r="A27" s="210"/>
      <c r="B27" s="162"/>
      <c r="C27" s="29">
        <v>100</v>
      </c>
      <c r="D27" s="30">
        <f aca="true" t="shared" si="23" ref="D27:O27">D26/$C26*100</f>
        <v>86.09958506224066</v>
      </c>
      <c r="E27" s="31">
        <f t="shared" si="23"/>
        <v>0.2074688796680498</v>
      </c>
      <c r="F27" s="31">
        <f t="shared" si="23"/>
        <v>1.2448132780082988</v>
      </c>
      <c r="G27" s="31">
        <f t="shared" si="23"/>
        <v>0</v>
      </c>
      <c r="H27" s="31">
        <f t="shared" si="23"/>
        <v>8.091286307053942</v>
      </c>
      <c r="I27" s="31">
        <f t="shared" si="23"/>
        <v>0.2074688796680498</v>
      </c>
      <c r="J27" s="31">
        <f t="shared" si="23"/>
        <v>0</v>
      </c>
      <c r="K27" s="31">
        <f t="shared" si="23"/>
        <v>0.2074688796680498</v>
      </c>
      <c r="L27" s="31">
        <f t="shared" si="23"/>
        <v>0.2074688796680498</v>
      </c>
      <c r="M27" s="31">
        <f t="shared" si="23"/>
        <v>0.4149377593360996</v>
      </c>
      <c r="N27" s="31">
        <f t="shared" si="23"/>
        <v>3.319502074688797</v>
      </c>
      <c r="O27" s="32">
        <f t="shared" si="23"/>
        <v>0</v>
      </c>
      <c r="P27" s="9"/>
      <c r="Q27" s="160"/>
      <c r="R27" s="172"/>
      <c r="S27" s="33">
        <v>100</v>
      </c>
      <c r="T27" s="51">
        <f aca="true" t="shared" si="24" ref="T27:AE27">T26/$S26*100</f>
        <v>86.52173913043478</v>
      </c>
      <c r="U27" s="35">
        <f t="shared" si="24"/>
        <v>0.21739130434782608</v>
      </c>
      <c r="V27" s="35">
        <f t="shared" si="24"/>
        <v>0.8695652173913043</v>
      </c>
      <c r="W27" s="35">
        <f t="shared" si="24"/>
        <v>0</v>
      </c>
      <c r="X27" s="35">
        <f t="shared" si="24"/>
        <v>7.82608695652174</v>
      </c>
      <c r="Y27" s="35">
        <f t="shared" si="24"/>
        <v>0.21739130434782608</v>
      </c>
      <c r="Z27" s="35">
        <f t="shared" si="24"/>
        <v>0</v>
      </c>
      <c r="AA27" s="35">
        <f t="shared" si="24"/>
        <v>0.21739130434782608</v>
      </c>
      <c r="AB27" s="35">
        <f t="shared" si="24"/>
        <v>0.21739130434782608</v>
      </c>
      <c r="AC27" s="35">
        <f t="shared" si="24"/>
        <v>0.43478260869565216</v>
      </c>
      <c r="AD27" s="35">
        <f t="shared" si="24"/>
        <v>3.4782608695652173</v>
      </c>
      <c r="AE27" s="36">
        <f t="shared" si="24"/>
        <v>0</v>
      </c>
    </row>
    <row r="28" spans="1:31" ht="23.25" customHeight="1">
      <c r="A28" s="210"/>
      <c r="B28" s="161" t="s">
        <v>43</v>
      </c>
      <c r="C28" s="21">
        <v>1</v>
      </c>
      <c r="D28" s="43">
        <v>0</v>
      </c>
      <c r="E28" s="44">
        <v>0</v>
      </c>
      <c r="F28" s="44">
        <v>1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6">
        <v>0</v>
      </c>
      <c r="P28" s="9"/>
      <c r="Q28" s="160"/>
      <c r="R28" s="171" t="s">
        <v>59</v>
      </c>
      <c r="S28" s="40">
        <f>SUM(T28:AE28)</f>
        <v>2</v>
      </c>
      <c r="T28" s="52">
        <v>0</v>
      </c>
      <c r="U28" s="53">
        <v>0</v>
      </c>
      <c r="V28" s="53">
        <v>2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4">
        <v>0</v>
      </c>
    </row>
    <row r="29" spans="1:31" ht="23.25" customHeight="1">
      <c r="A29" s="210"/>
      <c r="B29" s="162"/>
      <c r="C29" s="29">
        <v>100</v>
      </c>
      <c r="D29" s="30">
        <f aca="true" t="shared" si="25" ref="D29:O29">D28/$C28*100</f>
        <v>0</v>
      </c>
      <c r="E29" s="31">
        <f t="shared" si="25"/>
        <v>0</v>
      </c>
      <c r="F29" s="31">
        <f t="shared" si="25"/>
        <v>100</v>
      </c>
      <c r="G29" s="31">
        <f t="shared" si="25"/>
        <v>0</v>
      </c>
      <c r="H29" s="31">
        <f t="shared" si="25"/>
        <v>0</v>
      </c>
      <c r="I29" s="31">
        <f t="shared" si="25"/>
        <v>0</v>
      </c>
      <c r="J29" s="31">
        <f t="shared" si="25"/>
        <v>0</v>
      </c>
      <c r="K29" s="31">
        <f t="shared" si="25"/>
        <v>0</v>
      </c>
      <c r="L29" s="31">
        <f t="shared" si="25"/>
        <v>0</v>
      </c>
      <c r="M29" s="31">
        <f t="shared" si="25"/>
        <v>0</v>
      </c>
      <c r="N29" s="31">
        <f t="shared" si="25"/>
        <v>0</v>
      </c>
      <c r="O29" s="32">
        <f t="shared" si="25"/>
        <v>0</v>
      </c>
      <c r="P29" s="9"/>
      <c r="Q29" s="160"/>
      <c r="R29" s="172"/>
      <c r="S29" s="33">
        <v>100</v>
      </c>
      <c r="T29" s="51">
        <f aca="true" t="shared" si="26" ref="T29:AE29">T28/$S28*100</f>
        <v>0</v>
      </c>
      <c r="U29" s="35">
        <f t="shared" si="26"/>
        <v>0</v>
      </c>
      <c r="V29" s="35">
        <f t="shared" si="26"/>
        <v>100</v>
      </c>
      <c r="W29" s="35">
        <f t="shared" si="26"/>
        <v>0</v>
      </c>
      <c r="X29" s="35">
        <f t="shared" si="26"/>
        <v>0</v>
      </c>
      <c r="Y29" s="35">
        <f t="shared" si="26"/>
        <v>0</v>
      </c>
      <c r="Z29" s="35">
        <f t="shared" si="26"/>
        <v>0</v>
      </c>
      <c r="AA29" s="35">
        <f t="shared" si="26"/>
        <v>0</v>
      </c>
      <c r="AB29" s="35">
        <f t="shared" si="26"/>
        <v>0</v>
      </c>
      <c r="AC29" s="35">
        <f t="shared" si="26"/>
        <v>0</v>
      </c>
      <c r="AD29" s="35">
        <f t="shared" si="26"/>
        <v>0</v>
      </c>
      <c r="AE29" s="36">
        <f t="shared" si="26"/>
        <v>0</v>
      </c>
    </row>
    <row r="30" spans="1:31" ht="23.25" customHeight="1">
      <c r="A30" s="210"/>
      <c r="B30" s="161" t="s">
        <v>16</v>
      </c>
      <c r="C30" s="21">
        <f>SUM(D30:O30)</f>
        <v>529</v>
      </c>
      <c r="D30" s="43">
        <v>18</v>
      </c>
      <c r="E30" s="44">
        <v>0</v>
      </c>
      <c r="F30" s="44">
        <v>10</v>
      </c>
      <c r="G30" s="44">
        <v>0</v>
      </c>
      <c r="H30" s="44">
        <v>497</v>
      </c>
      <c r="I30" s="44">
        <v>0</v>
      </c>
      <c r="J30" s="44">
        <v>0</v>
      </c>
      <c r="K30" s="44">
        <v>0</v>
      </c>
      <c r="L30" s="44">
        <v>4</v>
      </c>
      <c r="M30" s="44">
        <v>0</v>
      </c>
      <c r="N30" s="44">
        <v>0</v>
      </c>
      <c r="O30" s="46">
        <v>0</v>
      </c>
      <c r="P30" s="9"/>
      <c r="Q30" s="160"/>
      <c r="R30" s="171" t="s">
        <v>60</v>
      </c>
      <c r="S30" s="40">
        <f>SUM(T30:AE30)</f>
        <v>478</v>
      </c>
      <c r="T30" s="52">
        <v>14</v>
      </c>
      <c r="U30" s="53">
        <v>0</v>
      </c>
      <c r="V30" s="53">
        <v>8</v>
      </c>
      <c r="W30" s="53">
        <v>0</v>
      </c>
      <c r="X30" s="53">
        <v>452</v>
      </c>
      <c r="Y30" s="53">
        <v>0</v>
      </c>
      <c r="Z30" s="53">
        <v>0</v>
      </c>
      <c r="AA30" s="53">
        <v>0</v>
      </c>
      <c r="AB30" s="53">
        <v>4</v>
      </c>
      <c r="AC30" s="53">
        <v>0</v>
      </c>
      <c r="AD30" s="53">
        <v>0</v>
      </c>
      <c r="AE30" s="54">
        <v>0</v>
      </c>
    </row>
    <row r="31" spans="1:31" ht="23.25" customHeight="1">
      <c r="A31" s="210"/>
      <c r="B31" s="162"/>
      <c r="C31" s="29">
        <v>100.04</v>
      </c>
      <c r="D31" s="30">
        <f aca="true" t="shared" si="27" ref="D31:O31">D30/$C30*100</f>
        <v>3.402646502835539</v>
      </c>
      <c r="E31" s="31">
        <f t="shared" si="27"/>
        <v>0</v>
      </c>
      <c r="F31" s="31">
        <f t="shared" si="27"/>
        <v>1.890359168241966</v>
      </c>
      <c r="G31" s="31">
        <f t="shared" si="27"/>
        <v>0</v>
      </c>
      <c r="H31" s="31">
        <f t="shared" si="27"/>
        <v>93.95085066162571</v>
      </c>
      <c r="I31" s="31">
        <f t="shared" si="27"/>
        <v>0</v>
      </c>
      <c r="J31" s="31">
        <f t="shared" si="27"/>
        <v>0</v>
      </c>
      <c r="K31" s="31">
        <f t="shared" si="27"/>
        <v>0</v>
      </c>
      <c r="L31" s="31">
        <f t="shared" si="27"/>
        <v>0.7561436672967864</v>
      </c>
      <c r="M31" s="31">
        <f t="shared" si="27"/>
        <v>0</v>
      </c>
      <c r="N31" s="31">
        <f t="shared" si="27"/>
        <v>0</v>
      </c>
      <c r="O31" s="32">
        <f t="shared" si="27"/>
        <v>0</v>
      </c>
      <c r="P31" s="9"/>
      <c r="Q31" s="160"/>
      <c r="R31" s="172"/>
      <c r="S31" s="33">
        <v>100</v>
      </c>
      <c r="T31" s="51">
        <f aca="true" t="shared" si="28" ref="T31:AE31">T30/$S30*100</f>
        <v>2.928870292887029</v>
      </c>
      <c r="U31" s="35">
        <f t="shared" si="28"/>
        <v>0</v>
      </c>
      <c r="V31" s="35">
        <f t="shared" si="28"/>
        <v>1.6736401673640167</v>
      </c>
      <c r="W31" s="35">
        <f t="shared" si="28"/>
        <v>0</v>
      </c>
      <c r="X31" s="35">
        <f t="shared" si="28"/>
        <v>94.56066945606695</v>
      </c>
      <c r="Y31" s="35">
        <f t="shared" si="28"/>
        <v>0</v>
      </c>
      <c r="Z31" s="35">
        <f t="shared" si="28"/>
        <v>0</v>
      </c>
      <c r="AA31" s="35">
        <f t="shared" si="28"/>
        <v>0</v>
      </c>
      <c r="AB31" s="35">
        <f t="shared" si="28"/>
        <v>0.8368200836820083</v>
      </c>
      <c r="AC31" s="35">
        <f t="shared" si="28"/>
        <v>0</v>
      </c>
      <c r="AD31" s="35">
        <f t="shared" si="28"/>
        <v>0</v>
      </c>
      <c r="AE31" s="36">
        <f t="shared" si="28"/>
        <v>0</v>
      </c>
    </row>
    <row r="32" spans="1:31" ht="23.25" customHeight="1">
      <c r="A32" s="210"/>
      <c r="B32" s="161" t="s">
        <v>44</v>
      </c>
      <c r="C32" s="21">
        <f>SUM(D32:O32)</f>
        <v>689</v>
      </c>
      <c r="D32" s="43">
        <v>2</v>
      </c>
      <c r="E32" s="44">
        <v>0</v>
      </c>
      <c r="F32" s="44">
        <v>8</v>
      </c>
      <c r="G32" s="44">
        <v>0</v>
      </c>
      <c r="H32" s="44">
        <v>663</v>
      </c>
      <c r="I32" s="44">
        <v>11</v>
      </c>
      <c r="J32" s="44">
        <v>0</v>
      </c>
      <c r="K32" s="44">
        <v>5</v>
      </c>
      <c r="L32" s="44">
        <v>0</v>
      </c>
      <c r="M32" s="44">
        <v>0</v>
      </c>
      <c r="N32" s="44">
        <v>0</v>
      </c>
      <c r="O32" s="46">
        <v>0</v>
      </c>
      <c r="P32" s="9"/>
      <c r="Q32" s="160"/>
      <c r="R32" s="171" t="s">
        <v>61</v>
      </c>
      <c r="S32" s="40">
        <f>SUM(T32:AE32)</f>
        <v>672</v>
      </c>
      <c r="T32" s="52">
        <v>2</v>
      </c>
      <c r="U32" s="53">
        <v>0</v>
      </c>
      <c r="V32" s="53">
        <v>8</v>
      </c>
      <c r="W32" s="53">
        <v>0</v>
      </c>
      <c r="X32" s="53">
        <v>647</v>
      </c>
      <c r="Y32" s="53">
        <v>10</v>
      </c>
      <c r="Z32" s="53">
        <v>0</v>
      </c>
      <c r="AA32" s="53">
        <v>5</v>
      </c>
      <c r="AB32" s="53">
        <v>0</v>
      </c>
      <c r="AC32" s="53">
        <v>0</v>
      </c>
      <c r="AD32" s="53">
        <v>0</v>
      </c>
      <c r="AE32" s="54">
        <v>0</v>
      </c>
    </row>
    <row r="33" spans="1:31" ht="23.25" customHeight="1">
      <c r="A33" s="210"/>
      <c r="B33" s="198"/>
      <c r="C33" s="56">
        <v>100</v>
      </c>
      <c r="D33" s="57">
        <f aca="true" t="shared" si="29" ref="D33:O33">D32/$C32*100</f>
        <v>0.29027576197387517</v>
      </c>
      <c r="E33" s="58">
        <f t="shared" si="29"/>
        <v>0</v>
      </c>
      <c r="F33" s="58">
        <f t="shared" si="29"/>
        <v>1.1611030478955007</v>
      </c>
      <c r="G33" s="58">
        <f t="shared" si="29"/>
        <v>0</v>
      </c>
      <c r="H33" s="58">
        <f t="shared" si="29"/>
        <v>96.22641509433963</v>
      </c>
      <c r="I33" s="58">
        <f t="shared" si="29"/>
        <v>1.5965166908563133</v>
      </c>
      <c r="J33" s="58">
        <f t="shared" si="29"/>
        <v>0</v>
      </c>
      <c r="K33" s="58">
        <f t="shared" si="29"/>
        <v>0.7256894049346879</v>
      </c>
      <c r="L33" s="58">
        <f t="shared" si="29"/>
        <v>0</v>
      </c>
      <c r="M33" s="58">
        <f t="shared" si="29"/>
        <v>0</v>
      </c>
      <c r="N33" s="58">
        <f t="shared" si="29"/>
        <v>0</v>
      </c>
      <c r="O33" s="59">
        <f t="shared" si="29"/>
        <v>0</v>
      </c>
      <c r="P33" s="9"/>
      <c r="Q33" s="160"/>
      <c r="R33" s="172"/>
      <c r="S33" s="33">
        <v>100</v>
      </c>
      <c r="T33" s="51">
        <f aca="true" t="shared" si="30" ref="T33:AE33">T32/$S32*100</f>
        <v>0.2976190476190476</v>
      </c>
      <c r="U33" s="35">
        <f t="shared" si="30"/>
        <v>0</v>
      </c>
      <c r="V33" s="35">
        <f t="shared" si="30"/>
        <v>1.1904761904761905</v>
      </c>
      <c r="W33" s="35">
        <f t="shared" si="30"/>
        <v>0</v>
      </c>
      <c r="X33" s="35">
        <f t="shared" si="30"/>
        <v>96.27976190476191</v>
      </c>
      <c r="Y33" s="35">
        <f t="shared" si="30"/>
        <v>1.488095238095238</v>
      </c>
      <c r="Z33" s="35">
        <f t="shared" si="30"/>
        <v>0</v>
      </c>
      <c r="AA33" s="35">
        <f t="shared" si="30"/>
        <v>0.744047619047619</v>
      </c>
      <c r="AB33" s="35">
        <f t="shared" si="30"/>
        <v>0</v>
      </c>
      <c r="AC33" s="35">
        <f t="shared" si="30"/>
        <v>0</v>
      </c>
      <c r="AD33" s="35">
        <f t="shared" si="30"/>
        <v>0</v>
      </c>
      <c r="AE33" s="36">
        <f t="shared" si="30"/>
        <v>0</v>
      </c>
    </row>
    <row r="34" spans="1:31" ht="23.25" customHeight="1">
      <c r="A34" s="210"/>
      <c r="B34" s="161" t="s">
        <v>18</v>
      </c>
      <c r="C34" s="60">
        <f>SUM(D34:O34)</f>
        <v>673</v>
      </c>
      <c r="D34" s="61">
        <v>0</v>
      </c>
      <c r="E34" s="44">
        <v>0</v>
      </c>
      <c r="F34" s="44">
        <v>4</v>
      </c>
      <c r="G34" s="44">
        <v>0</v>
      </c>
      <c r="H34" s="44">
        <v>655</v>
      </c>
      <c r="I34" s="44">
        <v>10</v>
      </c>
      <c r="J34" s="44">
        <v>0</v>
      </c>
      <c r="K34" s="44">
        <v>4</v>
      </c>
      <c r="L34" s="44">
        <v>0</v>
      </c>
      <c r="M34" s="44">
        <v>0</v>
      </c>
      <c r="N34" s="44">
        <v>0</v>
      </c>
      <c r="O34" s="46">
        <v>0</v>
      </c>
      <c r="P34" s="9"/>
      <c r="Q34" s="47"/>
      <c r="R34" s="177" t="s">
        <v>62</v>
      </c>
      <c r="S34" s="40">
        <f>SUM(T34:AE34)</f>
        <v>672</v>
      </c>
      <c r="T34" s="52">
        <v>0</v>
      </c>
      <c r="U34" s="53">
        <v>0</v>
      </c>
      <c r="V34" s="53">
        <v>4</v>
      </c>
      <c r="W34" s="53">
        <v>0</v>
      </c>
      <c r="X34" s="53">
        <v>654</v>
      </c>
      <c r="Y34" s="53">
        <v>10</v>
      </c>
      <c r="Z34" s="53">
        <v>0</v>
      </c>
      <c r="AA34" s="53">
        <v>4</v>
      </c>
      <c r="AB34" s="53">
        <v>0</v>
      </c>
      <c r="AC34" s="53">
        <v>0</v>
      </c>
      <c r="AD34" s="53">
        <v>0</v>
      </c>
      <c r="AE34" s="54">
        <v>0</v>
      </c>
    </row>
    <row r="35" spans="1:31" ht="23.25" customHeight="1" thickBot="1">
      <c r="A35" s="211"/>
      <c r="B35" s="209"/>
      <c r="C35" s="62">
        <v>100</v>
      </c>
      <c r="D35" s="63">
        <f aca="true" t="shared" si="31" ref="D35:O35">D34/$C34*100</f>
        <v>0</v>
      </c>
      <c r="E35" s="64">
        <f t="shared" si="31"/>
        <v>0</v>
      </c>
      <c r="F35" s="64">
        <f t="shared" si="31"/>
        <v>0.5943536404160475</v>
      </c>
      <c r="G35" s="64">
        <f t="shared" si="31"/>
        <v>0</v>
      </c>
      <c r="H35" s="64">
        <f t="shared" si="31"/>
        <v>97.32540861812778</v>
      </c>
      <c r="I35" s="64">
        <f t="shared" si="31"/>
        <v>1.4858841010401187</v>
      </c>
      <c r="J35" s="64">
        <f t="shared" si="31"/>
        <v>0</v>
      </c>
      <c r="K35" s="64">
        <f t="shared" si="31"/>
        <v>0.5943536404160475</v>
      </c>
      <c r="L35" s="64">
        <f t="shared" si="31"/>
        <v>0</v>
      </c>
      <c r="M35" s="64">
        <f t="shared" si="31"/>
        <v>0</v>
      </c>
      <c r="N35" s="64">
        <f t="shared" si="31"/>
        <v>0</v>
      </c>
      <c r="O35" s="65">
        <f t="shared" si="31"/>
        <v>0</v>
      </c>
      <c r="P35" s="9"/>
      <c r="Q35" s="66"/>
      <c r="R35" s="178"/>
      <c r="S35" s="67">
        <v>100</v>
      </c>
      <c r="T35" s="68">
        <f aca="true" t="shared" si="32" ref="T35:AE35">T34/$S34*100</f>
        <v>0</v>
      </c>
      <c r="U35" s="69">
        <f t="shared" si="32"/>
        <v>0</v>
      </c>
      <c r="V35" s="69">
        <f t="shared" si="32"/>
        <v>0.5952380952380952</v>
      </c>
      <c r="W35" s="69">
        <f t="shared" si="32"/>
        <v>0</v>
      </c>
      <c r="X35" s="69">
        <f t="shared" si="32"/>
        <v>97.32142857142857</v>
      </c>
      <c r="Y35" s="69">
        <f t="shared" si="32"/>
        <v>1.488095238095238</v>
      </c>
      <c r="Z35" s="69">
        <f t="shared" si="32"/>
        <v>0</v>
      </c>
      <c r="AA35" s="69">
        <f t="shared" si="32"/>
        <v>0.5952380952380952</v>
      </c>
      <c r="AB35" s="69">
        <f t="shared" si="32"/>
        <v>0</v>
      </c>
      <c r="AC35" s="69">
        <f t="shared" si="32"/>
        <v>0</v>
      </c>
      <c r="AD35" s="69">
        <f t="shared" si="32"/>
        <v>0</v>
      </c>
      <c r="AE35" s="70">
        <f t="shared" si="32"/>
        <v>0</v>
      </c>
    </row>
    <row r="36" ht="22.5" customHeight="1">
      <c r="C36" s="71" t="s">
        <v>45</v>
      </c>
    </row>
  </sheetData>
  <mergeCells count="68">
    <mergeCell ref="B34:B35"/>
    <mergeCell ref="A12:A35"/>
    <mergeCell ref="O3:O5"/>
    <mergeCell ref="A3:B3"/>
    <mergeCell ref="A5:B5"/>
    <mergeCell ref="E3:E5"/>
    <mergeCell ref="A4:B4"/>
    <mergeCell ref="J3:J5"/>
    <mergeCell ref="C3:C5"/>
    <mergeCell ref="K3:K5"/>
    <mergeCell ref="G3:G5"/>
    <mergeCell ref="D3:D5"/>
    <mergeCell ref="B28:B29"/>
    <mergeCell ref="A8:B9"/>
    <mergeCell ref="B14:B15"/>
    <mergeCell ref="F3:F5"/>
    <mergeCell ref="A10:B11"/>
    <mergeCell ref="B12:B13"/>
    <mergeCell ref="A6:B7"/>
    <mergeCell ref="B16:B17"/>
    <mergeCell ref="B32:B33"/>
    <mergeCell ref="B18:B19"/>
    <mergeCell ref="B20:B21"/>
    <mergeCell ref="B22:B23"/>
    <mergeCell ref="B24:B25"/>
    <mergeCell ref="B26:B27"/>
    <mergeCell ref="T2:AE2"/>
    <mergeCell ref="A1:O1"/>
    <mergeCell ref="Q1:AE1"/>
    <mergeCell ref="I3:I5"/>
    <mergeCell ref="L3:L5"/>
    <mergeCell ref="M3:M5"/>
    <mergeCell ref="N3:N5"/>
    <mergeCell ref="S3:S5"/>
    <mergeCell ref="T3:T5"/>
    <mergeCell ref="H3:H5"/>
    <mergeCell ref="AE3:AE5"/>
    <mergeCell ref="Q4:R4"/>
    <mergeCell ref="Q5:R5"/>
    <mergeCell ref="Z3:Z5"/>
    <mergeCell ref="AA3:AA5"/>
    <mergeCell ref="AB3:AB5"/>
    <mergeCell ref="AC3:AC5"/>
    <mergeCell ref="Q3:R3"/>
    <mergeCell ref="R18:R19"/>
    <mergeCell ref="R20:R21"/>
    <mergeCell ref="R22:R23"/>
    <mergeCell ref="AD3:AD5"/>
    <mergeCell ref="U3:U5"/>
    <mergeCell ref="V3:V5"/>
    <mergeCell ref="W3:W5"/>
    <mergeCell ref="X3:X5"/>
    <mergeCell ref="Y3:Y5"/>
    <mergeCell ref="R34:R35"/>
    <mergeCell ref="R24:R25"/>
    <mergeCell ref="R26:R27"/>
    <mergeCell ref="R28:R29"/>
    <mergeCell ref="R30:R31"/>
    <mergeCell ref="Q12:Q33"/>
    <mergeCell ref="B30:B31"/>
    <mergeCell ref="D2:O2"/>
    <mergeCell ref="Q8:R9"/>
    <mergeCell ref="Q10:R11"/>
    <mergeCell ref="R32:R33"/>
    <mergeCell ref="Q6:R7"/>
    <mergeCell ref="R12:R13"/>
    <mergeCell ref="R14:R15"/>
    <mergeCell ref="R16:R17"/>
  </mergeCells>
  <printOptions/>
  <pageMargins left="0.7086614173228347" right="0.5905511811023623" top="0.8661417322834646" bottom="0.2755905511811024" header="0.4330708661417323" footer="0.5511811023622047"/>
  <pageSetup fitToHeight="1" fitToWidth="1" horizontalDpi="600" verticalDpi="600" orientation="landscape" paperSize="9" scale="69" r:id="rId2"/>
  <headerFooter alignWithMargins="0">
    <oddHeader>&amp;L&amp;"HGPｺﾞｼｯｸE,標準"&amp;16事業別・法人別指定事業者数&amp;R&amp;"ＭＳ Ｐゴシック,太字"&amp;14平成25年1月1日現在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38"/>
  <sheetViews>
    <sheetView zoomScale="75" zoomScaleNormal="75" workbookViewId="0" topLeftCell="A1">
      <selection activeCell="F26" sqref="F26"/>
    </sheetView>
  </sheetViews>
  <sheetFormatPr defaultColWidth="9.00390625" defaultRowHeight="13.5"/>
  <cols>
    <col min="1" max="1" width="3.00390625" style="75" customWidth="1"/>
    <col min="2" max="2" width="24.125" style="75" customWidth="1"/>
    <col min="3" max="4" width="14.25390625" style="75" customWidth="1"/>
    <col min="5" max="10" width="14.125" style="75" customWidth="1"/>
    <col min="11" max="15" width="9.00390625" style="75" customWidth="1"/>
    <col min="16" max="16" width="9.375" style="75" customWidth="1"/>
    <col min="17" max="16384" width="9.00390625" style="75" customWidth="1"/>
  </cols>
  <sheetData>
    <row r="1" spans="9:10" ht="17.25">
      <c r="I1" s="151" t="s">
        <v>137</v>
      </c>
      <c r="J1" s="151"/>
    </row>
    <row r="2" spans="9:10" ht="18.75">
      <c r="I2" s="156" t="s">
        <v>0</v>
      </c>
      <c r="J2" s="156"/>
    </row>
    <row r="3" spans="9:10" ht="14.25">
      <c r="I3" s="76"/>
      <c r="J3" s="76"/>
    </row>
    <row r="5" spans="3:10" ht="36.75" customHeight="1">
      <c r="C5" s="77"/>
      <c r="D5" s="78" t="s">
        <v>1</v>
      </c>
      <c r="E5" s="79"/>
      <c r="F5" s="79"/>
      <c r="G5" s="79"/>
      <c r="H5" s="79"/>
      <c r="I5" s="80"/>
      <c r="J5" s="81"/>
    </row>
    <row r="6" ht="36.75" customHeight="1">
      <c r="D6" s="82" t="s">
        <v>142</v>
      </c>
    </row>
    <row r="7" ht="24" customHeight="1"/>
    <row r="8" spans="2:10" ht="26.25" customHeight="1">
      <c r="B8" s="83" t="s">
        <v>138</v>
      </c>
      <c r="D8" s="84"/>
      <c r="E8" s="84"/>
      <c r="F8" s="84"/>
      <c r="G8" s="84"/>
      <c r="H8" s="84"/>
      <c r="I8" s="84"/>
      <c r="J8" s="84"/>
    </row>
    <row r="9" ht="26.25" customHeight="1">
      <c r="B9" s="85" t="s">
        <v>77</v>
      </c>
    </row>
    <row r="10" ht="26.25" customHeight="1">
      <c r="B10" s="85" t="s">
        <v>2</v>
      </c>
    </row>
    <row r="11" ht="17.25" customHeight="1"/>
    <row r="12" ht="22.5" customHeight="1" thickBot="1">
      <c r="B12" s="85" t="s">
        <v>64</v>
      </c>
    </row>
    <row r="13" spans="1:10" ht="30.75" customHeight="1" thickTop="1">
      <c r="A13" s="152"/>
      <c r="B13" s="153"/>
      <c r="C13" s="212" t="s">
        <v>135</v>
      </c>
      <c r="D13" s="144"/>
      <c r="E13" s="146" t="s">
        <v>139</v>
      </c>
      <c r="F13" s="147"/>
      <c r="G13" s="158" t="s">
        <v>140</v>
      </c>
      <c r="H13" s="159"/>
      <c r="I13" s="157" t="s">
        <v>141</v>
      </c>
      <c r="J13" s="144"/>
    </row>
    <row r="14" spans="1:10" ht="30.75" customHeight="1">
      <c r="A14" s="154"/>
      <c r="B14" s="155"/>
      <c r="C14" s="99" t="s">
        <v>3</v>
      </c>
      <c r="D14" s="87" t="s">
        <v>4</v>
      </c>
      <c r="E14" s="88" t="s">
        <v>3</v>
      </c>
      <c r="F14" s="89" t="s">
        <v>4</v>
      </c>
      <c r="G14" s="99" t="s">
        <v>3</v>
      </c>
      <c r="H14" s="100" t="s">
        <v>4</v>
      </c>
      <c r="I14" s="86" t="s">
        <v>3</v>
      </c>
      <c r="J14" s="87" t="s">
        <v>4</v>
      </c>
    </row>
    <row r="15" spans="1:10" s="111" customFormat="1" ht="34.5" customHeight="1">
      <c r="A15" s="148" t="s">
        <v>5</v>
      </c>
      <c r="B15" s="149"/>
      <c r="C15" s="109">
        <v>3346</v>
      </c>
      <c r="D15" s="110"/>
      <c r="E15" s="90">
        <v>18</v>
      </c>
      <c r="F15" s="91"/>
      <c r="G15" s="101">
        <f aca="true" t="shared" si="0" ref="G15:G28">E15-(I15-C15)</f>
        <v>7</v>
      </c>
      <c r="H15" s="92"/>
      <c r="I15" s="109">
        <v>3357</v>
      </c>
      <c r="J15" s="110"/>
    </row>
    <row r="16" spans="1:10" ht="34.5" customHeight="1">
      <c r="A16" s="141" t="s">
        <v>6</v>
      </c>
      <c r="B16" s="142"/>
      <c r="C16" s="93">
        <f>SUM(C17:C28)</f>
        <v>9345</v>
      </c>
      <c r="D16" s="93">
        <f>SUM(D17:D28)</f>
        <v>8795</v>
      </c>
      <c r="E16" s="93">
        <f>SUM(E17:E28)</f>
        <v>96</v>
      </c>
      <c r="F16" s="112">
        <f>SUM(F17:F28)</f>
        <v>80</v>
      </c>
      <c r="G16" s="101">
        <f t="shared" si="0"/>
        <v>19</v>
      </c>
      <c r="H16" s="102">
        <f>SUM(H17:H28)</f>
        <v>14</v>
      </c>
      <c r="I16" s="93">
        <f>SUM(I17:I28)</f>
        <v>9422</v>
      </c>
      <c r="J16" s="93">
        <f>SUM(J17:J28)</f>
        <v>8861</v>
      </c>
    </row>
    <row r="17" spans="1:10" s="111" customFormat="1" ht="34.5" customHeight="1">
      <c r="A17" s="113"/>
      <c r="B17" s="133" t="s">
        <v>7</v>
      </c>
      <c r="C17" s="115">
        <v>3006</v>
      </c>
      <c r="D17" s="115">
        <v>2935</v>
      </c>
      <c r="E17" s="115">
        <v>29</v>
      </c>
      <c r="F17" s="116">
        <v>28</v>
      </c>
      <c r="G17" s="103">
        <f t="shared" si="0"/>
        <v>4</v>
      </c>
      <c r="H17" s="104">
        <f aca="true" t="shared" si="1" ref="H17:H28">F17-(J17-D17)</f>
        <v>4</v>
      </c>
      <c r="I17" s="115">
        <v>3031</v>
      </c>
      <c r="J17" s="115">
        <v>2959</v>
      </c>
    </row>
    <row r="18" spans="1:10" s="111" customFormat="1" ht="34.5" customHeight="1">
      <c r="A18" s="113"/>
      <c r="B18" s="135" t="s">
        <v>8</v>
      </c>
      <c r="C18" s="118">
        <v>169</v>
      </c>
      <c r="D18" s="118">
        <v>166</v>
      </c>
      <c r="E18" s="118">
        <v>0</v>
      </c>
      <c r="F18" s="118">
        <v>0</v>
      </c>
      <c r="G18" s="105">
        <f t="shared" si="0"/>
        <v>0</v>
      </c>
      <c r="H18" s="106">
        <f t="shared" si="1"/>
        <v>0</v>
      </c>
      <c r="I18" s="118">
        <v>169</v>
      </c>
      <c r="J18" s="118">
        <v>166</v>
      </c>
    </row>
    <row r="19" spans="1:10" s="111" customFormat="1" ht="34.5" customHeight="1">
      <c r="A19" s="113"/>
      <c r="B19" s="137" t="s">
        <v>9</v>
      </c>
      <c r="C19" s="118">
        <v>637</v>
      </c>
      <c r="D19" s="118">
        <v>623</v>
      </c>
      <c r="E19" s="118">
        <v>7</v>
      </c>
      <c r="F19" s="120">
        <v>7</v>
      </c>
      <c r="G19" s="105">
        <f t="shared" si="0"/>
        <v>2</v>
      </c>
      <c r="H19" s="106">
        <f t="shared" si="1"/>
        <v>2</v>
      </c>
      <c r="I19" s="118">
        <v>642</v>
      </c>
      <c r="J19" s="118">
        <v>628</v>
      </c>
    </row>
    <row r="20" spans="1:10" s="111" customFormat="1" ht="34.5" customHeight="1">
      <c r="A20" s="113"/>
      <c r="B20" s="135" t="s">
        <v>10</v>
      </c>
      <c r="C20" s="118">
        <v>72</v>
      </c>
      <c r="D20" s="118">
        <v>55</v>
      </c>
      <c r="E20" s="118">
        <v>0</v>
      </c>
      <c r="F20" s="120">
        <v>0</v>
      </c>
      <c r="G20" s="105">
        <f t="shared" si="0"/>
        <v>0</v>
      </c>
      <c r="H20" s="106">
        <f t="shared" si="1"/>
        <v>0</v>
      </c>
      <c r="I20" s="118">
        <v>72</v>
      </c>
      <c r="J20" s="118">
        <v>55</v>
      </c>
    </row>
    <row r="21" spans="1:10" s="111" customFormat="1" ht="34.5" customHeight="1">
      <c r="A21" s="113"/>
      <c r="B21" s="135" t="s">
        <v>11</v>
      </c>
      <c r="C21" s="118">
        <v>301</v>
      </c>
      <c r="D21" s="118">
        <v>257</v>
      </c>
      <c r="E21" s="118">
        <v>2</v>
      </c>
      <c r="F21" s="120">
        <v>2</v>
      </c>
      <c r="G21" s="105">
        <f t="shared" si="0"/>
        <v>0</v>
      </c>
      <c r="H21" s="106">
        <f t="shared" si="1"/>
        <v>0</v>
      </c>
      <c r="I21" s="118">
        <v>303</v>
      </c>
      <c r="J21" s="118">
        <v>259</v>
      </c>
    </row>
    <row r="22" spans="1:10" s="111" customFormat="1" ht="34.5" customHeight="1">
      <c r="A22" s="113"/>
      <c r="B22" s="135" t="s">
        <v>12</v>
      </c>
      <c r="C22" s="118">
        <v>2690</v>
      </c>
      <c r="D22" s="118">
        <v>2384</v>
      </c>
      <c r="E22" s="118">
        <v>40</v>
      </c>
      <c r="F22" s="120">
        <v>27</v>
      </c>
      <c r="G22" s="105">
        <f t="shared" si="0"/>
        <v>9</v>
      </c>
      <c r="H22" s="106">
        <f t="shared" si="1"/>
        <v>4</v>
      </c>
      <c r="I22" s="118">
        <v>2721</v>
      </c>
      <c r="J22" s="118">
        <v>2407</v>
      </c>
    </row>
    <row r="23" spans="1:10" s="111" customFormat="1" ht="34.5" customHeight="1">
      <c r="A23" s="113"/>
      <c r="B23" s="135" t="s">
        <v>13</v>
      </c>
      <c r="C23" s="118">
        <v>96</v>
      </c>
      <c r="D23" s="118">
        <v>91</v>
      </c>
      <c r="E23" s="118">
        <v>0</v>
      </c>
      <c r="F23" s="120">
        <v>0</v>
      </c>
      <c r="G23" s="105">
        <f t="shared" si="0"/>
        <v>0</v>
      </c>
      <c r="H23" s="106">
        <f t="shared" si="1"/>
        <v>0</v>
      </c>
      <c r="I23" s="118">
        <v>96</v>
      </c>
      <c r="J23" s="118">
        <v>91</v>
      </c>
    </row>
    <row r="24" spans="1:10" s="111" customFormat="1" ht="34.5" customHeight="1">
      <c r="A24" s="113"/>
      <c r="B24" s="135" t="s">
        <v>14</v>
      </c>
      <c r="C24" s="118">
        <v>482</v>
      </c>
      <c r="D24" s="118">
        <v>460</v>
      </c>
      <c r="E24" s="118">
        <v>1</v>
      </c>
      <c r="F24" s="120">
        <v>1</v>
      </c>
      <c r="G24" s="105">
        <f t="shared" si="0"/>
        <v>0</v>
      </c>
      <c r="H24" s="106">
        <f t="shared" si="1"/>
        <v>0</v>
      </c>
      <c r="I24" s="118">
        <v>483</v>
      </c>
      <c r="J24" s="118">
        <v>461</v>
      </c>
    </row>
    <row r="25" spans="1:10" s="111" customFormat="1" ht="34.5" customHeight="1">
      <c r="A25" s="113"/>
      <c r="B25" s="135" t="s">
        <v>15</v>
      </c>
      <c r="C25" s="118">
        <v>1</v>
      </c>
      <c r="D25" s="118">
        <v>2</v>
      </c>
      <c r="E25" s="118">
        <v>0</v>
      </c>
      <c r="F25" s="120">
        <v>0</v>
      </c>
      <c r="G25" s="105">
        <f t="shared" si="0"/>
        <v>0</v>
      </c>
      <c r="H25" s="106">
        <f t="shared" si="1"/>
        <v>0</v>
      </c>
      <c r="I25" s="118">
        <v>1</v>
      </c>
      <c r="J25" s="118">
        <v>2</v>
      </c>
    </row>
    <row r="26" spans="1:10" s="111" customFormat="1" ht="34.5" customHeight="1">
      <c r="A26" s="113"/>
      <c r="B26" s="135" t="s">
        <v>16</v>
      </c>
      <c r="C26" s="118">
        <v>529</v>
      </c>
      <c r="D26" s="118">
        <v>478</v>
      </c>
      <c r="E26" s="118">
        <v>4</v>
      </c>
      <c r="F26" s="118">
        <v>2</v>
      </c>
      <c r="G26" s="105">
        <f t="shared" si="0"/>
        <v>0</v>
      </c>
      <c r="H26" s="106">
        <f t="shared" si="1"/>
        <v>0</v>
      </c>
      <c r="I26" s="118">
        <v>533</v>
      </c>
      <c r="J26" s="118">
        <v>480</v>
      </c>
    </row>
    <row r="27" spans="1:10" s="111" customFormat="1" ht="34.5" customHeight="1">
      <c r="A27" s="113"/>
      <c r="B27" s="135" t="s">
        <v>17</v>
      </c>
      <c r="C27" s="118">
        <v>689</v>
      </c>
      <c r="D27" s="118">
        <v>672</v>
      </c>
      <c r="E27" s="118">
        <v>6</v>
      </c>
      <c r="F27" s="120">
        <v>6</v>
      </c>
      <c r="G27" s="105">
        <f t="shared" si="0"/>
        <v>1</v>
      </c>
      <c r="H27" s="106">
        <f t="shared" si="1"/>
        <v>1</v>
      </c>
      <c r="I27" s="118">
        <v>694</v>
      </c>
      <c r="J27" s="118">
        <v>677</v>
      </c>
    </row>
    <row r="28" spans="1:10" s="111" customFormat="1" ht="34.5" customHeight="1" thickBot="1">
      <c r="A28" s="113"/>
      <c r="B28" s="138" t="s">
        <v>18</v>
      </c>
      <c r="C28" s="121">
        <v>673</v>
      </c>
      <c r="D28" s="121">
        <v>672</v>
      </c>
      <c r="E28" s="121">
        <v>7</v>
      </c>
      <c r="F28" s="122">
        <v>7</v>
      </c>
      <c r="G28" s="123">
        <f t="shared" si="0"/>
        <v>3</v>
      </c>
      <c r="H28" s="124">
        <f t="shared" si="1"/>
        <v>3</v>
      </c>
      <c r="I28" s="121">
        <v>677</v>
      </c>
      <c r="J28" s="121">
        <v>676</v>
      </c>
    </row>
    <row r="29" spans="1:10" ht="34.5" customHeight="1" thickBot="1" thickTop="1">
      <c r="A29" s="213" t="s">
        <v>19</v>
      </c>
      <c r="B29" s="214"/>
      <c r="C29" s="128">
        <f>SUM(C15:C16)</f>
        <v>12691</v>
      </c>
      <c r="D29" s="129">
        <f>SUM(D17:D28)</f>
        <v>8795</v>
      </c>
      <c r="E29" s="129">
        <f>SUM(E15:E16)</f>
        <v>114</v>
      </c>
      <c r="F29" s="130">
        <f>SUM(F17:F28)</f>
        <v>80</v>
      </c>
      <c r="G29" s="131">
        <f>SUM(G15:G16)</f>
        <v>26</v>
      </c>
      <c r="H29" s="132">
        <f>SUM(H17:H28)</f>
        <v>14</v>
      </c>
      <c r="I29" s="128">
        <f>SUM(I15:I16)</f>
        <v>12779</v>
      </c>
      <c r="J29" s="129">
        <f>SUM(J17:J28)</f>
        <v>8861</v>
      </c>
    </row>
    <row r="30" spans="2:6" ht="26.25" customHeight="1" thickTop="1">
      <c r="B30" s="97" t="s">
        <v>63</v>
      </c>
      <c r="F30" s="98"/>
    </row>
    <row r="31" spans="2:4" ht="22.5" customHeight="1">
      <c r="B31" s="150"/>
      <c r="C31" s="150"/>
      <c r="D31" s="150"/>
    </row>
    <row r="32" ht="18.75" customHeight="1"/>
    <row r="33" ht="18.75" customHeight="1"/>
    <row r="34" spans="2:10" ht="24.75" customHeight="1">
      <c r="B34" s="145"/>
      <c r="C34" s="145"/>
      <c r="D34" s="145"/>
      <c r="E34" s="145"/>
      <c r="F34" s="145"/>
      <c r="G34" s="145"/>
      <c r="H34" s="145"/>
      <c r="I34" s="145"/>
      <c r="J34" s="145"/>
    </row>
    <row r="35" spans="2:10" ht="34.5" customHeight="1">
      <c r="B35" s="145"/>
      <c r="C35" s="145"/>
      <c r="D35" s="145"/>
      <c r="E35" s="145"/>
      <c r="F35" s="145"/>
      <c r="G35" s="145"/>
      <c r="H35" s="145"/>
      <c r="I35" s="145"/>
      <c r="J35" s="145"/>
    </row>
    <row r="36" spans="2:10" ht="27.75" customHeight="1">
      <c r="B36" s="145" t="s">
        <v>74</v>
      </c>
      <c r="C36" s="145"/>
      <c r="D36" s="145"/>
      <c r="E36" s="145"/>
      <c r="F36" s="145"/>
      <c r="G36" s="145"/>
      <c r="H36" s="145"/>
      <c r="I36" s="145"/>
      <c r="J36" s="145"/>
    </row>
    <row r="37" spans="2:10" ht="27.75" customHeight="1">
      <c r="B37" s="145"/>
      <c r="C37" s="145"/>
      <c r="D37" s="145"/>
      <c r="E37" s="145"/>
      <c r="F37" s="145"/>
      <c r="G37" s="145"/>
      <c r="H37" s="145"/>
      <c r="I37" s="145"/>
      <c r="J37" s="145"/>
    </row>
    <row r="38" spans="2:10" ht="27.75" customHeight="1">
      <c r="B38" s="145"/>
      <c r="C38" s="145"/>
      <c r="D38" s="145"/>
      <c r="E38" s="145"/>
      <c r="F38" s="145"/>
      <c r="G38" s="145"/>
      <c r="H38" s="145"/>
      <c r="I38" s="145"/>
      <c r="J38" s="145"/>
    </row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</sheetData>
  <mergeCells count="13">
    <mergeCell ref="I1:J1"/>
    <mergeCell ref="A13:B14"/>
    <mergeCell ref="I2:J2"/>
    <mergeCell ref="I13:J13"/>
    <mergeCell ref="E13:F13"/>
    <mergeCell ref="G13:H13"/>
    <mergeCell ref="A16:B16"/>
    <mergeCell ref="C13:D13"/>
    <mergeCell ref="B36:J38"/>
    <mergeCell ref="B34:J35"/>
    <mergeCell ref="A29:B29"/>
    <mergeCell ref="A15:B15"/>
    <mergeCell ref="B31:D31"/>
  </mergeCells>
  <printOptions/>
  <pageMargins left="0.5118110236220472" right="0.5118110236220472" top="0.7086614173228347" bottom="0.984251968503937" header="0.5118110236220472" footer="0.5118110236220472"/>
  <pageSetup fitToHeight="1" fitToWidth="1" horizontalDpi="300" verticalDpi="300" orientation="portrait" paperSize="9" scale="6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AE36"/>
  <sheetViews>
    <sheetView zoomScale="75" zoomScaleNormal="75" workbookViewId="0" topLeftCell="A1">
      <pane xSplit="2" ySplit="5" topLeftCell="C18" activePane="bottomRight" state="frozen"/>
      <selection pane="topLeft" activeCell="E37" sqref="E37"/>
      <selection pane="topRight" activeCell="E37" sqref="E37"/>
      <selection pane="bottomLeft" activeCell="E37" sqref="E37"/>
      <selection pane="bottomRight" activeCell="W36" sqref="W36"/>
    </sheetView>
  </sheetViews>
  <sheetFormatPr defaultColWidth="9.00390625" defaultRowHeight="22.5" customHeight="1"/>
  <cols>
    <col min="1" max="1" width="1.625" style="4" customWidth="1"/>
    <col min="2" max="2" width="12.625" style="4" customWidth="1"/>
    <col min="3" max="3" width="6.625" style="71" customWidth="1"/>
    <col min="4" max="15" width="6.125" style="71" customWidth="1"/>
    <col min="16" max="16" width="1.875" style="4" customWidth="1"/>
    <col min="17" max="17" width="1.625" style="4" customWidth="1"/>
    <col min="18" max="18" width="12.625" style="4" customWidth="1"/>
    <col min="19" max="19" width="6.625" style="71" customWidth="1"/>
    <col min="20" max="31" width="6.125" style="71" customWidth="1"/>
    <col min="32" max="16384" width="9.00390625" style="4" customWidth="1"/>
  </cols>
  <sheetData>
    <row r="1" spans="1:31" s="1" customFormat="1" ht="22.5" customHeight="1">
      <c r="A1" s="191" t="s">
        <v>143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Q1" s="191" t="s">
        <v>46</v>
      </c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</row>
    <row r="2" spans="1:31" ht="6.75" customHeight="1" thickBot="1">
      <c r="A2" s="2"/>
      <c r="B2" s="2"/>
      <c r="C2" s="3"/>
      <c r="D2" s="163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Q2" s="2"/>
      <c r="R2" s="2"/>
      <c r="S2" s="3"/>
      <c r="T2" s="163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</row>
    <row r="3" spans="1:31" ht="23.25" customHeight="1">
      <c r="A3" s="189" t="s">
        <v>20</v>
      </c>
      <c r="B3" s="190"/>
      <c r="C3" s="192" t="s">
        <v>21</v>
      </c>
      <c r="D3" s="195" t="s">
        <v>22</v>
      </c>
      <c r="E3" s="179" t="s">
        <v>23</v>
      </c>
      <c r="F3" s="179" t="s">
        <v>24</v>
      </c>
      <c r="G3" s="179" t="s">
        <v>25</v>
      </c>
      <c r="H3" s="179" t="s">
        <v>26</v>
      </c>
      <c r="I3" s="179" t="s">
        <v>27</v>
      </c>
      <c r="J3" s="179" t="s">
        <v>28</v>
      </c>
      <c r="K3" s="179" t="s">
        <v>47</v>
      </c>
      <c r="L3" s="179" t="s">
        <v>29</v>
      </c>
      <c r="M3" s="179" t="s">
        <v>30</v>
      </c>
      <c r="N3" s="179" t="s">
        <v>31</v>
      </c>
      <c r="O3" s="182" t="s">
        <v>32</v>
      </c>
      <c r="Q3" s="189" t="s">
        <v>20</v>
      </c>
      <c r="R3" s="190"/>
      <c r="S3" s="192" t="s">
        <v>21</v>
      </c>
      <c r="T3" s="195" t="s">
        <v>22</v>
      </c>
      <c r="U3" s="179" t="s">
        <v>23</v>
      </c>
      <c r="V3" s="179" t="s">
        <v>24</v>
      </c>
      <c r="W3" s="179" t="s">
        <v>25</v>
      </c>
      <c r="X3" s="179" t="s">
        <v>26</v>
      </c>
      <c r="Y3" s="179" t="s">
        <v>27</v>
      </c>
      <c r="Z3" s="179" t="s">
        <v>28</v>
      </c>
      <c r="AA3" s="179" t="s">
        <v>47</v>
      </c>
      <c r="AB3" s="179" t="s">
        <v>29</v>
      </c>
      <c r="AC3" s="179" t="s">
        <v>30</v>
      </c>
      <c r="AD3" s="179" t="s">
        <v>31</v>
      </c>
      <c r="AE3" s="182" t="s">
        <v>32</v>
      </c>
    </row>
    <row r="4" spans="1:31" ht="22.5" customHeight="1">
      <c r="A4" s="185" t="s">
        <v>48</v>
      </c>
      <c r="B4" s="186"/>
      <c r="C4" s="193"/>
      <c r="D4" s="196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3"/>
      <c r="Q4" s="185" t="s">
        <v>48</v>
      </c>
      <c r="R4" s="186"/>
      <c r="S4" s="193"/>
      <c r="T4" s="196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3"/>
    </row>
    <row r="5" spans="1:31" ht="22.5" customHeight="1" thickBot="1">
      <c r="A5" s="187" t="s">
        <v>49</v>
      </c>
      <c r="B5" s="188"/>
      <c r="C5" s="194"/>
      <c r="D5" s="197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4"/>
      <c r="Q5" s="187" t="s">
        <v>49</v>
      </c>
      <c r="R5" s="188"/>
      <c r="S5" s="194"/>
      <c r="T5" s="197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4"/>
    </row>
    <row r="6" spans="1:31" ht="23.25" customHeight="1">
      <c r="A6" s="205" t="s">
        <v>50</v>
      </c>
      <c r="B6" s="206"/>
      <c r="C6" s="5">
        <f aca="true" t="shared" si="0" ref="C6:O6">SUM(C8,C10)</f>
        <v>12779</v>
      </c>
      <c r="D6" s="6">
        <f t="shared" si="0"/>
        <v>1646</v>
      </c>
      <c r="E6" s="7">
        <f t="shared" si="0"/>
        <v>47</v>
      </c>
      <c r="F6" s="7">
        <f t="shared" si="0"/>
        <v>925</v>
      </c>
      <c r="G6" s="7">
        <f t="shared" si="0"/>
        <v>168</v>
      </c>
      <c r="H6" s="7">
        <f t="shared" si="0"/>
        <v>9091</v>
      </c>
      <c r="I6" s="7">
        <f t="shared" si="0"/>
        <v>567</v>
      </c>
      <c r="J6" s="7">
        <f t="shared" si="0"/>
        <v>1</v>
      </c>
      <c r="K6" s="7">
        <f t="shared" si="0"/>
        <v>162</v>
      </c>
      <c r="L6" s="7">
        <f t="shared" si="0"/>
        <v>45</v>
      </c>
      <c r="M6" s="7">
        <f t="shared" si="0"/>
        <v>5</v>
      </c>
      <c r="N6" s="7">
        <f t="shared" si="0"/>
        <v>78</v>
      </c>
      <c r="O6" s="8">
        <f t="shared" si="0"/>
        <v>44</v>
      </c>
      <c r="P6" s="9"/>
      <c r="Q6" s="173" t="s">
        <v>50</v>
      </c>
      <c r="R6" s="174"/>
      <c r="S6" s="10">
        <f aca="true" t="shared" si="1" ref="S6:AE6">S10</f>
        <v>8861</v>
      </c>
      <c r="T6" s="11">
        <f t="shared" si="1"/>
        <v>1182</v>
      </c>
      <c r="U6" s="12">
        <f t="shared" si="1"/>
        <v>26</v>
      </c>
      <c r="V6" s="12">
        <f t="shared" si="1"/>
        <v>575</v>
      </c>
      <c r="W6" s="12">
        <f t="shared" si="1"/>
        <v>107</v>
      </c>
      <c r="X6" s="12">
        <f t="shared" si="1"/>
        <v>6366</v>
      </c>
      <c r="Y6" s="12">
        <f t="shared" si="1"/>
        <v>374</v>
      </c>
      <c r="Z6" s="12">
        <f t="shared" si="1"/>
        <v>1</v>
      </c>
      <c r="AA6" s="12">
        <f t="shared" si="1"/>
        <v>112</v>
      </c>
      <c r="AB6" s="12">
        <f t="shared" si="1"/>
        <v>36</v>
      </c>
      <c r="AC6" s="12">
        <f t="shared" si="1"/>
        <v>2</v>
      </c>
      <c r="AD6" s="12">
        <f t="shared" si="1"/>
        <v>56</v>
      </c>
      <c r="AE6" s="13">
        <f t="shared" si="1"/>
        <v>24</v>
      </c>
    </row>
    <row r="7" spans="1:31" ht="23.25" customHeight="1" thickBot="1">
      <c r="A7" s="207"/>
      <c r="B7" s="208"/>
      <c r="C7" s="14">
        <v>100</v>
      </c>
      <c r="D7" s="15">
        <f aca="true" t="shared" si="2" ref="D7:O7">D6/$C6*100</f>
        <v>12.880507081931295</v>
      </c>
      <c r="E7" s="16">
        <f t="shared" si="2"/>
        <v>0.3677909069567259</v>
      </c>
      <c r="F7" s="16">
        <f t="shared" si="2"/>
        <v>7.238438062446201</v>
      </c>
      <c r="G7" s="16">
        <f t="shared" si="2"/>
        <v>1.3146568589091479</v>
      </c>
      <c r="H7" s="16">
        <f t="shared" si="2"/>
        <v>71.14015181156586</v>
      </c>
      <c r="I7" s="16">
        <f t="shared" si="2"/>
        <v>4.4369668988183735</v>
      </c>
      <c r="J7" s="16">
        <f t="shared" si="2"/>
        <v>0.007825338445887784</v>
      </c>
      <c r="K7" s="16">
        <f t="shared" si="2"/>
        <v>1.2677048282338212</v>
      </c>
      <c r="L7" s="16">
        <f t="shared" si="2"/>
        <v>0.3521402300649503</v>
      </c>
      <c r="M7" s="16">
        <f t="shared" si="2"/>
        <v>0.039126692229438924</v>
      </c>
      <c r="N7" s="16">
        <f t="shared" si="2"/>
        <v>0.6103763987792472</v>
      </c>
      <c r="O7" s="17">
        <f t="shared" si="2"/>
        <v>0.34431489161906254</v>
      </c>
      <c r="P7" s="9"/>
      <c r="Q7" s="175"/>
      <c r="R7" s="176"/>
      <c r="S7" s="18">
        <f aca="true" t="shared" si="3" ref="S7:AE7">S11</f>
        <v>100</v>
      </c>
      <c r="T7" s="19">
        <f t="shared" si="3"/>
        <v>13.339352217582665</v>
      </c>
      <c r="U7" s="19">
        <f t="shared" si="3"/>
        <v>0.2934206071549486</v>
      </c>
      <c r="V7" s="19">
        <f t="shared" si="3"/>
        <v>6.489109581311364</v>
      </c>
      <c r="W7" s="19">
        <f t="shared" si="3"/>
        <v>1.2075386525222886</v>
      </c>
      <c r="X7" s="19">
        <f t="shared" si="3"/>
        <v>71.84290712109242</v>
      </c>
      <c r="Y7" s="19">
        <f t="shared" si="3"/>
        <v>4.220742579844261</v>
      </c>
      <c r="Z7" s="19">
        <f t="shared" si="3"/>
        <v>0.011285407967498025</v>
      </c>
      <c r="AA7" s="19">
        <f t="shared" si="3"/>
        <v>1.2639656923597788</v>
      </c>
      <c r="AB7" s="19">
        <f t="shared" si="3"/>
        <v>0.4062746868299289</v>
      </c>
      <c r="AC7" s="19">
        <f t="shared" si="3"/>
        <v>0.02257081593499605</v>
      </c>
      <c r="AD7" s="19">
        <f t="shared" si="3"/>
        <v>0.6319828461798894</v>
      </c>
      <c r="AE7" s="20">
        <f t="shared" si="3"/>
        <v>0.27084979121995256</v>
      </c>
    </row>
    <row r="8" spans="1:31" ht="23.25" customHeight="1" thickTop="1">
      <c r="A8" s="199" t="s">
        <v>33</v>
      </c>
      <c r="B8" s="200"/>
      <c r="C8" s="21">
        <f>SUM(D8:O8)</f>
        <v>3357</v>
      </c>
      <c r="D8" s="22">
        <v>428</v>
      </c>
      <c r="E8" s="23">
        <v>21</v>
      </c>
      <c r="F8" s="23">
        <v>303</v>
      </c>
      <c r="G8" s="23">
        <v>55</v>
      </c>
      <c r="H8" s="23">
        <v>2298</v>
      </c>
      <c r="I8" s="23">
        <v>171</v>
      </c>
      <c r="J8" s="23">
        <v>0</v>
      </c>
      <c r="K8" s="23">
        <v>50</v>
      </c>
      <c r="L8" s="23">
        <v>9</v>
      </c>
      <c r="M8" s="23">
        <v>2</v>
      </c>
      <c r="N8" s="23">
        <v>20</v>
      </c>
      <c r="O8" s="24">
        <v>0</v>
      </c>
      <c r="P8" s="9"/>
      <c r="Q8" s="165"/>
      <c r="R8" s="166"/>
      <c r="S8" s="25"/>
      <c r="T8" s="26"/>
      <c r="U8" s="27"/>
      <c r="V8" s="27"/>
      <c r="W8" s="27"/>
      <c r="X8" s="27"/>
      <c r="Y8" s="27"/>
      <c r="Z8" s="27"/>
      <c r="AA8" s="27"/>
      <c r="AB8" s="27"/>
      <c r="AC8" s="27"/>
      <c r="AD8" s="27"/>
      <c r="AE8" s="28"/>
    </row>
    <row r="9" spans="1:31" ht="23.25" customHeight="1">
      <c r="A9" s="201"/>
      <c r="B9" s="202"/>
      <c r="C9" s="29">
        <v>100</v>
      </c>
      <c r="D9" s="30">
        <f aca="true" t="shared" si="4" ref="D9:O9">D8/$C8*100</f>
        <v>12.749478701221328</v>
      </c>
      <c r="E9" s="31">
        <f t="shared" si="4"/>
        <v>0.6255585344057194</v>
      </c>
      <c r="F9" s="31">
        <f t="shared" si="4"/>
        <v>9.025915996425379</v>
      </c>
      <c r="G9" s="31">
        <f t="shared" si="4"/>
        <v>1.6383675901102175</v>
      </c>
      <c r="H9" s="31">
        <f t="shared" si="4"/>
        <v>68.45397676496873</v>
      </c>
      <c r="I9" s="31">
        <f t="shared" si="4"/>
        <v>5.093833780160858</v>
      </c>
      <c r="J9" s="31">
        <f t="shared" si="4"/>
        <v>0</v>
      </c>
      <c r="K9" s="31">
        <f t="shared" si="4"/>
        <v>1.4894250819183794</v>
      </c>
      <c r="L9" s="31">
        <f t="shared" si="4"/>
        <v>0.2680965147453083</v>
      </c>
      <c r="M9" s="31">
        <f t="shared" si="4"/>
        <v>0.05957700327673518</v>
      </c>
      <c r="N9" s="31">
        <f t="shared" si="4"/>
        <v>0.5957700327673519</v>
      </c>
      <c r="O9" s="32">
        <f t="shared" si="4"/>
        <v>0</v>
      </c>
      <c r="P9" s="9"/>
      <c r="Q9" s="167"/>
      <c r="R9" s="168"/>
      <c r="S9" s="33"/>
      <c r="T9" s="34"/>
      <c r="U9" s="35"/>
      <c r="V9" s="35"/>
      <c r="W9" s="35"/>
      <c r="X9" s="35"/>
      <c r="Y9" s="35"/>
      <c r="Z9" s="35"/>
      <c r="AA9" s="35"/>
      <c r="AB9" s="35"/>
      <c r="AC9" s="35"/>
      <c r="AD9" s="35"/>
      <c r="AE9" s="36"/>
    </row>
    <row r="10" spans="1:31" ht="23.25" customHeight="1">
      <c r="A10" s="203" t="s">
        <v>34</v>
      </c>
      <c r="B10" s="204"/>
      <c r="C10" s="21">
        <f>SUM(D10:O10)</f>
        <v>9422</v>
      </c>
      <c r="D10" s="37">
        <f aca="true" t="shared" si="5" ref="D10:O10">SUM(D12,D14,D16,D18,D20,D22,D24,D26,D28,D30,D32,D34)</f>
        <v>1218</v>
      </c>
      <c r="E10" s="38">
        <f t="shared" si="5"/>
        <v>26</v>
      </c>
      <c r="F10" s="38">
        <f t="shared" si="5"/>
        <v>622</v>
      </c>
      <c r="G10" s="38">
        <f t="shared" si="5"/>
        <v>113</v>
      </c>
      <c r="H10" s="38">
        <f t="shared" si="5"/>
        <v>6793</v>
      </c>
      <c r="I10" s="38">
        <f t="shared" si="5"/>
        <v>396</v>
      </c>
      <c r="J10" s="38">
        <f t="shared" si="5"/>
        <v>1</v>
      </c>
      <c r="K10" s="38">
        <f t="shared" si="5"/>
        <v>112</v>
      </c>
      <c r="L10" s="38">
        <f t="shared" si="5"/>
        <v>36</v>
      </c>
      <c r="M10" s="38">
        <f t="shared" si="5"/>
        <v>3</v>
      </c>
      <c r="N10" s="38">
        <f t="shared" si="5"/>
        <v>58</v>
      </c>
      <c r="O10" s="39">
        <f t="shared" si="5"/>
        <v>44</v>
      </c>
      <c r="P10" s="9"/>
      <c r="Q10" s="169" t="s">
        <v>46</v>
      </c>
      <c r="R10" s="170"/>
      <c r="S10" s="40">
        <f>SUM(T10:AE10)</f>
        <v>8861</v>
      </c>
      <c r="T10" s="41">
        <f aca="true" t="shared" si="6" ref="T10:AE10">SUM(T12,T14,T16,T18,T20,T22,T24,T26,T28,T30,T32,T34)</f>
        <v>1182</v>
      </c>
      <c r="U10" s="41">
        <f t="shared" si="6"/>
        <v>26</v>
      </c>
      <c r="V10" s="41">
        <f t="shared" si="6"/>
        <v>575</v>
      </c>
      <c r="W10" s="41">
        <f t="shared" si="6"/>
        <v>107</v>
      </c>
      <c r="X10" s="41">
        <f t="shared" si="6"/>
        <v>6366</v>
      </c>
      <c r="Y10" s="41">
        <f t="shared" si="6"/>
        <v>374</v>
      </c>
      <c r="Z10" s="41">
        <f t="shared" si="6"/>
        <v>1</v>
      </c>
      <c r="AA10" s="41">
        <f t="shared" si="6"/>
        <v>112</v>
      </c>
      <c r="AB10" s="41">
        <f t="shared" si="6"/>
        <v>36</v>
      </c>
      <c r="AC10" s="41">
        <f t="shared" si="6"/>
        <v>2</v>
      </c>
      <c r="AD10" s="41">
        <f t="shared" si="6"/>
        <v>56</v>
      </c>
      <c r="AE10" s="42">
        <f t="shared" si="6"/>
        <v>24</v>
      </c>
    </row>
    <row r="11" spans="1:31" ht="23.25" customHeight="1">
      <c r="A11" s="199"/>
      <c r="B11" s="202"/>
      <c r="C11" s="29">
        <v>100</v>
      </c>
      <c r="D11" s="30">
        <f aca="true" t="shared" si="7" ref="D11:O11">D10/$C10*100</f>
        <v>12.927191679049036</v>
      </c>
      <c r="E11" s="31">
        <f t="shared" si="7"/>
        <v>0.27594990447887924</v>
      </c>
      <c r="F11" s="31">
        <f t="shared" si="7"/>
        <v>6.601570791763957</v>
      </c>
      <c r="G11" s="31">
        <f t="shared" si="7"/>
        <v>1.1993207386966676</v>
      </c>
      <c r="H11" s="31">
        <f t="shared" si="7"/>
        <v>72.09721927403947</v>
      </c>
      <c r="I11" s="31">
        <f t="shared" si="7"/>
        <v>4.202929314370622</v>
      </c>
      <c r="J11" s="31">
        <f t="shared" si="7"/>
        <v>0.010613457864572278</v>
      </c>
      <c r="K11" s="31">
        <f t="shared" si="7"/>
        <v>1.188707280832095</v>
      </c>
      <c r="L11" s="31">
        <f t="shared" si="7"/>
        <v>0.38208448312460197</v>
      </c>
      <c r="M11" s="31">
        <f t="shared" si="7"/>
        <v>0.03184037359371683</v>
      </c>
      <c r="N11" s="31">
        <f t="shared" si="7"/>
        <v>0.6155805561451921</v>
      </c>
      <c r="O11" s="32">
        <f t="shared" si="7"/>
        <v>0.4669921460411802</v>
      </c>
      <c r="P11" s="9"/>
      <c r="Q11" s="165"/>
      <c r="R11" s="168"/>
      <c r="S11" s="33">
        <v>100</v>
      </c>
      <c r="T11" s="35">
        <f aca="true" t="shared" si="8" ref="T11:AE11">T10/$S10*100</f>
        <v>13.339352217582665</v>
      </c>
      <c r="U11" s="35">
        <f t="shared" si="8"/>
        <v>0.2934206071549486</v>
      </c>
      <c r="V11" s="35">
        <f t="shared" si="8"/>
        <v>6.489109581311364</v>
      </c>
      <c r="W11" s="35">
        <f t="shared" si="8"/>
        <v>1.2075386525222886</v>
      </c>
      <c r="X11" s="35">
        <f t="shared" si="8"/>
        <v>71.84290712109242</v>
      </c>
      <c r="Y11" s="35">
        <f t="shared" si="8"/>
        <v>4.220742579844261</v>
      </c>
      <c r="Z11" s="35">
        <f t="shared" si="8"/>
        <v>0.011285407967498025</v>
      </c>
      <c r="AA11" s="35">
        <f t="shared" si="8"/>
        <v>1.2639656923597788</v>
      </c>
      <c r="AB11" s="35">
        <f t="shared" si="8"/>
        <v>0.4062746868299289</v>
      </c>
      <c r="AC11" s="35">
        <f t="shared" si="8"/>
        <v>0.02257081593499605</v>
      </c>
      <c r="AD11" s="35">
        <f t="shared" si="8"/>
        <v>0.6319828461798894</v>
      </c>
      <c r="AE11" s="36">
        <f t="shared" si="8"/>
        <v>0.27084979121995256</v>
      </c>
    </row>
    <row r="12" spans="1:31" ht="23.25" customHeight="1">
      <c r="A12" s="210"/>
      <c r="B12" s="161" t="s">
        <v>35</v>
      </c>
      <c r="C12" s="21">
        <f>SUM(D12:O12)</f>
        <v>3031</v>
      </c>
      <c r="D12" s="43">
        <v>225</v>
      </c>
      <c r="E12" s="44">
        <v>17</v>
      </c>
      <c r="F12" s="45">
        <v>56</v>
      </c>
      <c r="G12" s="44">
        <v>17</v>
      </c>
      <c r="H12" s="44">
        <v>2444</v>
      </c>
      <c r="I12" s="44">
        <v>224</v>
      </c>
      <c r="J12" s="44">
        <v>0</v>
      </c>
      <c r="K12" s="44">
        <v>42</v>
      </c>
      <c r="L12" s="44">
        <v>4</v>
      </c>
      <c r="M12" s="44">
        <v>0</v>
      </c>
      <c r="N12" s="44">
        <v>2</v>
      </c>
      <c r="O12" s="46">
        <v>0</v>
      </c>
      <c r="P12" s="9"/>
      <c r="Q12" s="160"/>
      <c r="R12" s="171" t="s">
        <v>51</v>
      </c>
      <c r="S12" s="40">
        <f>SUM(T12:AE12)</f>
        <v>2959</v>
      </c>
      <c r="T12" s="48">
        <v>220</v>
      </c>
      <c r="U12" s="49">
        <v>17</v>
      </c>
      <c r="V12" s="49">
        <v>54</v>
      </c>
      <c r="W12" s="49">
        <v>17</v>
      </c>
      <c r="X12" s="49">
        <v>2394</v>
      </c>
      <c r="Y12" s="49">
        <v>210</v>
      </c>
      <c r="Z12" s="49">
        <v>0</v>
      </c>
      <c r="AA12" s="49">
        <v>42</v>
      </c>
      <c r="AB12" s="49">
        <v>4</v>
      </c>
      <c r="AC12" s="49">
        <v>0</v>
      </c>
      <c r="AD12" s="49">
        <v>1</v>
      </c>
      <c r="AE12" s="50">
        <v>0</v>
      </c>
    </row>
    <row r="13" spans="1:31" ht="23.25" customHeight="1">
      <c r="A13" s="210"/>
      <c r="B13" s="162"/>
      <c r="C13" s="29">
        <v>100</v>
      </c>
      <c r="D13" s="30">
        <f aca="true" t="shared" si="9" ref="D13:O13">D12/$C12*100</f>
        <v>7.42329264269218</v>
      </c>
      <c r="E13" s="31">
        <f t="shared" si="9"/>
        <v>0.5608709996700759</v>
      </c>
      <c r="F13" s="31">
        <f t="shared" si="9"/>
        <v>1.8475750577367205</v>
      </c>
      <c r="G13" s="31">
        <f t="shared" si="9"/>
        <v>0.5608709996700759</v>
      </c>
      <c r="H13" s="31">
        <f t="shared" si="9"/>
        <v>80.63345430550973</v>
      </c>
      <c r="I13" s="31">
        <f t="shared" si="9"/>
        <v>7.390300230946882</v>
      </c>
      <c r="J13" s="31">
        <f t="shared" si="9"/>
        <v>0</v>
      </c>
      <c r="K13" s="31">
        <f t="shared" si="9"/>
        <v>1.3856812933025404</v>
      </c>
      <c r="L13" s="31">
        <f t="shared" si="9"/>
        <v>0.13196964698119432</v>
      </c>
      <c r="M13" s="31">
        <f t="shared" si="9"/>
        <v>0</v>
      </c>
      <c r="N13" s="31">
        <f t="shared" si="9"/>
        <v>0.06598482349059716</v>
      </c>
      <c r="O13" s="32">
        <f t="shared" si="9"/>
        <v>0</v>
      </c>
      <c r="P13" s="9"/>
      <c r="Q13" s="160"/>
      <c r="R13" s="172"/>
      <c r="S13" s="33">
        <v>100</v>
      </c>
      <c r="T13" s="51">
        <f aca="true" t="shared" si="10" ref="T13:AE13">T12/$S12*100</f>
        <v>7.434944237918216</v>
      </c>
      <c r="U13" s="35">
        <f t="shared" si="10"/>
        <v>0.5745184183845894</v>
      </c>
      <c r="V13" s="35">
        <f t="shared" si="10"/>
        <v>1.8249408583981073</v>
      </c>
      <c r="W13" s="35">
        <f t="shared" si="10"/>
        <v>0.5745184183845894</v>
      </c>
      <c r="X13" s="35">
        <f t="shared" si="10"/>
        <v>80.90571138898277</v>
      </c>
      <c r="Y13" s="35">
        <f t="shared" si="10"/>
        <v>7.096992227103752</v>
      </c>
      <c r="Z13" s="35">
        <f t="shared" si="10"/>
        <v>0</v>
      </c>
      <c r="AA13" s="35">
        <f t="shared" si="10"/>
        <v>1.4193984454207502</v>
      </c>
      <c r="AB13" s="35">
        <f t="shared" si="10"/>
        <v>0.13518080432578572</v>
      </c>
      <c r="AC13" s="35">
        <f t="shared" si="10"/>
        <v>0</v>
      </c>
      <c r="AD13" s="35">
        <f t="shared" si="10"/>
        <v>0.03379520108144643</v>
      </c>
      <c r="AE13" s="36">
        <f t="shared" si="10"/>
        <v>0</v>
      </c>
    </row>
    <row r="14" spans="1:31" ht="23.25" customHeight="1">
      <c r="A14" s="210"/>
      <c r="B14" s="161" t="s">
        <v>36</v>
      </c>
      <c r="C14" s="21">
        <f>SUM(D14:O14)</f>
        <v>169</v>
      </c>
      <c r="D14" s="43">
        <v>9</v>
      </c>
      <c r="E14" s="44">
        <v>1</v>
      </c>
      <c r="F14" s="44">
        <v>2</v>
      </c>
      <c r="G14" s="44">
        <v>0</v>
      </c>
      <c r="H14" s="44">
        <v>156</v>
      </c>
      <c r="I14" s="44">
        <v>1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6">
        <v>0</v>
      </c>
      <c r="P14" s="9"/>
      <c r="Q14" s="160"/>
      <c r="R14" s="171" t="s">
        <v>52</v>
      </c>
      <c r="S14" s="40">
        <f>SUM(T14:AE14)</f>
        <v>166</v>
      </c>
      <c r="T14" s="52">
        <v>8</v>
      </c>
      <c r="U14" s="53">
        <v>1</v>
      </c>
      <c r="V14" s="53">
        <v>2</v>
      </c>
      <c r="W14" s="53">
        <v>0</v>
      </c>
      <c r="X14" s="53">
        <v>154</v>
      </c>
      <c r="Y14" s="53">
        <v>1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4">
        <v>0</v>
      </c>
    </row>
    <row r="15" spans="1:31" ht="23.25" customHeight="1">
      <c r="A15" s="210"/>
      <c r="B15" s="162"/>
      <c r="C15" s="29">
        <v>100</v>
      </c>
      <c r="D15" s="30">
        <f aca="true" t="shared" si="11" ref="D15:O15">D14/$C14*100</f>
        <v>5.325443786982249</v>
      </c>
      <c r="E15" s="31">
        <f t="shared" si="11"/>
        <v>0.591715976331361</v>
      </c>
      <c r="F15" s="31">
        <f t="shared" si="11"/>
        <v>1.183431952662722</v>
      </c>
      <c r="G15" s="31">
        <f t="shared" si="11"/>
        <v>0</v>
      </c>
      <c r="H15" s="31">
        <f t="shared" si="11"/>
        <v>92.3076923076923</v>
      </c>
      <c r="I15" s="31">
        <f t="shared" si="11"/>
        <v>0.591715976331361</v>
      </c>
      <c r="J15" s="31">
        <f t="shared" si="11"/>
        <v>0</v>
      </c>
      <c r="K15" s="31">
        <f t="shared" si="11"/>
        <v>0</v>
      </c>
      <c r="L15" s="31">
        <f t="shared" si="11"/>
        <v>0</v>
      </c>
      <c r="M15" s="31">
        <f t="shared" si="11"/>
        <v>0</v>
      </c>
      <c r="N15" s="31">
        <f t="shared" si="11"/>
        <v>0</v>
      </c>
      <c r="O15" s="32">
        <f t="shared" si="11"/>
        <v>0</v>
      </c>
      <c r="P15" s="9"/>
      <c r="Q15" s="160"/>
      <c r="R15" s="172"/>
      <c r="S15" s="33">
        <v>100</v>
      </c>
      <c r="T15" s="51">
        <f aca="true" t="shared" si="12" ref="T15:AE15">T14/$S14*100</f>
        <v>4.819277108433735</v>
      </c>
      <c r="U15" s="35">
        <f t="shared" si="12"/>
        <v>0.6024096385542169</v>
      </c>
      <c r="V15" s="35">
        <f t="shared" si="12"/>
        <v>1.2048192771084338</v>
      </c>
      <c r="W15" s="35">
        <f t="shared" si="12"/>
        <v>0</v>
      </c>
      <c r="X15" s="35">
        <f t="shared" si="12"/>
        <v>92.7710843373494</v>
      </c>
      <c r="Y15" s="35">
        <f t="shared" si="12"/>
        <v>0.6024096385542169</v>
      </c>
      <c r="Z15" s="35">
        <f t="shared" si="12"/>
        <v>0</v>
      </c>
      <c r="AA15" s="35">
        <f t="shared" si="12"/>
        <v>0</v>
      </c>
      <c r="AB15" s="35">
        <f t="shared" si="12"/>
        <v>0</v>
      </c>
      <c r="AC15" s="35">
        <f t="shared" si="12"/>
        <v>0</v>
      </c>
      <c r="AD15" s="35">
        <f t="shared" si="12"/>
        <v>0</v>
      </c>
      <c r="AE15" s="36">
        <f t="shared" si="12"/>
        <v>0</v>
      </c>
    </row>
    <row r="16" spans="1:31" ht="23.25" customHeight="1">
      <c r="A16" s="210"/>
      <c r="B16" s="161" t="s">
        <v>37</v>
      </c>
      <c r="C16" s="21">
        <f>SUM(D16:O16)</f>
        <v>642</v>
      </c>
      <c r="D16" s="43">
        <v>52</v>
      </c>
      <c r="E16" s="44">
        <v>0</v>
      </c>
      <c r="F16" s="44">
        <v>215</v>
      </c>
      <c r="G16" s="44">
        <v>55</v>
      </c>
      <c r="H16" s="44">
        <v>267</v>
      </c>
      <c r="I16" s="44">
        <v>19</v>
      </c>
      <c r="J16" s="44">
        <v>0</v>
      </c>
      <c r="K16" s="44">
        <v>29</v>
      </c>
      <c r="L16" s="44">
        <v>4</v>
      </c>
      <c r="M16" s="44">
        <v>0</v>
      </c>
      <c r="N16" s="44">
        <v>1</v>
      </c>
      <c r="O16" s="46">
        <v>0</v>
      </c>
      <c r="P16" s="9"/>
      <c r="Q16" s="160"/>
      <c r="R16" s="171" t="s">
        <v>53</v>
      </c>
      <c r="S16" s="40">
        <f>SUM(T16:AE16)</f>
        <v>628</v>
      </c>
      <c r="T16" s="43">
        <v>50</v>
      </c>
      <c r="U16" s="44">
        <v>0</v>
      </c>
      <c r="V16" s="44">
        <v>212</v>
      </c>
      <c r="W16" s="44">
        <v>54</v>
      </c>
      <c r="X16" s="44">
        <v>263</v>
      </c>
      <c r="Y16" s="44">
        <v>16</v>
      </c>
      <c r="Z16" s="44">
        <v>0</v>
      </c>
      <c r="AA16" s="44">
        <v>29</v>
      </c>
      <c r="AB16" s="44">
        <v>4</v>
      </c>
      <c r="AC16" s="44">
        <v>0</v>
      </c>
      <c r="AD16" s="44">
        <v>0</v>
      </c>
      <c r="AE16" s="46">
        <v>0</v>
      </c>
    </row>
    <row r="17" spans="1:31" ht="23.25" customHeight="1">
      <c r="A17" s="210"/>
      <c r="B17" s="162"/>
      <c r="C17" s="29">
        <v>100</v>
      </c>
      <c r="D17" s="30">
        <f aca="true" t="shared" si="13" ref="D17:O17">D16/$C16*100</f>
        <v>8.09968847352025</v>
      </c>
      <c r="E17" s="31">
        <f t="shared" si="13"/>
        <v>0</v>
      </c>
      <c r="F17" s="31">
        <f t="shared" si="13"/>
        <v>33.48909657320872</v>
      </c>
      <c r="G17" s="31">
        <f t="shared" si="13"/>
        <v>8.566978193146417</v>
      </c>
      <c r="H17" s="31">
        <f t="shared" si="13"/>
        <v>41.58878504672897</v>
      </c>
      <c r="I17" s="31">
        <f t="shared" si="13"/>
        <v>2.959501557632399</v>
      </c>
      <c r="J17" s="31">
        <f t="shared" si="13"/>
        <v>0</v>
      </c>
      <c r="K17" s="31">
        <f t="shared" si="13"/>
        <v>4.517133956386292</v>
      </c>
      <c r="L17" s="31">
        <f t="shared" si="13"/>
        <v>0.6230529595015576</v>
      </c>
      <c r="M17" s="31">
        <f t="shared" si="13"/>
        <v>0</v>
      </c>
      <c r="N17" s="31">
        <f t="shared" si="13"/>
        <v>0.1557632398753894</v>
      </c>
      <c r="O17" s="32">
        <f t="shared" si="13"/>
        <v>0</v>
      </c>
      <c r="P17" s="9"/>
      <c r="Q17" s="160"/>
      <c r="R17" s="172"/>
      <c r="S17" s="33">
        <v>100</v>
      </c>
      <c r="T17" s="51">
        <f aca="true" t="shared" si="14" ref="T17:AE17">T16/$S16*100</f>
        <v>7.961783439490445</v>
      </c>
      <c r="U17" s="35">
        <f t="shared" si="14"/>
        <v>0</v>
      </c>
      <c r="V17" s="35">
        <f t="shared" si="14"/>
        <v>33.75796178343949</v>
      </c>
      <c r="W17" s="35">
        <f t="shared" si="14"/>
        <v>8.598726114649681</v>
      </c>
      <c r="X17" s="35">
        <f t="shared" si="14"/>
        <v>41.87898089171975</v>
      </c>
      <c r="Y17" s="35">
        <f t="shared" si="14"/>
        <v>2.547770700636943</v>
      </c>
      <c r="Z17" s="35">
        <f t="shared" si="14"/>
        <v>0</v>
      </c>
      <c r="AA17" s="35">
        <f t="shared" si="14"/>
        <v>4.617834394904459</v>
      </c>
      <c r="AB17" s="35">
        <f t="shared" si="14"/>
        <v>0.6369426751592357</v>
      </c>
      <c r="AC17" s="35">
        <f t="shared" si="14"/>
        <v>0</v>
      </c>
      <c r="AD17" s="35">
        <f t="shared" si="14"/>
        <v>0</v>
      </c>
      <c r="AE17" s="36">
        <f t="shared" si="14"/>
        <v>0</v>
      </c>
    </row>
    <row r="18" spans="1:31" ht="23.25" customHeight="1">
      <c r="A18" s="210"/>
      <c r="B18" s="161" t="s">
        <v>38</v>
      </c>
      <c r="C18" s="21">
        <f>SUM(D18:O18)</f>
        <v>72</v>
      </c>
      <c r="D18" s="43">
        <v>4</v>
      </c>
      <c r="E18" s="44">
        <v>0</v>
      </c>
      <c r="F18" s="44">
        <v>59</v>
      </c>
      <c r="G18" s="44">
        <v>3</v>
      </c>
      <c r="H18" s="44">
        <v>0</v>
      </c>
      <c r="I18" s="44">
        <v>0</v>
      </c>
      <c r="J18" s="44">
        <v>0</v>
      </c>
      <c r="K18" s="44">
        <v>1</v>
      </c>
      <c r="L18" s="44">
        <v>2</v>
      </c>
      <c r="M18" s="44">
        <v>1</v>
      </c>
      <c r="N18" s="44">
        <v>1</v>
      </c>
      <c r="O18" s="46">
        <v>1</v>
      </c>
      <c r="P18" s="9"/>
      <c r="Q18" s="160"/>
      <c r="R18" s="171" t="s">
        <v>54</v>
      </c>
      <c r="S18" s="40">
        <f>SUM(T18:AE18)</f>
        <v>55</v>
      </c>
      <c r="T18" s="52">
        <v>3</v>
      </c>
      <c r="U18" s="53">
        <v>0</v>
      </c>
      <c r="V18" s="53">
        <v>45</v>
      </c>
      <c r="W18" s="53">
        <v>1</v>
      </c>
      <c r="X18" s="53">
        <v>0</v>
      </c>
      <c r="Y18" s="53">
        <v>0</v>
      </c>
      <c r="Z18" s="53">
        <v>0</v>
      </c>
      <c r="AA18" s="53">
        <v>1</v>
      </c>
      <c r="AB18" s="53">
        <v>3</v>
      </c>
      <c r="AC18" s="53">
        <v>0</v>
      </c>
      <c r="AD18" s="53">
        <v>1</v>
      </c>
      <c r="AE18" s="54">
        <v>1</v>
      </c>
    </row>
    <row r="19" spans="1:31" ht="23.25" customHeight="1">
      <c r="A19" s="210"/>
      <c r="B19" s="162"/>
      <c r="C19" s="29">
        <v>100</v>
      </c>
      <c r="D19" s="30">
        <f aca="true" t="shared" si="15" ref="D19:O19">D18/$C18*100</f>
        <v>5.555555555555555</v>
      </c>
      <c r="E19" s="31">
        <f t="shared" si="15"/>
        <v>0</v>
      </c>
      <c r="F19" s="31">
        <f t="shared" si="15"/>
        <v>81.94444444444444</v>
      </c>
      <c r="G19" s="31">
        <f t="shared" si="15"/>
        <v>4.166666666666666</v>
      </c>
      <c r="H19" s="31">
        <f t="shared" si="15"/>
        <v>0</v>
      </c>
      <c r="I19" s="31">
        <f t="shared" si="15"/>
        <v>0</v>
      </c>
      <c r="J19" s="31">
        <f t="shared" si="15"/>
        <v>0</v>
      </c>
      <c r="K19" s="31">
        <f t="shared" si="15"/>
        <v>1.3888888888888888</v>
      </c>
      <c r="L19" s="31">
        <f t="shared" si="15"/>
        <v>2.7777777777777777</v>
      </c>
      <c r="M19" s="31">
        <f t="shared" si="15"/>
        <v>1.3888888888888888</v>
      </c>
      <c r="N19" s="31">
        <f t="shared" si="15"/>
        <v>1.3888888888888888</v>
      </c>
      <c r="O19" s="32">
        <f t="shared" si="15"/>
        <v>1.3888888888888888</v>
      </c>
      <c r="P19" s="9"/>
      <c r="Q19" s="160"/>
      <c r="R19" s="172"/>
      <c r="S19" s="33">
        <v>100</v>
      </c>
      <c r="T19" s="51">
        <f aca="true" t="shared" si="16" ref="T19:AE19">T18/$S18*100</f>
        <v>5.454545454545454</v>
      </c>
      <c r="U19" s="35">
        <f t="shared" si="16"/>
        <v>0</v>
      </c>
      <c r="V19" s="35">
        <f t="shared" si="16"/>
        <v>81.81818181818183</v>
      </c>
      <c r="W19" s="35">
        <f t="shared" si="16"/>
        <v>1.8181818181818181</v>
      </c>
      <c r="X19" s="35">
        <f t="shared" si="16"/>
        <v>0</v>
      </c>
      <c r="Y19" s="35">
        <f t="shared" si="16"/>
        <v>0</v>
      </c>
      <c r="Z19" s="35">
        <f t="shared" si="16"/>
        <v>0</v>
      </c>
      <c r="AA19" s="35">
        <f t="shared" si="16"/>
        <v>1.8181818181818181</v>
      </c>
      <c r="AB19" s="35">
        <f t="shared" si="16"/>
        <v>5.454545454545454</v>
      </c>
      <c r="AC19" s="35">
        <f t="shared" si="16"/>
        <v>0</v>
      </c>
      <c r="AD19" s="35">
        <f t="shared" si="16"/>
        <v>1.8181818181818181</v>
      </c>
      <c r="AE19" s="36">
        <f t="shared" si="16"/>
        <v>1.8181818181818181</v>
      </c>
    </row>
    <row r="20" spans="1:31" ht="23.25" customHeight="1">
      <c r="A20" s="210"/>
      <c r="B20" s="161" t="s">
        <v>39</v>
      </c>
      <c r="C20" s="21">
        <f>SUM(D20:O20)</f>
        <v>303</v>
      </c>
      <c r="D20" s="72">
        <v>15</v>
      </c>
      <c r="E20" s="73">
        <v>0</v>
      </c>
      <c r="F20" s="73">
        <v>97</v>
      </c>
      <c r="G20" s="73">
        <v>21</v>
      </c>
      <c r="H20" s="73">
        <v>111</v>
      </c>
      <c r="I20" s="73">
        <v>5</v>
      </c>
      <c r="J20" s="73">
        <v>0</v>
      </c>
      <c r="K20" s="73">
        <v>5</v>
      </c>
      <c r="L20" s="73">
        <v>12</v>
      </c>
      <c r="M20" s="73">
        <v>0</v>
      </c>
      <c r="N20" s="73">
        <v>0</v>
      </c>
      <c r="O20" s="74">
        <v>37</v>
      </c>
      <c r="P20" s="9"/>
      <c r="Q20" s="160"/>
      <c r="R20" s="171" t="s">
        <v>55</v>
      </c>
      <c r="S20" s="40">
        <f>SUM(T20:AE20)</f>
        <v>259</v>
      </c>
      <c r="T20" s="52">
        <v>15</v>
      </c>
      <c r="U20" s="53">
        <v>0</v>
      </c>
      <c r="V20" s="53">
        <v>79</v>
      </c>
      <c r="W20" s="53">
        <v>20</v>
      </c>
      <c r="X20" s="53">
        <v>107</v>
      </c>
      <c r="Y20" s="53">
        <v>5</v>
      </c>
      <c r="Z20" s="53">
        <v>0</v>
      </c>
      <c r="AA20" s="53">
        <v>5</v>
      </c>
      <c r="AB20" s="53">
        <v>11</v>
      </c>
      <c r="AC20" s="53">
        <v>0</v>
      </c>
      <c r="AD20" s="53">
        <v>0</v>
      </c>
      <c r="AE20" s="54">
        <v>17</v>
      </c>
    </row>
    <row r="21" spans="1:31" ht="23.25" customHeight="1">
      <c r="A21" s="210"/>
      <c r="B21" s="162"/>
      <c r="C21" s="29">
        <v>100</v>
      </c>
      <c r="D21" s="55">
        <f aca="true" t="shared" si="17" ref="D21:O21">D20/$C20*100</f>
        <v>4.9504950495049505</v>
      </c>
      <c r="E21" s="31">
        <f t="shared" si="17"/>
        <v>0</v>
      </c>
      <c r="F21" s="31">
        <f t="shared" si="17"/>
        <v>32.01320132013201</v>
      </c>
      <c r="G21" s="31">
        <f t="shared" si="17"/>
        <v>6.9306930693069315</v>
      </c>
      <c r="H21" s="31">
        <f t="shared" si="17"/>
        <v>36.633663366336634</v>
      </c>
      <c r="I21" s="31">
        <f t="shared" si="17"/>
        <v>1.65016501650165</v>
      </c>
      <c r="J21" s="31">
        <f t="shared" si="17"/>
        <v>0</v>
      </c>
      <c r="K21" s="31">
        <f t="shared" si="17"/>
        <v>1.65016501650165</v>
      </c>
      <c r="L21" s="31">
        <f t="shared" si="17"/>
        <v>3.9603960396039604</v>
      </c>
      <c r="M21" s="31">
        <f t="shared" si="17"/>
        <v>0</v>
      </c>
      <c r="N21" s="31">
        <f t="shared" si="17"/>
        <v>0</v>
      </c>
      <c r="O21" s="32">
        <f t="shared" si="17"/>
        <v>12.211221122112212</v>
      </c>
      <c r="P21" s="9"/>
      <c r="Q21" s="160"/>
      <c r="R21" s="172"/>
      <c r="S21" s="33">
        <v>100</v>
      </c>
      <c r="T21" s="51">
        <f aca="true" t="shared" si="18" ref="T21:AE21">IF(T20=0,"(0.0)",T20/$S20*100)</f>
        <v>5.7915057915057915</v>
      </c>
      <c r="U21" s="35" t="str">
        <f t="shared" si="18"/>
        <v>(0.0)</v>
      </c>
      <c r="V21" s="35">
        <f t="shared" si="18"/>
        <v>30.501930501930502</v>
      </c>
      <c r="W21" s="35">
        <f t="shared" si="18"/>
        <v>7.722007722007722</v>
      </c>
      <c r="X21" s="35">
        <f t="shared" si="18"/>
        <v>41.312741312741316</v>
      </c>
      <c r="Y21" s="35">
        <f t="shared" si="18"/>
        <v>1.9305019305019304</v>
      </c>
      <c r="Z21" s="35" t="str">
        <f t="shared" si="18"/>
        <v>(0.0)</v>
      </c>
      <c r="AA21" s="35">
        <f t="shared" si="18"/>
        <v>1.9305019305019304</v>
      </c>
      <c r="AB21" s="35">
        <f t="shared" si="18"/>
        <v>4.247104247104247</v>
      </c>
      <c r="AC21" s="35" t="str">
        <f t="shared" si="18"/>
        <v>(0.0)</v>
      </c>
      <c r="AD21" s="35" t="str">
        <f t="shared" si="18"/>
        <v>(0.0)</v>
      </c>
      <c r="AE21" s="36">
        <f t="shared" si="18"/>
        <v>6.563706563706563</v>
      </c>
    </row>
    <row r="22" spans="1:31" ht="23.25" customHeight="1">
      <c r="A22" s="210"/>
      <c r="B22" s="161" t="s">
        <v>40</v>
      </c>
      <c r="C22" s="21">
        <f>SUM(D22:O22)</f>
        <v>2721</v>
      </c>
      <c r="D22" s="43">
        <v>478</v>
      </c>
      <c r="E22" s="44">
        <v>7</v>
      </c>
      <c r="F22" s="44">
        <v>87</v>
      </c>
      <c r="G22" s="44">
        <v>14</v>
      </c>
      <c r="H22" s="44">
        <v>1947</v>
      </c>
      <c r="I22" s="44">
        <v>125</v>
      </c>
      <c r="J22" s="44">
        <v>1</v>
      </c>
      <c r="K22" s="44">
        <v>17</v>
      </c>
      <c r="L22" s="44">
        <v>7</v>
      </c>
      <c r="M22" s="44">
        <v>0</v>
      </c>
      <c r="N22" s="44">
        <v>38</v>
      </c>
      <c r="O22" s="46">
        <v>0</v>
      </c>
      <c r="P22" s="9"/>
      <c r="Q22" s="160"/>
      <c r="R22" s="171" t="s">
        <v>56</v>
      </c>
      <c r="S22" s="40">
        <f>SUM(T22:AE22)</f>
        <v>2407</v>
      </c>
      <c r="T22" s="52">
        <v>471</v>
      </c>
      <c r="U22" s="53">
        <v>7</v>
      </c>
      <c r="V22" s="53">
        <v>85</v>
      </c>
      <c r="W22" s="53">
        <v>12</v>
      </c>
      <c r="X22" s="140">
        <v>1648</v>
      </c>
      <c r="Y22" s="53">
        <v>121</v>
      </c>
      <c r="Z22" s="53">
        <v>1</v>
      </c>
      <c r="AA22" s="53">
        <v>17</v>
      </c>
      <c r="AB22" s="53">
        <v>7</v>
      </c>
      <c r="AC22" s="53">
        <v>0</v>
      </c>
      <c r="AD22" s="53">
        <v>38</v>
      </c>
      <c r="AE22" s="54">
        <v>0</v>
      </c>
    </row>
    <row r="23" spans="1:31" ht="23.25" customHeight="1">
      <c r="A23" s="210"/>
      <c r="B23" s="162"/>
      <c r="C23" s="29">
        <v>100</v>
      </c>
      <c r="D23" s="30">
        <f aca="true" t="shared" si="19" ref="D23:O23">D22/$C22*100</f>
        <v>17.56707092980522</v>
      </c>
      <c r="E23" s="31">
        <f t="shared" si="19"/>
        <v>0.25725836089672915</v>
      </c>
      <c r="F23" s="31">
        <f t="shared" si="19"/>
        <v>3.197353914002205</v>
      </c>
      <c r="G23" s="31">
        <f t="shared" si="19"/>
        <v>0.5145167217934583</v>
      </c>
      <c r="H23" s="31">
        <f t="shared" si="19"/>
        <v>71.55457552370453</v>
      </c>
      <c r="I23" s="31">
        <f t="shared" si="19"/>
        <v>4.593899301727307</v>
      </c>
      <c r="J23" s="31">
        <f t="shared" si="19"/>
        <v>0.03675119441381845</v>
      </c>
      <c r="K23" s="31">
        <f t="shared" si="19"/>
        <v>0.6247703050349137</v>
      </c>
      <c r="L23" s="31">
        <f t="shared" si="19"/>
        <v>0.25725836089672915</v>
      </c>
      <c r="M23" s="31">
        <f t="shared" si="19"/>
        <v>0</v>
      </c>
      <c r="N23" s="31">
        <f t="shared" si="19"/>
        <v>1.396545387725101</v>
      </c>
      <c r="O23" s="32">
        <f t="shared" si="19"/>
        <v>0</v>
      </c>
      <c r="P23" s="9"/>
      <c r="Q23" s="160"/>
      <c r="R23" s="172"/>
      <c r="S23" s="33">
        <v>100</v>
      </c>
      <c r="T23" s="51">
        <f aca="true" t="shared" si="20" ref="T23:AE23">T22/$S22*100</f>
        <v>19.567926879933527</v>
      </c>
      <c r="U23" s="35">
        <f t="shared" si="20"/>
        <v>0.29081844619858743</v>
      </c>
      <c r="V23" s="35">
        <f t="shared" si="20"/>
        <v>3.5313668466971335</v>
      </c>
      <c r="W23" s="35">
        <f t="shared" si="20"/>
        <v>0.4985459077690071</v>
      </c>
      <c r="X23" s="35">
        <f t="shared" si="20"/>
        <v>68.4669713336103</v>
      </c>
      <c r="Y23" s="35">
        <f t="shared" si="20"/>
        <v>5.027004570004155</v>
      </c>
      <c r="Z23" s="35">
        <f t="shared" si="20"/>
        <v>0.04154549231408392</v>
      </c>
      <c r="AA23" s="35">
        <f t="shared" si="20"/>
        <v>0.7062733693394266</v>
      </c>
      <c r="AB23" s="35">
        <f t="shared" si="20"/>
        <v>0.29081844619858743</v>
      </c>
      <c r="AC23" s="35">
        <f t="shared" si="20"/>
        <v>0</v>
      </c>
      <c r="AD23" s="35">
        <f t="shared" si="20"/>
        <v>1.578728707935189</v>
      </c>
      <c r="AE23" s="36">
        <f t="shared" si="20"/>
        <v>0</v>
      </c>
    </row>
    <row r="24" spans="1:31" ht="23.25" customHeight="1">
      <c r="A24" s="210"/>
      <c r="B24" s="161" t="s">
        <v>41</v>
      </c>
      <c r="C24" s="21">
        <f>SUM(D24:O24)</f>
        <v>96</v>
      </c>
      <c r="D24" s="43">
        <v>0</v>
      </c>
      <c r="E24" s="44">
        <v>0</v>
      </c>
      <c r="F24" s="44">
        <v>77</v>
      </c>
      <c r="G24" s="44">
        <v>3</v>
      </c>
      <c r="H24" s="44">
        <v>0</v>
      </c>
      <c r="I24" s="44">
        <v>0</v>
      </c>
      <c r="J24" s="44">
        <v>0</v>
      </c>
      <c r="K24" s="44">
        <v>8</v>
      </c>
      <c r="L24" s="44">
        <v>2</v>
      </c>
      <c r="M24" s="44">
        <v>0</v>
      </c>
      <c r="N24" s="44">
        <v>0</v>
      </c>
      <c r="O24" s="46">
        <v>6</v>
      </c>
      <c r="P24" s="9"/>
      <c r="Q24" s="160"/>
      <c r="R24" s="171" t="s">
        <v>57</v>
      </c>
      <c r="S24" s="40">
        <f>SUM(T24:AE24)</f>
        <v>91</v>
      </c>
      <c r="T24" s="52">
        <v>0</v>
      </c>
      <c r="U24" s="53">
        <v>0</v>
      </c>
      <c r="V24" s="53">
        <v>72</v>
      </c>
      <c r="W24" s="53">
        <v>3</v>
      </c>
      <c r="X24" s="53">
        <v>0</v>
      </c>
      <c r="Y24" s="53">
        <v>0</v>
      </c>
      <c r="Z24" s="53">
        <v>0</v>
      </c>
      <c r="AA24" s="53">
        <v>8</v>
      </c>
      <c r="AB24" s="53">
        <v>2</v>
      </c>
      <c r="AC24" s="53">
        <v>0</v>
      </c>
      <c r="AD24" s="53">
        <v>0</v>
      </c>
      <c r="AE24" s="54">
        <v>6</v>
      </c>
    </row>
    <row r="25" spans="1:31" ht="23.25" customHeight="1">
      <c r="A25" s="210"/>
      <c r="B25" s="162"/>
      <c r="C25" s="29">
        <v>100</v>
      </c>
      <c r="D25" s="30">
        <f aca="true" t="shared" si="21" ref="D25:O25">D24/$C24*100</f>
        <v>0</v>
      </c>
      <c r="E25" s="31">
        <f t="shared" si="21"/>
        <v>0</v>
      </c>
      <c r="F25" s="31">
        <f t="shared" si="21"/>
        <v>80.20833333333334</v>
      </c>
      <c r="G25" s="31">
        <f t="shared" si="21"/>
        <v>3.125</v>
      </c>
      <c r="H25" s="31">
        <f t="shared" si="21"/>
        <v>0</v>
      </c>
      <c r="I25" s="31">
        <f t="shared" si="21"/>
        <v>0</v>
      </c>
      <c r="J25" s="31">
        <f t="shared" si="21"/>
        <v>0</v>
      </c>
      <c r="K25" s="31">
        <f t="shared" si="21"/>
        <v>8.333333333333332</v>
      </c>
      <c r="L25" s="31">
        <f t="shared" si="21"/>
        <v>2.083333333333333</v>
      </c>
      <c r="M25" s="31">
        <f t="shared" si="21"/>
        <v>0</v>
      </c>
      <c r="N25" s="31">
        <f t="shared" si="21"/>
        <v>0</v>
      </c>
      <c r="O25" s="32">
        <f t="shared" si="21"/>
        <v>6.25</v>
      </c>
      <c r="P25" s="9"/>
      <c r="Q25" s="160"/>
      <c r="R25" s="172"/>
      <c r="S25" s="33">
        <v>100</v>
      </c>
      <c r="T25" s="51">
        <f aca="true" t="shared" si="22" ref="T25:AE25">T24/$S24*100</f>
        <v>0</v>
      </c>
      <c r="U25" s="35">
        <f t="shared" si="22"/>
        <v>0</v>
      </c>
      <c r="V25" s="35">
        <f t="shared" si="22"/>
        <v>79.12087912087912</v>
      </c>
      <c r="W25" s="35">
        <f t="shared" si="22"/>
        <v>3.296703296703297</v>
      </c>
      <c r="X25" s="35">
        <f t="shared" si="22"/>
        <v>0</v>
      </c>
      <c r="Y25" s="35">
        <f t="shared" si="22"/>
        <v>0</v>
      </c>
      <c r="Z25" s="35">
        <f t="shared" si="22"/>
        <v>0</v>
      </c>
      <c r="AA25" s="35">
        <f t="shared" si="22"/>
        <v>8.791208791208792</v>
      </c>
      <c r="AB25" s="35">
        <f t="shared" si="22"/>
        <v>2.197802197802198</v>
      </c>
      <c r="AC25" s="35">
        <f t="shared" si="22"/>
        <v>0</v>
      </c>
      <c r="AD25" s="35">
        <f t="shared" si="22"/>
        <v>0</v>
      </c>
      <c r="AE25" s="36">
        <f t="shared" si="22"/>
        <v>6.593406593406594</v>
      </c>
    </row>
    <row r="26" spans="1:31" ht="23.25" customHeight="1">
      <c r="A26" s="210"/>
      <c r="B26" s="161" t="s">
        <v>42</v>
      </c>
      <c r="C26" s="21">
        <f>SUM(D26:O26)</f>
        <v>483</v>
      </c>
      <c r="D26" s="43">
        <v>415</v>
      </c>
      <c r="E26" s="44">
        <v>1</v>
      </c>
      <c r="F26" s="44">
        <v>6</v>
      </c>
      <c r="G26" s="44">
        <v>0</v>
      </c>
      <c r="H26" s="44">
        <v>40</v>
      </c>
      <c r="I26" s="44">
        <v>1</v>
      </c>
      <c r="J26" s="44">
        <v>0</v>
      </c>
      <c r="K26" s="44">
        <v>1</v>
      </c>
      <c r="L26" s="44">
        <v>1</v>
      </c>
      <c r="M26" s="44">
        <v>2</v>
      </c>
      <c r="N26" s="44">
        <v>16</v>
      </c>
      <c r="O26" s="46">
        <v>0</v>
      </c>
      <c r="P26" s="9"/>
      <c r="Q26" s="160"/>
      <c r="R26" s="171" t="s">
        <v>58</v>
      </c>
      <c r="S26" s="40">
        <f>SUM(T26:AE26)</f>
        <v>461</v>
      </c>
      <c r="T26" s="52">
        <v>398</v>
      </c>
      <c r="U26" s="53">
        <v>1</v>
      </c>
      <c r="V26" s="53">
        <v>4</v>
      </c>
      <c r="W26" s="53">
        <v>0</v>
      </c>
      <c r="X26" s="53">
        <v>37</v>
      </c>
      <c r="Y26" s="53">
        <v>1</v>
      </c>
      <c r="Z26" s="53">
        <v>0</v>
      </c>
      <c r="AA26" s="53">
        <v>1</v>
      </c>
      <c r="AB26" s="53">
        <v>1</v>
      </c>
      <c r="AC26" s="53">
        <v>2</v>
      </c>
      <c r="AD26" s="53">
        <v>16</v>
      </c>
      <c r="AE26" s="54">
        <v>0</v>
      </c>
    </row>
    <row r="27" spans="1:31" ht="23.25" customHeight="1">
      <c r="A27" s="210"/>
      <c r="B27" s="162"/>
      <c r="C27" s="29">
        <v>100</v>
      </c>
      <c r="D27" s="30">
        <f aca="true" t="shared" si="23" ref="D27:O27">D26/$C26*100</f>
        <v>85.92132505175984</v>
      </c>
      <c r="E27" s="31">
        <f t="shared" si="23"/>
        <v>0.2070393374741201</v>
      </c>
      <c r="F27" s="31">
        <f t="shared" si="23"/>
        <v>1.2422360248447204</v>
      </c>
      <c r="G27" s="31">
        <f t="shared" si="23"/>
        <v>0</v>
      </c>
      <c r="H27" s="31">
        <f t="shared" si="23"/>
        <v>8.281573498964804</v>
      </c>
      <c r="I27" s="31">
        <f t="shared" si="23"/>
        <v>0.2070393374741201</v>
      </c>
      <c r="J27" s="31">
        <f t="shared" si="23"/>
        <v>0</v>
      </c>
      <c r="K27" s="31">
        <f t="shared" si="23"/>
        <v>0.2070393374741201</v>
      </c>
      <c r="L27" s="31">
        <f t="shared" si="23"/>
        <v>0.2070393374741201</v>
      </c>
      <c r="M27" s="31">
        <f t="shared" si="23"/>
        <v>0.4140786749482402</v>
      </c>
      <c r="N27" s="31">
        <f t="shared" si="23"/>
        <v>3.3126293995859215</v>
      </c>
      <c r="O27" s="32">
        <f t="shared" si="23"/>
        <v>0</v>
      </c>
      <c r="P27" s="9"/>
      <c r="Q27" s="160"/>
      <c r="R27" s="172"/>
      <c r="S27" s="33">
        <v>100</v>
      </c>
      <c r="T27" s="51">
        <f aca="true" t="shared" si="24" ref="T27:AE27">T26/$S26*100</f>
        <v>86.33405639913232</v>
      </c>
      <c r="U27" s="35">
        <f t="shared" si="24"/>
        <v>0.21691973969631237</v>
      </c>
      <c r="V27" s="35">
        <f t="shared" si="24"/>
        <v>0.8676789587852495</v>
      </c>
      <c r="W27" s="35">
        <f t="shared" si="24"/>
        <v>0</v>
      </c>
      <c r="X27" s="35">
        <f t="shared" si="24"/>
        <v>8.026030368763557</v>
      </c>
      <c r="Y27" s="35">
        <f t="shared" si="24"/>
        <v>0.21691973969631237</v>
      </c>
      <c r="Z27" s="35">
        <f t="shared" si="24"/>
        <v>0</v>
      </c>
      <c r="AA27" s="35">
        <f t="shared" si="24"/>
        <v>0.21691973969631237</v>
      </c>
      <c r="AB27" s="35">
        <f t="shared" si="24"/>
        <v>0.21691973969631237</v>
      </c>
      <c r="AC27" s="35">
        <f t="shared" si="24"/>
        <v>0.43383947939262474</v>
      </c>
      <c r="AD27" s="35">
        <f t="shared" si="24"/>
        <v>3.470715835140998</v>
      </c>
      <c r="AE27" s="36">
        <f t="shared" si="24"/>
        <v>0</v>
      </c>
    </row>
    <row r="28" spans="1:31" ht="23.25" customHeight="1">
      <c r="A28" s="210"/>
      <c r="B28" s="161" t="s">
        <v>43</v>
      </c>
      <c r="C28" s="21">
        <v>1</v>
      </c>
      <c r="D28" s="43">
        <v>0</v>
      </c>
      <c r="E28" s="44">
        <v>0</v>
      </c>
      <c r="F28" s="44">
        <v>1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6">
        <v>0</v>
      </c>
      <c r="P28" s="9"/>
      <c r="Q28" s="160"/>
      <c r="R28" s="171" t="s">
        <v>59</v>
      </c>
      <c r="S28" s="40">
        <f>SUM(T28:AE28)</f>
        <v>2</v>
      </c>
      <c r="T28" s="52">
        <v>0</v>
      </c>
      <c r="U28" s="53">
        <v>0</v>
      </c>
      <c r="V28" s="53">
        <v>2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4">
        <v>0</v>
      </c>
    </row>
    <row r="29" spans="1:31" ht="23.25" customHeight="1">
      <c r="A29" s="210"/>
      <c r="B29" s="162"/>
      <c r="C29" s="29">
        <v>100</v>
      </c>
      <c r="D29" s="30">
        <f aca="true" t="shared" si="25" ref="D29:O29">D28/$C28*100</f>
        <v>0</v>
      </c>
      <c r="E29" s="31">
        <f t="shared" si="25"/>
        <v>0</v>
      </c>
      <c r="F29" s="31">
        <f t="shared" si="25"/>
        <v>100</v>
      </c>
      <c r="G29" s="31">
        <f t="shared" si="25"/>
        <v>0</v>
      </c>
      <c r="H29" s="31">
        <f t="shared" si="25"/>
        <v>0</v>
      </c>
      <c r="I29" s="31">
        <f t="shared" si="25"/>
        <v>0</v>
      </c>
      <c r="J29" s="31">
        <f t="shared" si="25"/>
        <v>0</v>
      </c>
      <c r="K29" s="31">
        <f t="shared" si="25"/>
        <v>0</v>
      </c>
      <c r="L29" s="31">
        <f t="shared" si="25"/>
        <v>0</v>
      </c>
      <c r="M29" s="31">
        <f t="shared" si="25"/>
        <v>0</v>
      </c>
      <c r="N29" s="31">
        <f t="shared" si="25"/>
        <v>0</v>
      </c>
      <c r="O29" s="32">
        <f t="shared" si="25"/>
        <v>0</v>
      </c>
      <c r="P29" s="9"/>
      <c r="Q29" s="160"/>
      <c r="R29" s="172"/>
      <c r="S29" s="33">
        <v>100</v>
      </c>
      <c r="T29" s="51">
        <f aca="true" t="shared" si="26" ref="T29:AE29">T28/$S28*100</f>
        <v>0</v>
      </c>
      <c r="U29" s="35">
        <f t="shared" si="26"/>
        <v>0</v>
      </c>
      <c r="V29" s="35">
        <f t="shared" si="26"/>
        <v>100</v>
      </c>
      <c r="W29" s="35">
        <f t="shared" si="26"/>
        <v>0</v>
      </c>
      <c r="X29" s="35">
        <f t="shared" si="26"/>
        <v>0</v>
      </c>
      <c r="Y29" s="35">
        <f t="shared" si="26"/>
        <v>0</v>
      </c>
      <c r="Z29" s="35">
        <f t="shared" si="26"/>
        <v>0</v>
      </c>
      <c r="AA29" s="35">
        <f t="shared" si="26"/>
        <v>0</v>
      </c>
      <c r="AB29" s="35">
        <f t="shared" si="26"/>
        <v>0</v>
      </c>
      <c r="AC29" s="35">
        <f t="shared" si="26"/>
        <v>0</v>
      </c>
      <c r="AD29" s="35">
        <f t="shared" si="26"/>
        <v>0</v>
      </c>
      <c r="AE29" s="36">
        <f t="shared" si="26"/>
        <v>0</v>
      </c>
    </row>
    <row r="30" spans="1:31" ht="23.25" customHeight="1">
      <c r="A30" s="210"/>
      <c r="B30" s="161" t="s">
        <v>16</v>
      </c>
      <c r="C30" s="21">
        <f>SUM(D30:O30)</f>
        <v>533</v>
      </c>
      <c r="D30" s="43">
        <v>18</v>
      </c>
      <c r="E30" s="44">
        <v>0</v>
      </c>
      <c r="F30" s="44">
        <v>10</v>
      </c>
      <c r="G30" s="44">
        <v>0</v>
      </c>
      <c r="H30" s="44">
        <v>501</v>
      </c>
      <c r="I30" s="44">
        <v>0</v>
      </c>
      <c r="J30" s="44">
        <v>0</v>
      </c>
      <c r="K30" s="44">
        <v>0</v>
      </c>
      <c r="L30" s="44">
        <v>4</v>
      </c>
      <c r="M30" s="44">
        <v>0</v>
      </c>
      <c r="N30" s="44">
        <v>0</v>
      </c>
      <c r="O30" s="46">
        <v>0</v>
      </c>
      <c r="P30" s="9"/>
      <c r="Q30" s="160"/>
      <c r="R30" s="171" t="s">
        <v>60</v>
      </c>
      <c r="S30" s="40">
        <f>SUM(T30:AE30)</f>
        <v>480</v>
      </c>
      <c r="T30" s="52">
        <v>15</v>
      </c>
      <c r="U30" s="53">
        <v>0</v>
      </c>
      <c r="V30" s="53">
        <v>8</v>
      </c>
      <c r="W30" s="53">
        <v>0</v>
      </c>
      <c r="X30" s="53">
        <v>453</v>
      </c>
      <c r="Y30" s="53">
        <v>0</v>
      </c>
      <c r="Z30" s="53">
        <v>0</v>
      </c>
      <c r="AA30" s="53">
        <v>0</v>
      </c>
      <c r="AB30" s="53">
        <v>4</v>
      </c>
      <c r="AC30" s="53">
        <v>0</v>
      </c>
      <c r="AD30" s="53">
        <v>0</v>
      </c>
      <c r="AE30" s="54">
        <v>0</v>
      </c>
    </row>
    <row r="31" spans="1:31" ht="23.25" customHeight="1">
      <c r="A31" s="210"/>
      <c r="B31" s="162"/>
      <c r="C31" s="29">
        <v>100.04</v>
      </c>
      <c r="D31" s="30">
        <f aca="true" t="shared" si="27" ref="D31:O31">D30/$C30*100</f>
        <v>3.377110694183865</v>
      </c>
      <c r="E31" s="31">
        <f t="shared" si="27"/>
        <v>0</v>
      </c>
      <c r="F31" s="31">
        <f t="shared" si="27"/>
        <v>1.876172607879925</v>
      </c>
      <c r="G31" s="31">
        <f t="shared" si="27"/>
        <v>0</v>
      </c>
      <c r="H31" s="31">
        <f t="shared" si="27"/>
        <v>93.99624765478424</v>
      </c>
      <c r="I31" s="31">
        <f t="shared" si="27"/>
        <v>0</v>
      </c>
      <c r="J31" s="31">
        <f t="shared" si="27"/>
        <v>0</v>
      </c>
      <c r="K31" s="31">
        <f t="shared" si="27"/>
        <v>0</v>
      </c>
      <c r="L31" s="31">
        <f t="shared" si="27"/>
        <v>0.7504690431519699</v>
      </c>
      <c r="M31" s="31">
        <f t="shared" si="27"/>
        <v>0</v>
      </c>
      <c r="N31" s="31">
        <f t="shared" si="27"/>
        <v>0</v>
      </c>
      <c r="O31" s="32">
        <f t="shared" si="27"/>
        <v>0</v>
      </c>
      <c r="P31" s="9"/>
      <c r="Q31" s="160"/>
      <c r="R31" s="172"/>
      <c r="S31" s="33">
        <v>100</v>
      </c>
      <c r="T31" s="51">
        <f aca="true" t="shared" si="28" ref="T31:AE31">T30/$S30*100</f>
        <v>3.125</v>
      </c>
      <c r="U31" s="35">
        <f t="shared" si="28"/>
        <v>0</v>
      </c>
      <c r="V31" s="35">
        <f t="shared" si="28"/>
        <v>1.6666666666666667</v>
      </c>
      <c r="W31" s="35">
        <f t="shared" si="28"/>
        <v>0</v>
      </c>
      <c r="X31" s="35">
        <f t="shared" si="28"/>
        <v>94.375</v>
      </c>
      <c r="Y31" s="35">
        <f t="shared" si="28"/>
        <v>0</v>
      </c>
      <c r="Z31" s="35">
        <f t="shared" si="28"/>
        <v>0</v>
      </c>
      <c r="AA31" s="35">
        <f t="shared" si="28"/>
        <v>0</v>
      </c>
      <c r="AB31" s="35">
        <f t="shared" si="28"/>
        <v>0.8333333333333334</v>
      </c>
      <c r="AC31" s="35">
        <f t="shared" si="28"/>
        <v>0</v>
      </c>
      <c r="AD31" s="35">
        <f t="shared" si="28"/>
        <v>0</v>
      </c>
      <c r="AE31" s="36">
        <f t="shared" si="28"/>
        <v>0</v>
      </c>
    </row>
    <row r="32" spans="1:31" ht="23.25" customHeight="1">
      <c r="A32" s="210"/>
      <c r="B32" s="161" t="s">
        <v>44</v>
      </c>
      <c r="C32" s="21">
        <f>SUM(D32:O32)</f>
        <v>694</v>
      </c>
      <c r="D32" s="43">
        <v>2</v>
      </c>
      <c r="E32" s="44">
        <v>0</v>
      </c>
      <c r="F32" s="44">
        <v>8</v>
      </c>
      <c r="G32" s="44">
        <v>0</v>
      </c>
      <c r="H32" s="44">
        <v>668</v>
      </c>
      <c r="I32" s="44">
        <v>11</v>
      </c>
      <c r="J32" s="44">
        <v>0</v>
      </c>
      <c r="K32" s="44">
        <v>5</v>
      </c>
      <c r="L32" s="44">
        <v>0</v>
      </c>
      <c r="M32" s="44">
        <v>0</v>
      </c>
      <c r="N32" s="44">
        <v>0</v>
      </c>
      <c r="O32" s="46">
        <v>0</v>
      </c>
      <c r="P32" s="9"/>
      <c r="Q32" s="160"/>
      <c r="R32" s="171" t="s">
        <v>61</v>
      </c>
      <c r="S32" s="40">
        <f>SUM(T32:AE32)</f>
        <v>677</v>
      </c>
      <c r="T32" s="52">
        <v>2</v>
      </c>
      <c r="U32" s="53">
        <v>0</v>
      </c>
      <c r="V32" s="53">
        <v>8</v>
      </c>
      <c r="W32" s="53">
        <v>0</v>
      </c>
      <c r="X32" s="53">
        <v>652</v>
      </c>
      <c r="Y32" s="53">
        <v>10</v>
      </c>
      <c r="Z32" s="53">
        <v>0</v>
      </c>
      <c r="AA32" s="53">
        <v>5</v>
      </c>
      <c r="AB32" s="53">
        <v>0</v>
      </c>
      <c r="AC32" s="53">
        <v>0</v>
      </c>
      <c r="AD32" s="53">
        <v>0</v>
      </c>
      <c r="AE32" s="54">
        <v>0</v>
      </c>
    </row>
    <row r="33" spans="1:31" ht="23.25" customHeight="1">
      <c r="A33" s="210"/>
      <c r="B33" s="198"/>
      <c r="C33" s="56">
        <v>100</v>
      </c>
      <c r="D33" s="57">
        <f aca="true" t="shared" si="29" ref="D33:O33">D32/$C32*100</f>
        <v>0.2881844380403458</v>
      </c>
      <c r="E33" s="58">
        <f t="shared" si="29"/>
        <v>0</v>
      </c>
      <c r="F33" s="58">
        <f t="shared" si="29"/>
        <v>1.1527377521613833</v>
      </c>
      <c r="G33" s="58">
        <f t="shared" si="29"/>
        <v>0</v>
      </c>
      <c r="H33" s="58">
        <f t="shared" si="29"/>
        <v>96.25360230547551</v>
      </c>
      <c r="I33" s="58">
        <f t="shared" si="29"/>
        <v>1.585014409221902</v>
      </c>
      <c r="J33" s="58">
        <f t="shared" si="29"/>
        <v>0</v>
      </c>
      <c r="K33" s="58">
        <f t="shared" si="29"/>
        <v>0.7204610951008645</v>
      </c>
      <c r="L33" s="58">
        <f t="shared" si="29"/>
        <v>0</v>
      </c>
      <c r="M33" s="58">
        <f t="shared" si="29"/>
        <v>0</v>
      </c>
      <c r="N33" s="58">
        <f t="shared" si="29"/>
        <v>0</v>
      </c>
      <c r="O33" s="59">
        <f t="shared" si="29"/>
        <v>0</v>
      </c>
      <c r="P33" s="9"/>
      <c r="Q33" s="160"/>
      <c r="R33" s="172"/>
      <c r="S33" s="33">
        <v>100</v>
      </c>
      <c r="T33" s="51">
        <f aca="true" t="shared" si="30" ref="T33:AE33">T32/$S32*100</f>
        <v>0.29542097488921715</v>
      </c>
      <c r="U33" s="35">
        <f t="shared" si="30"/>
        <v>0</v>
      </c>
      <c r="V33" s="35">
        <f t="shared" si="30"/>
        <v>1.1816838995568686</v>
      </c>
      <c r="W33" s="35">
        <f t="shared" si="30"/>
        <v>0</v>
      </c>
      <c r="X33" s="35">
        <f t="shared" si="30"/>
        <v>96.30723781388478</v>
      </c>
      <c r="Y33" s="35">
        <f t="shared" si="30"/>
        <v>1.4771048744460855</v>
      </c>
      <c r="Z33" s="35">
        <f t="shared" si="30"/>
        <v>0</v>
      </c>
      <c r="AA33" s="35">
        <f t="shared" si="30"/>
        <v>0.7385524372230428</v>
      </c>
      <c r="AB33" s="35">
        <f t="shared" si="30"/>
        <v>0</v>
      </c>
      <c r="AC33" s="35">
        <f t="shared" si="30"/>
        <v>0</v>
      </c>
      <c r="AD33" s="35">
        <f t="shared" si="30"/>
        <v>0</v>
      </c>
      <c r="AE33" s="36">
        <f t="shared" si="30"/>
        <v>0</v>
      </c>
    </row>
    <row r="34" spans="1:31" ht="23.25" customHeight="1">
      <c r="A34" s="210"/>
      <c r="B34" s="161" t="s">
        <v>18</v>
      </c>
      <c r="C34" s="60">
        <f>SUM(D34:O34)</f>
        <v>677</v>
      </c>
      <c r="D34" s="61">
        <v>0</v>
      </c>
      <c r="E34" s="44">
        <v>0</v>
      </c>
      <c r="F34" s="44">
        <v>4</v>
      </c>
      <c r="G34" s="44">
        <v>0</v>
      </c>
      <c r="H34" s="44">
        <v>659</v>
      </c>
      <c r="I34" s="44">
        <v>10</v>
      </c>
      <c r="J34" s="44">
        <v>0</v>
      </c>
      <c r="K34" s="44">
        <v>4</v>
      </c>
      <c r="L34" s="44">
        <v>0</v>
      </c>
      <c r="M34" s="44">
        <v>0</v>
      </c>
      <c r="N34" s="44">
        <v>0</v>
      </c>
      <c r="O34" s="46">
        <v>0</v>
      </c>
      <c r="P34" s="9"/>
      <c r="Q34" s="47"/>
      <c r="R34" s="177" t="s">
        <v>62</v>
      </c>
      <c r="S34" s="40">
        <f>SUM(T34:AE34)</f>
        <v>676</v>
      </c>
      <c r="T34" s="52">
        <v>0</v>
      </c>
      <c r="U34" s="53">
        <v>0</v>
      </c>
      <c r="V34" s="53">
        <v>4</v>
      </c>
      <c r="W34" s="53">
        <v>0</v>
      </c>
      <c r="X34" s="53">
        <v>658</v>
      </c>
      <c r="Y34" s="53">
        <v>10</v>
      </c>
      <c r="Z34" s="53">
        <v>0</v>
      </c>
      <c r="AA34" s="53">
        <v>4</v>
      </c>
      <c r="AB34" s="53">
        <v>0</v>
      </c>
      <c r="AC34" s="53">
        <v>0</v>
      </c>
      <c r="AD34" s="53">
        <v>0</v>
      </c>
      <c r="AE34" s="54">
        <v>0</v>
      </c>
    </row>
    <row r="35" spans="1:31" ht="23.25" customHeight="1" thickBot="1">
      <c r="A35" s="211"/>
      <c r="B35" s="209"/>
      <c r="C35" s="62">
        <v>100</v>
      </c>
      <c r="D35" s="63">
        <f aca="true" t="shared" si="31" ref="D35:O35">D34/$C34*100</f>
        <v>0</v>
      </c>
      <c r="E35" s="64">
        <f t="shared" si="31"/>
        <v>0</v>
      </c>
      <c r="F35" s="64">
        <f t="shared" si="31"/>
        <v>0.5908419497784343</v>
      </c>
      <c r="G35" s="64">
        <f t="shared" si="31"/>
        <v>0</v>
      </c>
      <c r="H35" s="64">
        <f t="shared" si="31"/>
        <v>97.34121122599704</v>
      </c>
      <c r="I35" s="64">
        <f t="shared" si="31"/>
        <v>1.4771048744460855</v>
      </c>
      <c r="J35" s="64">
        <f t="shared" si="31"/>
        <v>0</v>
      </c>
      <c r="K35" s="64">
        <f t="shared" si="31"/>
        <v>0.5908419497784343</v>
      </c>
      <c r="L35" s="64">
        <f t="shared" si="31"/>
        <v>0</v>
      </c>
      <c r="M35" s="64">
        <f t="shared" si="31"/>
        <v>0</v>
      </c>
      <c r="N35" s="64">
        <f t="shared" si="31"/>
        <v>0</v>
      </c>
      <c r="O35" s="65">
        <f t="shared" si="31"/>
        <v>0</v>
      </c>
      <c r="P35" s="9"/>
      <c r="Q35" s="66"/>
      <c r="R35" s="178"/>
      <c r="S35" s="67">
        <v>100</v>
      </c>
      <c r="T35" s="68">
        <f aca="true" t="shared" si="32" ref="T35:AE35">T34/$S34*100</f>
        <v>0</v>
      </c>
      <c r="U35" s="69">
        <f t="shared" si="32"/>
        <v>0</v>
      </c>
      <c r="V35" s="69">
        <f t="shared" si="32"/>
        <v>0.591715976331361</v>
      </c>
      <c r="W35" s="69">
        <f t="shared" si="32"/>
        <v>0</v>
      </c>
      <c r="X35" s="69">
        <f t="shared" si="32"/>
        <v>97.33727810650888</v>
      </c>
      <c r="Y35" s="69">
        <f t="shared" si="32"/>
        <v>1.4792899408284024</v>
      </c>
      <c r="Z35" s="69">
        <f t="shared" si="32"/>
        <v>0</v>
      </c>
      <c r="AA35" s="69">
        <f t="shared" si="32"/>
        <v>0.591715976331361</v>
      </c>
      <c r="AB35" s="69">
        <f t="shared" si="32"/>
        <v>0</v>
      </c>
      <c r="AC35" s="69">
        <f t="shared" si="32"/>
        <v>0</v>
      </c>
      <c r="AD35" s="69">
        <f t="shared" si="32"/>
        <v>0</v>
      </c>
      <c r="AE35" s="70">
        <f t="shared" si="32"/>
        <v>0</v>
      </c>
    </row>
    <row r="36" ht="22.5" customHeight="1">
      <c r="C36" s="71" t="s">
        <v>45</v>
      </c>
    </row>
  </sheetData>
  <mergeCells count="68">
    <mergeCell ref="B34:B35"/>
    <mergeCell ref="A12:A35"/>
    <mergeCell ref="O3:O5"/>
    <mergeCell ref="A3:B3"/>
    <mergeCell ref="A5:B5"/>
    <mergeCell ref="E3:E5"/>
    <mergeCell ref="A4:B4"/>
    <mergeCell ref="J3:J5"/>
    <mergeCell ref="C3:C5"/>
    <mergeCell ref="K3:K5"/>
    <mergeCell ref="G3:G5"/>
    <mergeCell ref="D3:D5"/>
    <mergeCell ref="B28:B29"/>
    <mergeCell ref="A8:B9"/>
    <mergeCell ref="B14:B15"/>
    <mergeCell ref="F3:F5"/>
    <mergeCell ref="A10:B11"/>
    <mergeCell ref="B12:B13"/>
    <mergeCell ref="A6:B7"/>
    <mergeCell ref="B16:B17"/>
    <mergeCell ref="B32:B33"/>
    <mergeCell ref="B18:B19"/>
    <mergeCell ref="B20:B21"/>
    <mergeCell ref="B22:B23"/>
    <mergeCell ref="B24:B25"/>
    <mergeCell ref="B26:B27"/>
    <mergeCell ref="T2:AE2"/>
    <mergeCell ref="A1:O1"/>
    <mergeCell ref="Q1:AE1"/>
    <mergeCell ref="I3:I5"/>
    <mergeCell ref="L3:L5"/>
    <mergeCell ref="M3:M5"/>
    <mergeCell ref="N3:N5"/>
    <mergeCell ref="S3:S5"/>
    <mergeCell ref="T3:T5"/>
    <mergeCell ref="H3:H5"/>
    <mergeCell ref="AE3:AE5"/>
    <mergeCell ref="Q4:R4"/>
    <mergeCell ref="Q5:R5"/>
    <mergeCell ref="Z3:Z5"/>
    <mergeCell ref="AA3:AA5"/>
    <mergeCell ref="AB3:AB5"/>
    <mergeCell ref="AC3:AC5"/>
    <mergeCell ref="Q3:R3"/>
    <mergeCell ref="R18:R19"/>
    <mergeCell ref="R20:R21"/>
    <mergeCell ref="R22:R23"/>
    <mergeCell ref="AD3:AD5"/>
    <mergeCell ref="U3:U5"/>
    <mergeCell ref="V3:V5"/>
    <mergeCell ref="W3:W5"/>
    <mergeCell ref="X3:X5"/>
    <mergeCell ref="Y3:Y5"/>
    <mergeCell ref="R34:R35"/>
    <mergeCell ref="R24:R25"/>
    <mergeCell ref="R26:R27"/>
    <mergeCell ref="R28:R29"/>
    <mergeCell ref="R30:R31"/>
    <mergeCell ref="Q12:Q33"/>
    <mergeCell ref="B30:B31"/>
    <mergeCell ref="D2:O2"/>
    <mergeCell ref="Q8:R9"/>
    <mergeCell ref="Q10:R11"/>
    <mergeCell ref="R32:R33"/>
    <mergeCell ref="Q6:R7"/>
    <mergeCell ref="R12:R13"/>
    <mergeCell ref="R14:R15"/>
    <mergeCell ref="R16:R17"/>
  </mergeCells>
  <printOptions/>
  <pageMargins left="0.7086614173228347" right="0.5905511811023623" top="0.8661417322834646" bottom="0.2755905511811024" header="0.4330708661417323" footer="0.5511811023622047"/>
  <pageSetup fitToHeight="1" fitToWidth="1" horizontalDpi="600" verticalDpi="600" orientation="landscape" paperSize="9" scale="69" r:id="rId2"/>
  <headerFooter alignWithMargins="0">
    <oddHeader>&amp;L&amp;"HGPｺﾞｼｯｸE,標準"&amp;16事業別・法人別指定事業者数&amp;R&amp;"ＭＳ Ｐゴシック,太字"&amp;14平成25年2月1日現在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38"/>
  <sheetViews>
    <sheetView zoomScale="75" zoomScaleNormal="75" workbookViewId="0" topLeftCell="A1">
      <selection activeCell="I28" sqref="I28"/>
    </sheetView>
  </sheetViews>
  <sheetFormatPr defaultColWidth="9.00390625" defaultRowHeight="13.5"/>
  <cols>
    <col min="1" max="1" width="3.00390625" style="75" customWidth="1"/>
    <col min="2" max="2" width="24.125" style="75" customWidth="1"/>
    <col min="3" max="4" width="14.25390625" style="75" customWidth="1"/>
    <col min="5" max="10" width="14.125" style="75" customWidth="1"/>
    <col min="11" max="15" width="9.00390625" style="75" customWidth="1"/>
    <col min="16" max="16" width="9.375" style="75" customWidth="1"/>
    <col min="17" max="16384" width="9.00390625" style="75" customWidth="1"/>
  </cols>
  <sheetData>
    <row r="1" spans="9:10" ht="17.25">
      <c r="I1" s="151" t="s">
        <v>144</v>
      </c>
      <c r="J1" s="151"/>
    </row>
    <row r="2" spans="9:10" ht="18.75">
      <c r="I2" s="156" t="s">
        <v>0</v>
      </c>
      <c r="J2" s="156"/>
    </row>
    <row r="3" spans="9:10" ht="14.25">
      <c r="I3" s="76"/>
      <c r="J3" s="76"/>
    </row>
    <row r="5" spans="3:10" ht="36.75" customHeight="1">
      <c r="C5" s="77"/>
      <c r="D5" s="78" t="s">
        <v>1</v>
      </c>
      <c r="E5" s="79"/>
      <c r="F5" s="79"/>
      <c r="G5" s="79"/>
      <c r="H5" s="79"/>
      <c r="I5" s="80"/>
      <c r="J5" s="81"/>
    </row>
    <row r="6" ht="36.75" customHeight="1">
      <c r="D6" s="82" t="s">
        <v>148</v>
      </c>
    </row>
    <row r="7" ht="24" customHeight="1"/>
    <row r="8" spans="2:10" ht="26.25" customHeight="1">
      <c r="B8" s="83" t="s">
        <v>145</v>
      </c>
      <c r="D8" s="84"/>
      <c r="E8" s="84"/>
      <c r="F8" s="84"/>
      <c r="G8" s="84"/>
      <c r="H8" s="84"/>
      <c r="I8" s="84"/>
      <c r="J8" s="84"/>
    </row>
    <row r="9" ht="26.25" customHeight="1">
      <c r="B9" s="85" t="s">
        <v>77</v>
      </c>
    </row>
    <row r="10" ht="26.25" customHeight="1">
      <c r="B10" s="85" t="s">
        <v>2</v>
      </c>
    </row>
    <row r="11" ht="17.25" customHeight="1"/>
    <row r="12" ht="22.5" customHeight="1" thickBot="1">
      <c r="B12" s="85" t="s">
        <v>64</v>
      </c>
    </row>
    <row r="13" spans="1:10" ht="30.75" customHeight="1" thickTop="1">
      <c r="A13" s="152"/>
      <c r="B13" s="153"/>
      <c r="C13" s="212" t="s">
        <v>141</v>
      </c>
      <c r="D13" s="144"/>
      <c r="E13" s="146" t="s">
        <v>146</v>
      </c>
      <c r="F13" s="147"/>
      <c r="G13" s="158" t="s">
        <v>147</v>
      </c>
      <c r="H13" s="159"/>
      <c r="I13" s="157" t="s">
        <v>68</v>
      </c>
      <c r="J13" s="144"/>
    </row>
    <row r="14" spans="1:10" ht="30.75" customHeight="1">
      <c r="A14" s="154"/>
      <c r="B14" s="155"/>
      <c r="C14" s="99" t="s">
        <v>3</v>
      </c>
      <c r="D14" s="87" t="s">
        <v>4</v>
      </c>
      <c r="E14" s="88" t="s">
        <v>3</v>
      </c>
      <c r="F14" s="89" t="s">
        <v>4</v>
      </c>
      <c r="G14" s="99" t="s">
        <v>3</v>
      </c>
      <c r="H14" s="100" t="s">
        <v>4</v>
      </c>
      <c r="I14" s="86" t="s">
        <v>3</v>
      </c>
      <c r="J14" s="87" t="s">
        <v>4</v>
      </c>
    </row>
    <row r="15" spans="1:10" s="111" customFormat="1" ht="34.5" customHeight="1">
      <c r="A15" s="148" t="s">
        <v>5</v>
      </c>
      <c r="B15" s="149"/>
      <c r="C15" s="109">
        <v>3357</v>
      </c>
      <c r="D15" s="110"/>
      <c r="E15" s="90">
        <v>22</v>
      </c>
      <c r="F15" s="91"/>
      <c r="G15" s="101">
        <f aca="true" t="shared" si="0" ref="G15:G28">E15-(I15-C15)</f>
        <v>6</v>
      </c>
      <c r="H15" s="92"/>
      <c r="I15" s="109">
        <v>3373</v>
      </c>
      <c r="J15" s="110"/>
    </row>
    <row r="16" spans="1:10" ht="34.5" customHeight="1">
      <c r="A16" s="141" t="s">
        <v>6</v>
      </c>
      <c r="B16" s="142"/>
      <c r="C16" s="93">
        <f>SUM(C17:C28)</f>
        <v>9422</v>
      </c>
      <c r="D16" s="93">
        <f>SUM(D17:D28)</f>
        <v>8861</v>
      </c>
      <c r="E16" s="93">
        <f>SUM(E17:E28)</f>
        <v>93</v>
      </c>
      <c r="F16" s="112">
        <f>SUM(F17:F28)</f>
        <v>80</v>
      </c>
      <c r="G16" s="101">
        <f t="shared" si="0"/>
        <v>32</v>
      </c>
      <c r="H16" s="102">
        <f>SUM(H17:H28)</f>
        <v>28</v>
      </c>
      <c r="I16" s="93">
        <f>SUM(I17:I28)</f>
        <v>9483</v>
      </c>
      <c r="J16" s="93">
        <f>SUM(J17:J28)</f>
        <v>8913</v>
      </c>
    </row>
    <row r="17" spans="1:10" s="111" customFormat="1" ht="34.5" customHeight="1">
      <c r="A17" s="113"/>
      <c r="B17" s="133" t="s">
        <v>7</v>
      </c>
      <c r="C17" s="115">
        <v>3031</v>
      </c>
      <c r="D17" s="115">
        <v>2959</v>
      </c>
      <c r="E17" s="115">
        <v>21</v>
      </c>
      <c r="F17" s="116">
        <v>20</v>
      </c>
      <c r="G17" s="103">
        <f t="shared" si="0"/>
        <v>10</v>
      </c>
      <c r="H17" s="104">
        <f aca="true" t="shared" si="1" ref="H17:H28">F17-(J17-D17)</f>
        <v>10</v>
      </c>
      <c r="I17" s="115">
        <v>3042</v>
      </c>
      <c r="J17" s="115">
        <v>2969</v>
      </c>
    </row>
    <row r="18" spans="1:10" s="111" customFormat="1" ht="34.5" customHeight="1">
      <c r="A18" s="113"/>
      <c r="B18" s="135" t="s">
        <v>8</v>
      </c>
      <c r="C18" s="118">
        <v>169</v>
      </c>
      <c r="D18" s="118">
        <v>166</v>
      </c>
      <c r="E18" s="118">
        <v>1</v>
      </c>
      <c r="F18" s="118">
        <v>1</v>
      </c>
      <c r="G18" s="105">
        <f t="shared" si="0"/>
        <v>0</v>
      </c>
      <c r="H18" s="106">
        <f t="shared" si="1"/>
        <v>0</v>
      </c>
      <c r="I18" s="118">
        <v>170</v>
      </c>
      <c r="J18" s="118">
        <v>167</v>
      </c>
    </row>
    <row r="19" spans="1:10" s="111" customFormat="1" ht="34.5" customHeight="1">
      <c r="A19" s="113"/>
      <c r="B19" s="137" t="s">
        <v>9</v>
      </c>
      <c r="C19" s="118">
        <v>642</v>
      </c>
      <c r="D19" s="118">
        <v>628</v>
      </c>
      <c r="E19" s="118">
        <v>3</v>
      </c>
      <c r="F19" s="120">
        <v>3</v>
      </c>
      <c r="G19" s="105">
        <f t="shared" si="0"/>
        <v>1</v>
      </c>
      <c r="H19" s="106">
        <f t="shared" si="1"/>
        <v>1</v>
      </c>
      <c r="I19" s="118">
        <v>644</v>
      </c>
      <c r="J19" s="118">
        <v>630</v>
      </c>
    </row>
    <row r="20" spans="1:10" s="111" customFormat="1" ht="34.5" customHeight="1">
      <c r="A20" s="113"/>
      <c r="B20" s="135" t="s">
        <v>10</v>
      </c>
      <c r="C20" s="118">
        <v>72</v>
      </c>
      <c r="D20" s="118">
        <v>55</v>
      </c>
      <c r="E20" s="118">
        <v>1</v>
      </c>
      <c r="F20" s="120">
        <v>1</v>
      </c>
      <c r="G20" s="105">
        <f t="shared" si="0"/>
        <v>1</v>
      </c>
      <c r="H20" s="106">
        <f t="shared" si="1"/>
        <v>1</v>
      </c>
      <c r="I20" s="118">
        <v>72</v>
      </c>
      <c r="J20" s="118">
        <v>55</v>
      </c>
    </row>
    <row r="21" spans="1:10" s="111" customFormat="1" ht="34.5" customHeight="1">
      <c r="A21" s="113"/>
      <c r="B21" s="135" t="s">
        <v>11</v>
      </c>
      <c r="C21" s="118">
        <v>303</v>
      </c>
      <c r="D21" s="118">
        <v>259</v>
      </c>
      <c r="E21" s="118">
        <v>2</v>
      </c>
      <c r="F21" s="120">
        <v>2</v>
      </c>
      <c r="G21" s="105">
        <f t="shared" si="0"/>
        <v>0</v>
      </c>
      <c r="H21" s="106">
        <f t="shared" si="1"/>
        <v>0</v>
      </c>
      <c r="I21" s="118">
        <v>305</v>
      </c>
      <c r="J21" s="118">
        <v>261</v>
      </c>
    </row>
    <row r="22" spans="1:10" s="111" customFormat="1" ht="34.5" customHeight="1">
      <c r="A22" s="113"/>
      <c r="B22" s="135" t="s">
        <v>12</v>
      </c>
      <c r="C22" s="118">
        <v>2721</v>
      </c>
      <c r="D22" s="118">
        <v>2407</v>
      </c>
      <c r="E22" s="118">
        <v>52</v>
      </c>
      <c r="F22" s="120">
        <v>40</v>
      </c>
      <c r="G22" s="105">
        <f t="shared" si="0"/>
        <v>15</v>
      </c>
      <c r="H22" s="106">
        <f t="shared" si="1"/>
        <v>11</v>
      </c>
      <c r="I22" s="118">
        <v>2758</v>
      </c>
      <c r="J22" s="118">
        <v>2436</v>
      </c>
    </row>
    <row r="23" spans="1:10" s="111" customFormat="1" ht="34.5" customHeight="1">
      <c r="A23" s="113"/>
      <c r="B23" s="135" t="s">
        <v>13</v>
      </c>
      <c r="C23" s="118">
        <v>96</v>
      </c>
      <c r="D23" s="118">
        <v>91</v>
      </c>
      <c r="E23" s="118">
        <v>0</v>
      </c>
      <c r="F23" s="120">
        <v>0</v>
      </c>
      <c r="G23" s="105">
        <f t="shared" si="0"/>
        <v>0</v>
      </c>
      <c r="H23" s="106">
        <f t="shared" si="1"/>
        <v>0</v>
      </c>
      <c r="I23" s="118">
        <v>96</v>
      </c>
      <c r="J23" s="118">
        <v>91</v>
      </c>
    </row>
    <row r="24" spans="1:10" s="111" customFormat="1" ht="34.5" customHeight="1">
      <c r="A24" s="113"/>
      <c r="B24" s="135" t="s">
        <v>14</v>
      </c>
      <c r="C24" s="118">
        <v>483</v>
      </c>
      <c r="D24" s="118">
        <v>461</v>
      </c>
      <c r="E24" s="118">
        <v>5</v>
      </c>
      <c r="F24" s="120">
        <v>5</v>
      </c>
      <c r="G24" s="105">
        <f t="shared" si="0"/>
        <v>0</v>
      </c>
      <c r="H24" s="106">
        <f t="shared" si="1"/>
        <v>0</v>
      </c>
      <c r="I24" s="118">
        <v>488</v>
      </c>
      <c r="J24" s="118">
        <v>466</v>
      </c>
    </row>
    <row r="25" spans="1:10" s="111" customFormat="1" ht="34.5" customHeight="1">
      <c r="A25" s="113"/>
      <c r="B25" s="135" t="s">
        <v>15</v>
      </c>
      <c r="C25" s="118">
        <v>1</v>
      </c>
      <c r="D25" s="118">
        <v>2</v>
      </c>
      <c r="E25" s="118">
        <v>0</v>
      </c>
      <c r="F25" s="120">
        <v>0</v>
      </c>
      <c r="G25" s="105">
        <f t="shared" si="0"/>
        <v>0</v>
      </c>
      <c r="H25" s="106">
        <f t="shared" si="1"/>
        <v>0</v>
      </c>
      <c r="I25" s="118">
        <v>1</v>
      </c>
      <c r="J25" s="118">
        <v>2</v>
      </c>
    </row>
    <row r="26" spans="1:10" s="111" customFormat="1" ht="34.5" customHeight="1">
      <c r="A26" s="113"/>
      <c r="B26" s="135" t="s">
        <v>16</v>
      </c>
      <c r="C26" s="118">
        <v>533</v>
      </c>
      <c r="D26" s="118">
        <v>480</v>
      </c>
      <c r="E26" s="118">
        <v>4</v>
      </c>
      <c r="F26" s="118">
        <v>4</v>
      </c>
      <c r="G26" s="105">
        <f t="shared" si="0"/>
        <v>0</v>
      </c>
      <c r="H26" s="106">
        <f t="shared" si="1"/>
        <v>0</v>
      </c>
      <c r="I26" s="118">
        <v>537</v>
      </c>
      <c r="J26" s="118">
        <v>484</v>
      </c>
    </row>
    <row r="27" spans="1:10" s="111" customFormat="1" ht="34.5" customHeight="1">
      <c r="A27" s="113"/>
      <c r="B27" s="135" t="s">
        <v>17</v>
      </c>
      <c r="C27" s="118">
        <v>694</v>
      </c>
      <c r="D27" s="118">
        <v>677</v>
      </c>
      <c r="E27" s="118">
        <v>1</v>
      </c>
      <c r="F27" s="120">
        <v>1</v>
      </c>
      <c r="G27" s="105">
        <f t="shared" si="0"/>
        <v>2</v>
      </c>
      <c r="H27" s="106">
        <f t="shared" si="1"/>
        <v>2</v>
      </c>
      <c r="I27" s="118">
        <v>693</v>
      </c>
      <c r="J27" s="118">
        <v>676</v>
      </c>
    </row>
    <row r="28" spans="1:10" s="111" customFormat="1" ht="34.5" customHeight="1" thickBot="1">
      <c r="A28" s="113"/>
      <c r="B28" s="138" t="s">
        <v>18</v>
      </c>
      <c r="C28" s="121">
        <v>677</v>
      </c>
      <c r="D28" s="121">
        <v>676</v>
      </c>
      <c r="E28" s="121">
        <v>3</v>
      </c>
      <c r="F28" s="122">
        <v>3</v>
      </c>
      <c r="G28" s="123">
        <f t="shared" si="0"/>
        <v>3</v>
      </c>
      <c r="H28" s="124">
        <f t="shared" si="1"/>
        <v>3</v>
      </c>
      <c r="I28" s="121">
        <v>677</v>
      </c>
      <c r="J28" s="121">
        <v>676</v>
      </c>
    </row>
    <row r="29" spans="1:10" ht="34.5" customHeight="1" thickBot="1" thickTop="1">
      <c r="A29" s="213" t="s">
        <v>19</v>
      </c>
      <c r="B29" s="214"/>
      <c r="C29" s="128">
        <f>SUM(C15:C16)</f>
        <v>12779</v>
      </c>
      <c r="D29" s="129">
        <f>SUM(D17:D28)</f>
        <v>8861</v>
      </c>
      <c r="E29" s="129">
        <f>SUM(E15:E16)</f>
        <v>115</v>
      </c>
      <c r="F29" s="130">
        <f>SUM(F17:F28)</f>
        <v>80</v>
      </c>
      <c r="G29" s="131">
        <f>SUM(G15:G16)</f>
        <v>38</v>
      </c>
      <c r="H29" s="132">
        <f>SUM(H17:H28)</f>
        <v>28</v>
      </c>
      <c r="I29" s="128">
        <f>SUM(I15:I16)</f>
        <v>12856</v>
      </c>
      <c r="J29" s="129">
        <f>SUM(J17:J28)</f>
        <v>8913</v>
      </c>
    </row>
    <row r="30" spans="2:6" ht="26.25" customHeight="1" thickTop="1">
      <c r="B30" s="97" t="s">
        <v>63</v>
      </c>
      <c r="F30" s="98"/>
    </row>
    <row r="31" spans="2:4" ht="22.5" customHeight="1">
      <c r="B31" s="150"/>
      <c r="C31" s="150"/>
      <c r="D31" s="150"/>
    </row>
    <row r="32" ht="18.75" customHeight="1"/>
    <row r="33" ht="18.75" customHeight="1"/>
    <row r="34" spans="2:10" ht="24.75" customHeight="1">
      <c r="B34" s="145"/>
      <c r="C34" s="145"/>
      <c r="D34" s="145"/>
      <c r="E34" s="145"/>
      <c r="F34" s="145"/>
      <c r="G34" s="145"/>
      <c r="H34" s="145"/>
      <c r="I34" s="145"/>
      <c r="J34" s="145"/>
    </row>
    <row r="35" spans="2:10" ht="34.5" customHeight="1">
      <c r="B35" s="145"/>
      <c r="C35" s="145"/>
      <c r="D35" s="145"/>
      <c r="E35" s="145"/>
      <c r="F35" s="145"/>
      <c r="G35" s="145"/>
      <c r="H35" s="145"/>
      <c r="I35" s="145"/>
      <c r="J35" s="145"/>
    </row>
    <row r="36" spans="2:10" ht="27.75" customHeight="1">
      <c r="B36" s="145" t="s">
        <v>74</v>
      </c>
      <c r="C36" s="145"/>
      <c r="D36" s="145"/>
      <c r="E36" s="145"/>
      <c r="F36" s="145"/>
      <c r="G36" s="145"/>
      <c r="H36" s="145"/>
      <c r="I36" s="145"/>
      <c r="J36" s="145"/>
    </row>
    <row r="37" spans="2:10" ht="27.75" customHeight="1">
      <c r="B37" s="145"/>
      <c r="C37" s="145"/>
      <c r="D37" s="145"/>
      <c r="E37" s="145"/>
      <c r="F37" s="145"/>
      <c r="G37" s="145"/>
      <c r="H37" s="145"/>
      <c r="I37" s="145"/>
      <c r="J37" s="145"/>
    </row>
    <row r="38" spans="2:10" ht="27.75" customHeight="1">
      <c r="B38" s="145"/>
      <c r="C38" s="145"/>
      <c r="D38" s="145"/>
      <c r="E38" s="145"/>
      <c r="F38" s="145"/>
      <c r="G38" s="145"/>
      <c r="H38" s="145"/>
      <c r="I38" s="145"/>
      <c r="J38" s="145"/>
    </row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</sheetData>
  <mergeCells count="13">
    <mergeCell ref="I1:J1"/>
    <mergeCell ref="A13:B14"/>
    <mergeCell ref="I2:J2"/>
    <mergeCell ref="I13:J13"/>
    <mergeCell ref="E13:F13"/>
    <mergeCell ref="G13:H13"/>
    <mergeCell ref="A16:B16"/>
    <mergeCell ref="C13:D13"/>
    <mergeCell ref="B36:J38"/>
    <mergeCell ref="B34:J35"/>
    <mergeCell ref="A29:B29"/>
    <mergeCell ref="A15:B15"/>
    <mergeCell ref="B31:D31"/>
  </mergeCells>
  <printOptions/>
  <pageMargins left="0.5118110236220472" right="0.5118110236220472" top="0.7086614173228347" bottom="0.984251968503937" header="0.5118110236220472" footer="0.5118110236220472"/>
  <pageSetup fitToHeight="1" fitToWidth="1" horizontalDpi="300" verticalDpi="300" orientation="portrait" paperSize="9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AE36"/>
  <sheetViews>
    <sheetView zoomScale="75" zoomScaleNormal="75" workbookViewId="0" topLeftCell="A1">
      <pane xSplit="2" ySplit="5" topLeftCell="C16" activePane="bottomRight" state="frozen"/>
      <selection pane="topLeft" activeCell="J4" sqref="J4"/>
      <selection pane="topRight" activeCell="J4" sqref="J4"/>
      <selection pane="bottomLeft" activeCell="J4" sqref="J4"/>
      <selection pane="bottomRight" activeCell="A1" sqref="A1:O1"/>
    </sheetView>
  </sheetViews>
  <sheetFormatPr defaultColWidth="9.00390625" defaultRowHeight="22.5" customHeight="1"/>
  <cols>
    <col min="1" max="1" width="1.625" style="4" customWidth="1"/>
    <col min="2" max="2" width="12.625" style="4" customWidth="1"/>
    <col min="3" max="3" width="6.625" style="71" customWidth="1"/>
    <col min="4" max="15" width="6.125" style="71" customWidth="1"/>
    <col min="16" max="16" width="1.875" style="4" customWidth="1"/>
    <col min="17" max="17" width="1.625" style="4" customWidth="1"/>
    <col min="18" max="18" width="12.625" style="4" customWidth="1"/>
    <col min="19" max="19" width="6.625" style="71" customWidth="1"/>
    <col min="20" max="31" width="6.125" style="71" customWidth="1"/>
    <col min="32" max="16384" width="9.00390625" style="4" customWidth="1"/>
  </cols>
  <sheetData>
    <row r="1" spans="1:31" s="1" customFormat="1" ht="22.5" customHeight="1">
      <c r="A1" s="191" t="s">
        <v>65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Q1" s="191" t="s">
        <v>46</v>
      </c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</row>
    <row r="2" spans="1:31" ht="6.75" customHeight="1" thickBot="1">
      <c r="A2" s="2"/>
      <c r="B2" s="2"/>
      <c r="C2" s="3"/>
      <c r="D2" s="163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Q2" s="2"/>
      <c r="R2" s="2"/>
      <c r="S2" s="3"/>
      <c r="T2" s="163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</row>
    <row r="3" spans="1:31" ht="23.25" customHeight="1">
      <c r="A3" s="189" t="s">
        <v>20</v>
      </c>
      <c r="B3" s="190"/>
      <c r="C3" s="192" t="s">
        <v>21</v>
      </c>
      <c r="D3" s="195" t="s">
        <v>22</v>
      </c>
      <c r="E3" s="179" t="s">
        <v>23</v>
      </c>
      <c r="F3" s="179" t="s">
        <v>24</v>
      </c>
      <c r="G3" s="179" t="s">
        <v>25</v>
      </c>
      <c r="H3" s="179" t="s">
        <v>26</v>
      </c>
      <c r="I3" s="179" t="s">
        <v>27</v>
      </c>
      <c r="J3" s="179" t="s">
        <v>28</v>
      </c>
      <c r="K3" s="179" t="s">
        <v>47</v>
      </c>
      <c r="L3" s="179" t="s">
        <v>29</v>
      </c>
      <c r="M3" s="179" t="s">
        <v>30</v>
      </c>
      <c r="N3" s="179" t="s">
        <v>31</v>
      </c>
      <c r="O3" s="182" t="s">
        <v>32</v>
      </c>
      <c r="Q3" s="189" t="s">
        <v>20</v>
      </c>
      <c r="R3" s="190"/>
      <c r="S3" s="192" t="s">
        <v>21</v>
      </c>
      <c r="T3" s="195" t="s">
        <v>22</v>
      </c>
      <c r="U3" s="179" t="s">
        <v>23</v>
      </c>
      <c r="V3" s="179" t="s">
        <v>24</v>
      </c>
      <c r="W3" s="179" t="s">
        <v>25</v>
      </c>
      <c r="X3" s="179" t="s">
        <v>26</v>
      </c>
      <c r="Y3" s="179" t="s">
        <v>27</v>
      </c>
      <c r="Z3" s="179" t="s">
        <v>28</v>
      </c>
      <c r="AA3" s="179" t="s">
        <v>47</v>
      </c>
      <c r="AB3" s="179" t="s">
        <v>29</v>
      </c>
      <c r="AC3" s="179" t="s">
        <v>30</v>
      </c>
      <c r="AD3" s="179" t="s">
        <v>31</v>
      </c>
      <c r="AE3" s="182" t="s">
        <v>32</v>
      </c>
    </row>
    <row r="4" spans="1:31" ht="22.5" customHeight="1">
      <c r="A4" s="185" t="s">
        <v>48</v>
      </c>
      <c r="B4" s="186"/>
      <c r="C4" s="193"/>
      <c r="D4" s="196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3"/>
      <c r="Q4" s="185" t="s">
        <v>48</v>
      </c>
      <c r="R4" s="186"/>
      <c r="S4" s="193"/>
      <c r="T4" s="196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3"/>
    </row>
    <row r="5" spans="1:31" ht="22.5" customHeight="1" thickBot="1">
      <c r="A5" s="187" t="s">
        <v>49</v>
      </c>
      <c r="B5" s="188"/>
      <c r="C5" s="194"/>
      <c r="D5" s="197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4"/>
      <c r="Q5" s="187" t="s">
        <v>49</v>
      </c>
      <c r="R5" s="188"/>
      <c r="S5" s="194"/>
      <c r="T5" s="197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4"/>
    </row>
    <row r="6" spans="1:31" ht="23.25" customHeight="1">
      <c r="A6" s="205" t="s">
        <v>50</v>
      </c>
      <c r="B6" s="206"/>
      <c r="C6" s="5">
        <f aca="true" t="shared" si="0" ref="C6:O6">SUM(C8,C10)</f>
        <v>12856</v>
      </c>
      <c r="D6" s="6">
        <f t="shared" si="0"/>
        <v>1652</v>
      </c>
      <c r="E6" s="7">
        <f t="shared" si="0"/>
        <v>47</v>
      </c>
      <c r="F6" s="7">
        <f t="shared" si="0"/>
        <v>926</v>
      </c>
      <c r="G6" s="7">
        <f t="shared" si="0"/>
        <v>169</v>
      </c>
      <c r="H6" s="7">
        <f t="shared" si="0"/>
        <v>9161</v>
      </c>
      <c r="I6" s="7">
        <f t="shared" si="0"/>
        <v>566</v>
      </c>
      <c r="J6" s="7">
        <f t="shared" si="0"/>
        <v>1</v>
      </c>
      <c r="K6" s="7">
        <f t="shared" si="0"/>
        <v>161</v>
      </c>
      <c r="L6" s="7">
        <f t="shared" si="0"/>
        <v>46</v>
      </c>
      <c r="M6" s="7">
        <f t="shared" si="0"/>
        <v>5</v>
      </c>
      <c r="N6" s="7">
        <f t="shared" si="0"/>
        <v>78</v>
      </c>
      <c r="O6" s="8">
        <f t="shared" si="0"/>
        <v>44</v>
      </c>
      <c r="P6" s="9"/>
      <c r="Q6" s="173" t="s">
        <v>50</v>
      </c>
      <c r="R6" s="174"/>
      <c r="S6" s="10">
        <f aca="true" t="shared" si="1" ref="S6:AE6">S10</f>
        <v>8913</v>
      </c>
      <c r="T6" s="11">
        <f t="shared" si="1"/>
        <v>1187</v>
      </c>
      <c r="U6" s="12">
        <f t="shared" si="1"/>
        <v>26</v>
      </c>
      <c r="V6" s="12">
        <f t="shared" si="1"/>
        <v>575</v>
      </c>
      <c r="W6" s="12">
        <f t="shared" si="1"/>
        <v>108</v>
      </c>
      <c r="X6" s="12">
        <f t="shared" si="1"/>
        <v>6416</v>
      </c>
      <c r="Y6" s="12">
        <f t="shared" si="1"/>
        <v>370</v>
      </c>
      <c r="Z6" s="12">
        <f t="shared" si="1"/>
        <v>1</v>
      </c>
      <c r="AA6" s="12">
        <f t="shared" si="1"/>
        <v>111</v>
      </c>
      <c r="AB6" s="12">
        <f t="shared" si="1"/>
        <v>37</v>
      </c>
      <c r="AC6" s="12">
        <f t="shared" si="1"/>
        <v>2</v>
      </c>
      <c r="AD6" s="12">
        <f t="shared" si="1"/>
        <v>56</v>
      </c>
      <c r="AE6" s="13">
        <f t="shared" si="1"/>
        <v>24</v>
      </c>
    </row>
    <row r="7" spans="1:31" ht="23.25" customHeight="1" thickBot="1">
      <c r="A7" s="207"/>
      <c r="B7" s="208"/>
      <c r="C7" s="14">
        <v>100</v>
      </c>
      <c r="D7" s="15">
        <f aca="true" t="shared" si="2" ref="D7:O7">D6/$C6*100</f>
        <v>12.850031113876788</v>
      </c>
      <c r="E7" s="16">
        <f t="shared" si="2"/>
        <v>0.36558805227131297</v>
      </c>
      <c r="F7" s="16">
        <f t="shared" si="2"/>
        <v>7.202862476664593</v>
      </c>
      <c r="G7" s="16">
        <f t="shared" si="2"/>
        <v>1.3145612943372744</v>
      </c>
      <c r="H7" s="16">
        <f t="shared" si="2"/>
        <v>71.25855631611698</v>
      </c>
      <c r="I7" s="16">
        <f t="shared" si="2"/>
        <v>4.40261356565028</v>
      </c>
      <c r="J7" s="16">
        <f t="shared" si="2"/>
        <v>0.007778469197261979</v>
      </c>
      <c r="K7" s="16">
        <f t="shared" si="2"/>
        <v>1.2523335407591787</v>
      </c>
      <c r="L7" s="16">
        <f t="shared" si="2"/>
        <v>0.35780958307405103</v>
      </c>
      <c r="M7" s="16">
        <f t="shared" si="2"/>
        <v>0.0388923459863099</v>
      </c>
      <c r="N7" s="16">
        <f t="shared" si="2"/>
        <v>0.6067205973864344</v>
      </c>
      <c r="O7" s="17">
        <f t="shared" si="2"/>
        <v>0.3422526446795271</v>
      </c>
      <c r="P7" s="9"/>
      <c r="Q7" s="175"/>
      <c r="R7" s="176"/>
      <c r="S7" s="18">
        <f aca="true" t="shared" si="3" ref="S7:AE7">S11</f>
        <v>100</v>
      </c>
      <c r="T7" s="19">
        <f t="shared" si="3"/>
        <v>13.31762593963873</v>
      </c>
      <c r="U7" s="19">
        <f t="shared" si="3"/>
        <v>0.29170874004263436</v>
      </c>
      <c r="V7" s="19">
        <f t="shared" si="3"/>
        <v>6.451250981712106</v>
      </c>
      <c r="W7" s="19">
        <f t="shared" si="3"/>
        <v>1.2117132278694043</v>
      </c>
      <c r="X7" s="19">
        <f t="shared" si="3"/>
        <v>71.98474138898239</v>
      </c>
      <c r="Y7" s="19">
        <f t="shared" si="3"/>
        <v>4.151239762145181</v>
      </c>
      <c r="Z7" s="19">
        <f t="shared" si="3"/>
        <v>0.011219566924716706</v>
      </c>
      <c r="AA7" s="19">
        <f t="shared" si="3"/>
        <v>1.2453719286435545</v>
      </c>
      <c r="AB7" s="19">
        <f t="shared" si="3"/>
        <v>0.41512397621451813</v>
      </c>
      <c r="AC7" s="19">
        <f t="shared" si="3"/>
        <v>0.022439133849433412</v>
      </c>
      <c r="AD7" s="19">
        <f t="shared" si="3"/>
        <v>0.6282957477841355</v>
      </c>
      <c r="AE7" s="20">
        <f t="shared" si="3"/>
        <v>0.26926960619320095</v>
      </c>
    </row>
    <row r="8" spans="1:31" ht="23.25" customHeight="1" thickTop="1">
      <c r="A8" s="199" t="s">
        <v>33</v>
      </c>
      <c r="B8" s="200"/>
      <c r="C8" s="21">
        <f>SUM(D8:O8)</f>
        <v>3373</v>
      </c>
      <c r="D8" s="22">
        <v>429</v>
      </c>
      <c r="E8" s="23">
        <v>21</v>
      </c>
      <c r="F8" s="23">
        <v>304</v>
      </c>
      <c r="G8" s="23">
        <v>55</v>
      </c>
      <c r="H8" s="23">
        <v>2311</v>
      </c>
      <c r="I8" s="23">
        <v>172</v>
      </c>
      <c r="J8" s="23">
        <v>0</v>
      </c>
      <c r="K8" s="23">
        <v>50</v>
      </c>
      <c r="L8" s="23">
        <v>9</v>
      </c>
      <c r="M8" s="23">
        <v>2</v>
      </c>
      <c r="N8" s="23">
        <v>20</v>
      </c>
      <c r="O8" s="24">
        <v>0</v>
      </c>
      <c r="P8" s="9"/>
      <c r="Q8" s="165"/>
      <c r="R8" s="166"/>
      <c r="S8" s="25"/>
      <c r="T8" s="26"/>
      <c r="U8" s="27"/>
      <c r="V8" s="27"/>
      <c r="W8" s="27"/>
      <c r="X8" s="27"/>
      <c r="Y8" s="27"/>
      <c r="Z8" s="27"/>
      <c r="AA8" s="27"/>
      <c r="AB8" s="27"/>
      <c r="AC8" s="27"/>
      <c r="AD8" s="27"/>
      <c r="AE8" s="28"/>
    </row>
    <row r="9" spans="1:31" ht="23.25" customHeight="1">
      <c r="A9" s="201"/>
      <c r="B9" s="202"/>
      <c r="C9" s="29">
        <v>100</v>
      </c>
      <c r="D9" s="30">
        <f aca="true" t="shared" si="4" ref="D9:O9">D8/$C8*100</f>
        <v>12.718648087755707</v>
      </c>
      <c r="E9" s="31">
        <f t="shared" si="4"/>
        <v>0.6225911651348948</v>
      </c>
      <c r="F9" s="31">
        <f t="shared" si="4"/>
        <v>9.012748295286094</v>
      </c>
      <c r="G9" s="31">
        <f t="shared" si="4"/>
        <v>1.630595908686629</v>
      </c>
      <c r="H9" s="31">
        <f t="shared" si="4"/>
        <v>68.51467536317818</v>
      </c>
      <c r="I9" s="31">
        <f t="shared" si="4"/>
        <v>5.099318114438186</v>
      </c>
      <c r="J9" s="31">
        <f t="shared" si="4"/>
        <v>0</v>
      </c>
      <c r="K9" s="31">
        <f t="shared" si="4"/>
        <v>1.4823599169878445</v>
      </c>
      <c r="L9" s="31">
        <f t="shared" si="4"/>
        <v>0.26682478505781204</v>
      </c>
      <c r="M9" s="31">
        <f t="shared" si="4"/>
        <v>0.059294396679513785</v>
      </c>
      <c r="N9" s="31">
        <f t="shared" si="4"/>
        <v>0.5929439667951379</v>
      </c>
      <c r="O9" s="32">
        <f t="shared" si="4"/>
        <v>0</v>
      </c>
      <c r="P9" s="9"/>
      <c r="Q9" s="167"/>
      <c r="R9" s="168"/>
      <c r="S9" s="33"/>
      <c r="T9" s="34"/>
      <c r="U9" s="35"/>
      <c r="V9" s="35"/>
      <c r="W9" s="35"/>
      <c r="X9" s="35"/>
      <c r="Y9" s="35"/>
      <c r="Z9" s="35"/>
      <c r="AA9" s="35"/>
      <c r="AB9" s="35"/>
      <c r="AC9" s="35"/>
      <c r="AD9" s="35"/>
      <c r="AE9" s="36"/>
    </row>
    <row r="10" spans="1:31" ht="23.25" customHeight="1">
      <c r="A10" s="203" t="s">
        <v>34</v>
      </c>
      <c r="B10" s="204"/>
      <c r="C10" s="21">
        <f>SUM(D10:O10)</f>
        <v>9483</v>
      </c>
      <c r="D10" s="37">
        <f aca="true" t="shared" si="5" ref="D10:O10">SUM(D12,D14,D16,D18,D20,D22,D24,D26,D28,D30,D32,D34)</f>
        <v>1223</v>
      </c>
      <c r="E10" s="38">
        <f t="shared" si="5"/>
        <v>26</v>
      </c>
      <c r="F10" s="38">
        <f t="shared" si="5"/>
        <v>622</v>
      </c>
      <c r="G10" s="38">
        <f t="shared" si="5"/>
        <v>114</v>
      </c>
      <c r="H10" s="38">
        <f t="shared" si="5"/>
        <v>6850</v>
      </c>
      <c r="I10" s="38">
        <f t="shared" si="5"/>
        <v>394</v>
      </c>
      <c r="J10" s="38">
        <f t="shared" si="5"/>
        <v>1</v>
      </c>
      <c r="K10" s="38">
        <f t="shared" si="5"/>
        <v>111</v>
      </c>
      <c r="L10" s="38">
        <f t="shared" si="5"/>
        <v>37</v>
      </c>
      <c r="M10" s="38">
        <f t="shared" si="5"/>
        <v>3</v>
      </c>
      <c r="N10" s="38">
        <f t="shared" si="5"/>
        <v>58</v>
      </c>
      <c r="O10" s="39">
        <f t="shared" si="5"/>
        <v>44</v>
      </c>
      <c r="P10" s="9"/>
      <c r="Q10" s="169" t="s">
        <v>46</v>
      </c>
      <c r="R10" s="170"/>
      <c r="S10" s="40">
        <f>SUM(T10:AE10)</f>
        <v>8913</v>
      </c>
      <c r="T10" s="41">
        <f aca="true" t="shared" si="6" ref="T10:AE10">SUM(T12,T14,T16,T18,T20,T22,T24,T26,T28,T30,T32,T34)</f>
        <v>1187</v>
      </c>
      <c r="U10" s="41">
        <f t="shared" si="6"/>
        <v>26</v>
      </c>
      <c r="V10" s="41">
        <f t="shared" si="6"/>
        <v>575</v>
      </c>
      <c r="W10" s="41">
        <f t="shared" si="6"/>
        <v>108</v>
      </c>
      <c r="X10" s="41">
        <f t="shared" si="6"/>
        <v>6416</v>
      </c>
      <c r="Y10" s="41">
        <f t="shared" si="6"/>
        <v>370</v>
      </c>
      <c r="Z10" s="41">
        <f t="shared" si="6"/>
        <v>1</v>
      </c>
      <c r="AA10" s="41">
        <f t="shared" si="6"/>
        <v>111</v>
      </c>
      <c r="AB10" s="41">
        <f t="shared" si="6"/>
        <v>37</v>
      </c>
      <c r="AC10" s="41">
        <f t="shared" si="6"/>
        <v>2</v>
      </c>
      <c r="AD10" s="41">
        <f t="shared" si="6"/>
        <v>56</v>
      </c>
      <c r="AE10" s="42">
        <f t="shared" si="6"/>
        <v>24</v>
      </c>
    </row>
    <row r="11" spans="1:31" ht="23.25" customHeight="1">
      <c r="A11" s="199"/>
      <c r="B11" s="202"/>
      <c r="C11" s="29">
        <v>100</v>
      </c>
      <c r="D11" s="30">
        <f aca="true" t="shared" si="7" ref="D11:O11">D10/$C10*100</f>
        <v>12.896762627860381</v>
      </c>
      <c r="E11" s="31">
        <f t="shared" si="7"/>
        <v>0.2741748391859116</v>
      </c>
      <c r="F11" s="31">
        <f t="shared" si="7"/>
        <v>6.559105768216809</v>
      </c>
      <c r="G11" s="31">
        <f t="shared" si="7"/>
        <v>1.202151217968997</v>
      </c>
      <c r="H11" s="31">
        <f t="shared" si="7"/>
        <v>72.23452493936517</v>
      </c>
      <c r="I11" s="31">
        <f t="shared" si="7"/>
        <v>4.1548033322788145</v>
      </c>
      <c r="J11" s="31">
        <f t="shared" si="7"/>
        <v>0.010545186122535063</v>
      </c>
      <c r="K11" s="31">
        <f t="shared" si="7"/>
        <v>1.170515659601392</v>
      </c>
      <c r="L11" s="31">
        <f t="shared" si="7"/>
        <v>0.3901718865337973</v>
      </c>
      <c r="M11" s="31">
        <f t="shared" si="7"/>
        <v>0.03163555836760519</v>
      </c>
      <c r="N11" s="31">
        <f t="shared" si="7"/>
        <v>0.6116207951070336</v>
      </c>
      <c r="O11" s="32">
        <f t="shared" si="7"/>
        <v>0.4639881893915428</v>
      </c>
      <c r="P11" s="9"/>
      <c r="Q11" s="165"/>
      <c r="R11" s="168"/>
      <c r="S11" s="33">
        <v>100</v>
      </c>
      <c r="T11" s="35">
        <f aca="true" t="shared" si="8" ref="T11:AE11">T10/$S10*100</f>
        <v>13.31762593963873</v>
      </c>
      <c r="U11" s="35">
        <f t="shared" si="8"/>
        <v>0.29170874004263436</v>
      </c>
      <c r="V11" s="35">
        <f t="shared" si="8"/>
        <v>6.451250981712106</v>
      </c>
      <c r="W11" s="35">
        <f t="shared" si="8"/>
        <v>1.2117132278694043</v>
      </c>
      <c r="X11" s="35">
        <f t="shared" si="8"/>
        <v>71.98474138898239</v>
      </c>
      <c r="Y11" s="35">
        <f t="shared" si="8"/>
        <v>4.151239762145181</v>
      </c>
      <c r="Z11" s="35">
        <f t="shared" si="8"/>
        <v>0.011219566924716706</v>
      </c>
      <c r="AA11" s="35">
        <f t="shared" si="8"/>
        <v>1.2453719286435545</v>
      </c>
      <c r="AB11" s="35">
        <f t="shared" si="8"/>
        <v>0.41512397621451813</v>
      </c>
      <c r="AC11" s="35">
        <f t="shared" si="8"/>
        <v>0.022439133849433412</v>
      </c>
      <c r="AD11" s="35">
        <f t="shared" si="8"/>
        <v>0.6282957477841355</v>
      </c>
      <c r="AE11" s="36">
        <f t="shared" si="8"/>
        <v>0.26926960619320095</v>
      </c>
    </row>
    <row r="12" spans="1:31" ht="23.25" customHeight="1">
      <c r="A12" s="210"/>
      <c r="B12" s="161" t="s">
        <v>35</v>
      </c>
      <c r="C12" s="21">
        <f>SUM(D12:O12)</f>
        <v>3042</v>
      </c>
      <c r="D12" s="43">
        <v>225</v>
      </c>
      <c r="E12" s="44">
        <v>17</v>
      </c>
      <c r="F12" s="45">
        <v>57</v>
      </c>
      <c r="G12" s="44">
        <v>17</v>
      </c>
      <c r="H12" s="44">
        <v>2455</v>
      </c>
      <c r="I12" s="44">
        <v>224</v>
      </c>
      <c r="J12" s="44">
        <v>0</v>
      </c>
      <c r="K12" s="44">
        <v>41</v>
      </c>
      <c r="L12" s="44">
        <v>4</v>
      </c>
      <c r="M12" s="44">
        <v>0</v>
      </c>
      <c r="N12" s="44">
        <v>2</v>
      </c>
      <c r="O12" s="46">
        <v>0</v>
      </c>
      <c r="P12" s="9"/>
      <c r="Q12" s="160"/>
      <c r="R12" s="171" t="s">
        <v>51</v>
      </c>
      <c r="S12" s="40">
        <f>SUM(T12:AE12)</f>
        <v>2969</v>
      </c>
      <c r="T12" s="48">
        <v>220</v>
      </c>
      <c r="U12" s="49">
        <v>17</v>
      </c>
      <c r="V12" s="49">
        <v>55</v>
      </c>
      <c r="W12" s="49">
        <v>17</v>
      </c>
      <c r="X12" s="49">
        <v>2405</v>
      </c>
      <c r="Y12" s="49">
        <v>209</v>
      </c>
      <c r="Z12" s="49">
        <v>0</v>
      </c>
      <c r="AA12" s="49">
        <v>41</v>
      </c>
      <c r="AB12" s="49">
        <v>4</v>
      </c>
      <c r="AC12" s="49">
        <v>0</v>
      </c>
      <c r="AD12" s="49">
        <v>1</v>
      </c>
      <c r="AE12" s="50">
        <v>0</v>
      </c>
    </row>
    <row r="13" spans="1:31" ht="23.25" customHeight="1">
      <c r="A13" s="210"/>
      <c r="B13" s="162"/>
      <c r="C13" s="29">
        <v>100</v>
      </c>
      <c r="D13" s="30">
        <f aca="true" t="shared" si="9" ref="D13:O13">D12/$C12*100</f>
        <v>7.396449704142012</v>
      </c>
      <c r="E13" s="31">
        <f t="shared" si="9"/>
        <v>0.5588428665351742</v>
      </c>
      <c r="F13" s="31">
        <f t="shared" si="9"/>
        <v>1.8737672583826428</v>
      </c>
      <c r="G13" s="31">
        <f t="shared" si="9"/>
        <v>0.5588428665351742</v>
      </c>
      <c r="H13" s="31">
        <f t="shared" si="9"/>
        <v>80.70348454963839</v>
      </c>
      <c r="I13" s="31">
        <f t="shared" si="9"/>
        <v>7.363576594345825</v>
      </c>
      <c r="J13" s="31">
        <f t="shared" si="9"/>
        <v>0</v>
      </c>
      <c r="K13" s="31">
        <f t="shared" si="9"/>
        <v>1.3477975016436554</v>
      </c>
      <c r="L13" s="31">
        <f t="shared" si="9"/>
        <v>0.13149243918474687</v>
      </c>
      <c r="M13" s="31">
        <f t="shared" si="9"/>
        <v>0</v>
      </c>
      <c r="N13" s="31">
        <f t="shared" si="9"/>
        <v>0.06574621959237344</v>
      </c>
      <c r="O13" s="32">
        <f t="shared" si="9"/>
        <v>0</v>
      </c>
      <c r="P13" s="9"/>
      <c r="Q13" s="160"/>
      <c r="R13" s="172"/>
      <c r="S13" s="33">
        <v>100</v>
      </c>
      <c r="T13" s="51">
        <f aca="true" t="shared" si="10" ref="T13:AE13">T12/$S12*100</f>
        <v>7.409902324014819</v>
      </c>
      <c r="U13" s="35">
        <f t="shared" si="10"/>
        <v>0.5725833614011452</v>
      </c>
      <c r="V13" s="35">
        <f t="shared" si="10"/>
        <v>1.8524755810037048</v>
      </c>
      <c r="W13" s="35">
        <f t="shared" si="10"/>
        <v>0.5725833614011452</v>
      </c>
      <c r="X13" s="35">
        <f t="shared" si="10"/>
        <v>81.003704951162</v>
      </c>
      <c r="Y13" s="35">
        <f t="shared" si="10"/>
        <v>7.039407207814079</v>
      </c>
      <c r="Z13" s="35">
        <f t="shared" si="10"/>
        <v>0</v>
      </c>
      <c r="AA13" s="35">
        <f t="shared" si="10"/>
        <v>1.3809363422027618</v>
      </c>
      <c r="AB13" s="35">
        <f t="shared" si="10"/>
        <v>0.13472549680026946</v>
      </c>
      <c r="AC13" s="35">
        <f t="shared" si="10"/>
        <v>0</v>
      </c>
      <c r="AD13" s="35">
        <f t="shared" si="10"/>
        <v>0.033681374200067365</v>
      </c>
      <c r="AE13" s="36">
        <f t="shared" si="10"/>
        <v>0</v>
      </c>
    </row>
    <row r="14" spans="1:31" ht="23.25" customHeight="1">
      <c r="A14" s="210"/>
      <c r="B14" s="161" t="s">
        <v>36</v>
      </c>
      <c r="C14" s="21">
        <f>SUM(D14:O14)</f>
        <v>170</v>
      </c>
      <c r="D14" s="43">
        <v>9</v>
      </c>
      <c r="E14" s="44">
        <v>1</v>
      </c>
      <c r="F14" s="44">
        <v>2</v>
      </c>
      <c r="G14" s="44">
        <v>0</v>
      </c>
      <c r="H14" s="44">
        <v>157</v>
      </c>
      <c r="I14" s="44">
        <v>1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6">
        <v>0</v>
      </c>
      <c r="P14" s="9"/>
      <c r="Q14" s="160"/>
      <c r="R14" s="171" t="s">
        <v>52</v>
      </c>
      <c r="S14" s="40">
        <f>SUM(T14:AE14)</f>
        <v>167</v>
      </c>
      <c r="T14" s="52">
        <v>8</v>
      </c>
      <c r="U14" s="53">
        <v>1</v>
      </c>
      <c r="V14" s="53">
        <v>2</v>
      </c>
      <c r="W14" s="53">
        <v>0</v>
      </c>
      <c r="X14" s="53">
        <v>155</v>
      </c>
      <c r="Y14" s="53">
        <v>1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4">
        <v>0</v>
      </c>
    </row>
    <row r="15" spans="1:31" ht="23.25" customHeight="1">
      <c r="A15" s="210"/>
      <c r="B15" s="162"/>
      <c r="C15" s="29">
        <v>100</v>
      </c>
      <c r="D15" s="30">
        <f aca="true" t="shared" si="11" ref="D15:O15">D14/$C14*100</f>
        <v>5.294117647058823</v>
      </c>
      <c r="E15" s="31">
        <f t="shared" si="11"/>
        <v>0.5882352941176471</v>
      </c>
      <c r="F15" s="31">
        <f t="shared" si="11"/>
        <v>1.1764705882352942</v>
      </c>
      <c r="G15" s="31">
        <f t="shared" si="11"/>
        <v>0</v>
      </c>
      <c r="H15" s="31">
        <f t="shared" si="11"/>
        <v>92.3529411764706</v>
      </c>
      <c r="I15" s="31">
        <f t="shared" si="11"/>
        <v>0.5882352941176471</v>
      </c>
      <c r="J15" s="31">
        <f t="shared" si="11"/>
        <v>0</v>
      </c>
      <c r="K15" s="31">
        <f t="shared" si="11"/>
        <v>0</v>
      </c>
      <c r="L15" s="31">
        <f t="shared" si="11"/>
        <v>0</v>
      </c>
      <c r="M15" s="31">
        <f t="shared" si="11"/>
        <v>0</v>
      </c>
      <c r="N15" s="31">
        <f t="shared" si="11"/>
        <v>0</v>
      </c>
      <c r="O15" s="32">
        <f t="shared" si="11"/>
        <v>0</v>
      </c>
      <c r="P15" s="9"/>
      <c r="Q15" s="160"/>
      <c r="R15" s="172"/>
      <c r="S15" s="33">
        <v>100</v>
      </c>
      <c r="T15" s="51">
        <f aca="true" t="shared" si="12" ref="T15:AE15">T14/$S14*100</f>
        <v>4.790419161676647</v>
      </c>
      <c r="U15" s="35">
        <f t="shared" si="12"/>
        <v>0.5988023952095809</v>
      </c>
      <c r="V15" s="35">
        <f t="shared" si="12"/>
        <v>1.1976047904191618</v>
      </c>
      <c r="W15" s="35">
        <f t="shared" si="12"/>
        <v>0</v>
      </c>
      <c r="X15" s="35">
        <f t="shared" si="12"/>
        <v>92.81437125748504</v>
      </c>
      <c r="Y15" s="35">
        <f t="shared" si="12"/>
        <v>0.5988023952095809</v>
      </c>
      <c r="Z15" s="35">
        <f t="shared" si="12"/>
        <v>0</v>
      </c>
      <c r="AA15" s="35">
        <f t="shared" si="12"/>
        <v>0</v>
      </c>
      <c r="AB15" s="35">
        <f t="shared" si="12"/>
        <v>0</v>
      </c>
      <c r="AC15" s="35">
        <f t="shared" si="12"/>
        <v>0</v>
      </c>
      <c r="AD15" s="35">
        <f t="shared" si="12"/>
        <v>0</v>
      </c>
      <c r="AE15" s="36">
        <f t="shared" si="12"/>
        <v>0</v>
      </c>
    </row>
    <row r="16" spans="1:31" ht="23.25" customHeight="1">
      <c r="A16" s="210"/>
      <c r="B16" s="161" t="s">
        <v>37</v>
      </c>
      <c r="C16" s="21">
        <f>SUM(D16:O16)</f>
        <v>644</v>
      </c>
      <c r="D16" s="43">
        <v>52</v>
      </c>
      <c r="E16" s="44">
        <v>0</v>
      </c>
      <c r="F16" s="44">
        <v>215</v>
      </c>
      <c r="G16" s="44">
        <v>55</v>
      </c>
      <c r="H16" s="44">
        <v>270</v>
      </c>
      <c r="I16" s="44">
        <v>18</v>
      </c>
      <c r="J16" s="44">
        <v>0</v>
      </c>
      <c r="K16" s="44">
        <v>29</v>
      </c>
      <c r="L16" s="44">
        <v>4</v>
      </c>
      <c r="M16" s="44">
        <v>0</v>
      </c>
      <c r="N16" s="44">
        <v>1</v>
      </c>
      <c r="O16" s="46">
        <v>0</v>
      </c>
      <c r="P16" s="9"/>
      <c r="Q16" s="160"/>
      <c r="R16" s="171" t="s">
        <v>53</v>
      </c>
      <c r="S16" s="40">
        <f>SUM(T16:AE16)</f>
        <v>630</v>
      </c>
      <c r="T16" s="43">
        <v>50</v>
      </c>
      <c r="U16" s="44">
        <v>0</v>
      </c>
      <c r="V16" s="44">
        <v>212</v>
      </c>
      <c r="W16" s="44">
        <v>54</v>
      </c>
      <c r="X16" s="44">
        <v>266</v>
      </c>
      <c r="Y16" s="44">
        <v>15</v>
      </c>
      <c r="Z16" s="44">
        <v>0</v>
      </c>
      <c r="AA16" s="44">
        <v>29</v>
      </c>
      <c r="AB16" s="44">
        <v>4</v>
      </c>
      <c r="AC16" s="44">
        <v>0</v>
      </c>
      <c r="AD16" s="44">
        <v>0</v>
      </c>
      <c r="AE16" s="46">
        <v>0</v>
      </c>
    </row>
    <row r="17" spans="1:31" ht="23.25" customHeight="1">
      <c r="A17" s="210"/>
      <c r="B17" s="162"/>
      <c r="C17" s="29">
        <v>100</v>
      </c>
      <c r="D17" s="30">
        <f aca="true" t="shared" si="13" ref="D17:O17">D16/$C16*100</f>
        <v>8.074534161490684</v>
      </c>
      <c r="E17" s="31">
        <f t="shared" si="13"/>
        <v>0</v>
      </c>
      <c r="F17" s="31">
        <f t="shared" si="13"/>
        <v>33.38509316770186</v>
      </c>
      <c r="G17" s="31">
        <f t="shared" si="13"/>
        <v>8.540372670807454</v>
      </c>
      <c r="H17" s="31">
        <f t="shared" si="13"/>
        <v>41.92546583850932</v>
      </c>
      <c r="I17" s="31">
        <f t="shared" si="13"/>
        <v>2.7950310559006213</v>
      </c>
      <c r="J17" s="31">
        <f t="shared" si="13"/>
        <v>0</v>
      </c>
      <c r="K17" s="31">
        <f t="shared" si="13"/>
        <v>4.503105590062112</v>
      </c>
      <c r="L17" s="31">
        <f t="shared" si="13"/>
        <v>0.6211180124223602</v>
      </c>
      <c r="M17" s="31">
        <f t="shared" si="13"/>
        <v>0</v>
      </c>
      <c r="N17" s="31">
        <f t="shared" si="13"/>
        <v>0.15527950310559005</v>
      </c>
      <c r="O17" s="32">
        <f t="shared" si="13"/>
        <v>0</v>
      </c>
      <c r="P17" s="9"/>
      <c r="Q17" s="160"/>
      <c r="R17" s="172"/>
      <c r="S17" s="33">
        <v>100</v>
      </c>
      <c r="T17" s="51">
        <f aca="true" t="shared" si="14" ref="T17:AE17">T16/$S16*100</f>
        <v>7.936507936507936</v>
      </c>
      <c r="U17" s="35">
        <f t="shared" si="14"/>
        <v>0</v>
      </c>
      <c r="V17" s="35">
        <f t="shared" si="14"/>
        <v>33.65079365079365</v>
      </c>
      <c r="W17" s="35">
        <f t="shared" si="14"/>
        <v>8.571428571428571</v>
      </c>
      <c r="X17" s="35">
        <f t="shared" si="14"/>
        <v>42.22222222222222</v>
      </c>
      <c r="Y17" s="35">
        <f t="shared" si="14"/>
        <v>2.380952380952381</v>
      </c>
      <c r="Z17" s="35">
        <f t="shared" si="14"/>
        <v>0</v>
      </c>
      <c r="AA17" s="35">
        <f t="shared" si="14"/>
        <v>4.603174603174604</v>
      </c>
      <c r="AB17" s="35">
        <f t="shared" si="14"/>
        <v>0.6349206349206349</v>
      </c>
      <c r="AC17" s="35">
        <f t="shared" si="14"/>
        <v>0</v>
      </c>
      <c r="AD17" s="35">
        <f t="shared" si="14"/>
        <v>0</v>
      </c>
      <c r="AE17" s="36">
        <f t="shared" si="14"/>
        <v>0</v>
      </c>
    </row>
    <row r="18" spans="1:31" ht="23.25" customHeight="1">
      <c r="A18" s="210"/>
      <c r="B18" s="161" t="s">
        <v>38</v>
      </c>
      <c r="C18" s="21">
        <f>SUM(D18:O18)</f>
        <v>72</v>
      </c>
      <c r="D18" s="43">
        <v>4</v>
      </c>
      <c r="E18" s="44">
        <v>0</v>
      </c>
      <c r="F18" s="44">
        <v>58</v>
      </c>
      <c r="G18" s="44">
        <v>3</v>
      </c>
      <c r="H18" s="44">
        <v>0</v>
      </c>
      <c r="I18" s="44">
        <v>0</v>
      </c>
      <c r="J18" s="44">
        <v>0</v>
      </c>
      <c r="K18" s="44">
        <v>1</v>
      </c>
      <c r="L18" s="44">
        <v>3</v>
      </c>
      <c r="M18" s="44">
        <v>1</v>
      </c>
      <c r="N18" s="44">
        <v>1</v>
      </c>
      <c r="O18" s="46">
        <v>1</v>
      </c>
      <c r="P18" s="9"/>
      <c r="Q18" s="160"/>
      <c r="R18" s="171" t="s">
        <v>54</v>
      </c>
      <c r="S18" s="40">
        <f>SUM(T18:AE18)</f>
        <v>55</v>
      </c>
      <c r="T18" s="52">
        <v>3</v>
      </c>
      <c r="U18" s="53">
        <v>0</v>
      </c>
      <c r="V18" s="53">
        <v>44</v>
      </c>
      <c r="W18" s="53">
        <v>1</v>
      </c>
      <c r="X18" s="53">
        <v>0</v>
      </c>
      <c r="Y18" s="53">
        <v>0</v>
      </c>
      <c r="Z18" s="53">
        <v>0</v>
      </c>
      <c r="AA18" s="53">
        <v>1</v>
      </c>
      <c r="AB18" s="53">
        <v>4</v>
      </c>
      <c r="AC18" s="53">
        <v>0</v>
      </c>
      <c r="AD18" s="53">
        <v>1</v>
      </c>
      <c r="AE18" s="54">
        <v>1</v>
      </c>
    </row>
    <row r="19" spans="1:31" ht="23.25" customHeight="1">
      <c r="A19" s="210"/>
      <c r="B19" s="162"/>
      <c r="C19" s="29">
        <v>100</v>
      </c>
      <c r="D19" s="30">
        <f aca="true" t="shared" si="15" ref="D19:O19">D18/$C18*100</f>
        <v>5.555555555555555</v>
      </c>
      <c r="E19" s="31">
        <f t="shared" si="15"/>
        <v>0</v>
      </c>
      <c r="F19" s="31">
        <f t="shared" si="15"/>
        <v>80.55555555555556</v>
      </c>
      <c r="G19" s="31">
        <f t="shared" si="15"/>
        <v>4.166666666666666</v>
      </c>
      <c r="H19" s="31">
        <f t="shared" si="15"/>
        <v>0</v>
      </c>
      <c r="I19" s="31">
        <f t="shared" si="15"/>
        <v>0</v>
      </c>
      <c r="J19" s="31">
        <f t="shared" si="15"/>
        <v>0</v>
      </c>
      <c r="K19" s="31">
        <f t="shared" si="15"/>
        <v>1.3888888888888888</v>
      </c>
      <c r="L19" s="31">
        <f t="shared" si="15"/>
        <v>4.166666666666666</v>
      </c>
      <c r="M19" s="31">
        <f t="shared" si="15"/>
        <v>1.3888888888888888</v>
      </c>
      <c r="N19" s="31">
        <f t="shared" si="15"/>
        <v>1.3888888888888888</v>
      </c>
      <c r="O19" s="32">
        <f t="shared" si="15"/>
        <v>1.3888888888888888</v>
      </c>
      <c r="P19" s="9"/>
      <c r="Q19" s="160"/>
      <c r="R19" s="172"/>
      <c r="S19" s="33">
        <v>100</v>
      </c>
      <c r="T19" s="51">
        <f aca="true" t="shared" si="16" ref="T19:AE19">T18/$S18*100</f>
        <v>5.454545454545454</v>
      </c>
      <c r="U19" s="35">
        <f t="shared" si="16"/>
        <v>0</v>
      </c>
      <c r="V19" s="35">
        <f t="shared" si="16"/>
        <v>80</v>
      </c>
      <c r="W19" s="35">
        <f t="shared" si="16"/>
        <v>1.8181818181818181</v>
      </c>
      <c r="X19" s="35">
        <f t="shared" si="16"/>
        <v>0</v>
      </c>
      <c r="Y19" s="35">
        <f t="shared" si="16"/>
        <v>0</v>
      </c>
      <c r="Z19" s="35">
        <f t="shared" si="16"/>
        <v>0</v>
      </c>
      <c r="AA19" s="35">
        <f t="shared" si="16"/>
        <v>1.8181818181818181</v>
      </c>
      <c r="AB19" s="35">
        <f t="shared" si="16"/>
        <v>7.2727272727272725</v>
      </c>
      <c r="AC19" s="35">
        <f t="shared" si="16"/>
        <v>0</v>
      </c>
      <c r="AD19" s="35">
        <f t="shared" si="16"/>
        <v>1.8181818181818181</v>
      </c>
      <c r="AE19" s="36">
        <f t="shared" si="16"/>
        <v>1.8181818181818181</v>
      </c>
    </row>
    <row r="20" spans="1:31" ht="23.25" customHeight="1">
      <c r="A20" s="210"/>
      <c r="B20" s="161" t="s">
        <v>39</v>
      </c>
      <c r="C20" s="21">
        <f>SUM(D20:O20)</f>
        <v>305</v>
      </c>
      <c r="D20" s="72">
        <v>15</v>
      </c>
      <c r="E20" s="73">
        <v>0</v>
      </c>
      <c r="F20" s="73">
        <v>97</v>
      </c>
      <c r="G20" s="73">
        <v>21</v>
      </c>
      <c r="H20" s="73">
        <v>113</v>
      </c>
      <c r="I20" s="73">
        <v>5</v>
      </c>
      <c r="J20" s="73">
        <v>0</v>
      </c>
      <c r="K20" s="73">
        <v>5</v>
      </c>
      <c r="L20" s="73">
        <v>12</v>
      </c>
      <c r="M20" s="73">
        <v>0</v>
      </c>
      <c r="N20" s="73">
        <v>0</v>
      </c>
      <c r="O20" s="74">
        <v>37</v>
      </c>
      <c r="P20" s="9"/>
      <c r="Q20" s="160"/>
      <c r="R20" s="171" t="s">
        <v>55</v>
      </c>
      <c r="S20" s="40">
        <f>SUM(T20:AE20)</f>
        <v>261</v>
      </c>
      <c r="T20" s="52">
        <v>15</v>
      </c>
      <c r="U20" s="53">
        <v>0</v>
      </c>
      <c r="V20" s="53">
        <v>79</v>
      </c>
      <c r="W20" s="53">
        <v>20</v>
      </c>
      <c r="X20" s="53">
        <v>109</v>
      </c>
      <c r="Y20" s="53">
        <v>5</v>
      </c>
      <c r="Z20" s="53">
        <v>0</v>
      </c>
      <c r="AA20" s="53">
        <v>5</v>
      </c>
      <c r="AB20" s="53">
        <v>11</v>
      </c>
      <c r="AC20" s="53">
        <v>0</v>
      </c>
      <c r="AD20" s="53">
        <v>0</v>
      </c>
      <c r="AE20" s="54">
        <v>17</v>
      </c>
    </row>
    <row r="21" spans="1:31" ht="23.25" customHeight="1">
      <c r="A21" s="210"/>
      <c r="B21" s="162"/>
      <c r="C21" s="29">
        <v>100</v>
      </c>
      <c r="D21" s="55">
        <f aca="true" t="shared" si="17" ref="D21:O21">D20/$C20*100</f>
        <v>4.918032786885246</v>
      </c>
      <c r="E21" s="31">
        <f t="shared" si="17"/>
        <v>0</v>
      </c>
      <c r="F21" s="31">
        <f t="shared" si="17"/>
        <v>31.80327868852459</v>
      </c>
      <c r="G21" s="31">
        <f t="shared" si="17"/>
        <v>6.885245901639345</v>
      </c>
      <c r="H21" s="31">
        <f t="shared" si="17"/>
        <v>37.049180327868854</v>
      </c>
      <c r="I21" s="31">
        <f t="shared" si="17"/>
        <v>1.639344262295082</v>
      </c>
      <c r="J21" s="31">
        <f t="shared" si="17"/>
        <v>0</v>
      </c>
      <c r="K21" s="31">
        <f t="shared" si="17"/>
        <v>1.639344262295082</v>
      </c>
      <c r="L21" s="31">
        <f t="shared" si="17"/>
        <v>3.934426229508197</v>
      </c>
      <c r="M21" s="31">
        <f t="shared" si="17"/>
        <v>0</v>
      </c>
      <c r="N21" s="31">
        <f t="shared" si="17"/>
        <v>0</v>
      </c>
      <c r="O21" s="32">
        <f t="shared" si="17"/>
        <v>12.131147540983607</v>
      </c>
      <c r="P21" s="9"/>
      <c r="Q21" s="160"/>
      <c r="R21" s="172"/>
      <c r="S21" s="33">
        <v>100</v>
      </c>
      <c r="T21" s="51">
        <f aca="true" t="shared" si="18" ref="T21:AE21">IF(T20=0,"(0.0)",T20/$S20*100)</f>
        <v>5.747126436781609</v>
      </c>
      <c r="U21" s="35" t="str">
        <f t="shared" si="18"/>
        <v>(0.0)</v>
      </c>
      <c r="V21" s="35">
        <f t="shared" si="18"/>
        <v>30.268199233716476</v>
      </c>
      <c r="W21" s="35">
        <f t="shared" si="18"/>
        <v>7.662835249042145</v>
      </c>
      <c r="X21" s="35">
        <f t="shared" si="18"/>
        <v>41.7624521072797</v>
      </c>
      <c r="Y21" s="35">
        <f t="shared" si="18"/>
        <v>1.9157088122605364</v>
      </c>
      <c r="Z21" s="35" t="str">
        <f t="shared" si="18"/>
        <v>(0.0)</v>
      </c>
      <c r="AA21" s="35">
        <f t="shared" si="18"/>
        <v>1.9157088122605364</v>
      </c>
      <c r="AB21" s="35">
        <f t="shared" si="18"/>
        <v>4.21455938697318</v>
      </c>
      <c r="AC21" s="35" t="str">
        <f t="shared" si="18"/>
        <v>(0.0)</v>
      </c>
      <c r="AD21" s="35" t="str">
        <f t="shared" si="18"/>
        <v>(0.0)</v>
      </c>
      <c r="AE21" s="36">
        <f t="shared" si="18"/>
        <v>6.513409961685824</v>
      </c>
    </row>
    <row r="22" spans="1:31" ht="23.25" customHeight="1">
      <c r="A22" s="210"/>
      <c r="B22" s="161" t="s">
        <v>40</v>
      </c>
      <c r="C22" s="21">
        <f>SUM(D22:O22)</f>
        <v>2758</v>
      </c>
      <c r="D22" s="43">
        <v>479</v>
      </c>
      <c r="E22" s="44">
        <v>7</v>
      </c>
      <c r="F22" s="44">
        <v>87</v>
      </c>
      <c r="G22" s="44">
        <v>15</v>
      </c>
      <c r="H22" s="44">
        <v>1981</v>
      </c>
      <c r="I22" s="44">
        <v>126</v>
      </c>
      <c r="J22" s="44">
        <v>1</v>
      </c>
      <c r="K22" s="44">
        <v>17</v>
      </c>
      <c r="L22" s="44">
        <v>7</v>
      </c>
      <c r="M22" s="44">
        <v>0</v>
      </c>
      <c r="N22" s="44">
        <v>38</v>
      </c>
      <c r="O22" s="46">
        <v>0</v>
      </c>
      <c r="P22" s="9"/>
      <c r="Q22" s="160"/>
      <c r="R22" s="171" t="s">
        <v>56</v>
      </c>
      <c r="S22" s="40">
        <f>SUM(T22:AE22)</f>
        <v>2436</v>
      </c>
      <c r="T22" s="52">
        <v>472</v>
      </c>
      <c r="U22" s="53">
        <v>7</v>
      </c>
      <c r="V22" s="53">
        <v>85</v>
      </c>
      <c r="W22" s="53">
        <v>13</v>
      </c>
      <c r="X22" s="140">
        <v>1675</v>
      </c>
      <c r="Y22" s="53">
        <v>121</v>
      </c>
      <c r="Z22" s="53">
        <v>1</v>
      </c>
      <c r="AA22" s="53">
        <v>17</v>
      </c>
      <c r="AB22" s="53">
        <v>7</v>
      </c>
      <c r="AC22" s="53">
        <v>0</v>
      </c>
      <c r="AD22" s="53">
        <v>38</v>
      </c>
      <c r="AE22" s="54">
        <v>0</v>
      </c>
    </row>
    <row r="23" spans="1:31" ht="23.25" customHeight="1">
      <c r="A23" s="210"/>
      <c r="B23" s="162"/>
      <c r="C23" s="29">
        <v>100</v>
      </c>
      <c r="D23" s="30">
        <f aca="true" t="shared" si="19" ref="D23:O23">D22/$C22*100</f>
        <v>17.367657722987673</v>
      </c>
      <c r="E23" s="31">
        <f t="shared" si="19"/>
        <v>0.25380710659898476</v>
      </c>
      <c r="F23" s="31">
        <f t="shared" si="19"/>
        <v>3.154459753444525</v>
      </c>
      <c r="G23" s="31">
        <f t="shared" si="19"/>
        <v>0.5438723712835388</v>
      </c>
      <c r="H23" s="31">
        <f t="shared" si="19"/>
        <v>71.8274111675127</v>
      </c>
      <c r="I23" s="31">
        <f t="shared" si="19"/>
        <v>4.568527918781726</v>
      </c>
      <c r="J23" s="31">
        <f t="shared" si="19"/>
        <v>0.03625815808556925</v>
      </c>
      <c r="K23" s="31">
        <f t="shared" si="19"/>
        <v>0.6163886874546773</v>
      </c>
      <c r="L23" s="31">
        <f t="shared" si="19"/>
        <v>0.25380710659898476</v>
      </c>
      <c r="M23" s="31">
        <f t="shared" si="19"/>
        <v>0</v>
      </c>
      <c r="N23" s="31">
        <f t="shared" si="19"/>
        <v>1.3778100072516315</v>
      </c>
      <c r="O23" s="32">
        <f t="shared" si="19"/>
        <v>0</v>
      </c>
      <c r="P23" s="9"/>
      <c r="Q23" s="160"/>
      <c r="R23" s="172"/>
      <c r="S23" s="33">
        <v>100</v>
      </c>
      <c r="T23" s="51">
        <f aca="true" t="shared" si="20" ref="T23:AE23">T22/$S22*100</f>
        <v>19.376026272578</v>
      </c>
      <c r="U23" s="35">
        <f t="shared" si="20"/>
        <v>0.28735632183908044</v>
      </c>
      <c r="V23" s="35">
        <f t="shared" si="20"/>
        <v>3.4893267651888342</v>
      </c>
      <c r="W23" s="35">
        <f t="shared" si="20"/>
        <v>0.5336617405582923</v>
      </c>
      <c r="X23" s="35">
        <f t="shared" si="20"/>
        <v>68.76026272577997</v>
      </c>
      <c r="Y23" s="35">
        <f t="shared" si="20"/>
        <v>4.967159277504106</v>
      </c>
      <c r="Z23" s="35">
        <f t="shared" si="20"/>
        <v>0.041050903119868636</v>
      </c>
      <c r="AA23" s="35">
        <f t="shared" si="20"/>
        <v>0.6978653530377669</v>
      </c>
      <c r="AB23" s="35">
        <f t="shared" si="20"/>
        <v>0.28735632183908044</v>
      </c>
      <c r="AC23" s="35">
        <f t="shared" si="20"/>
        <v>0</v>
      </c>
      <c r="AD23" s="35">
        <f t="shared" si="20"/>
        <v>1.5599343185550083</v>
      </c>
      <c r="AE23" s="36">
        <f t="shared" si="20"/>
        <v>0</v>
      </c>
    </row>
    <row r="24" spans="1:31" ht="23.25" customHeight="1">
      <c r="A24" s="210"/>
      <c r="B24" s="161" t="s">
        <v>41</v>
      </c>
      <c r="C24" s="21">
        <f>SUM(D24:O24)</f>
        <v>96</v>
      </c>
      <c r="D24" s="43">
        <v>0</v>
      </c>
      <c r="E24" s="44">
        <v>0</v>
      </c>
      <c r="F24" s="44">
        <v>77</v>
      </c>
      <c r="G24" s="44">
        <v>3</v>
      </c>
      <c r="H24" s="44">
        <v>0</v>
      </c>
      <c r="I24" s="44">
        <v>0</v>
      </c>
      <c r="J24" s="44">
        <v>0</v>
      </c>
      <c r="K24" s="44">
        <v>8</v>
      </c>
      <c r="L24" s="44">
        <v>2</v>
      </c>
      <c r="M24" s="44">
        <v>0</v>
      </c>
      <c r="N24" s="44">
        <v>0</v>
      </c>
      <c r="O24" s="46">
        <v>6</v>
      </c>
      <c r="P24" s="9"/>
      <c r="Q24" s="160"/>
      <c r="R24" s="171" t="s">
        <v>57</v>
      </c>
      <c r="S24" s="40">
        <f>SUM(T24:AE24)</f>
        <v>91</v>
      </c>
      <c r="T24" s="52">
        <v>0</v>
      </c>
      <c r="U24" s="53">
        <v>0</v>
      </c>
      <c r="V24" s="53">
        <v>72</v>
      </c>
      <c r="W24" s="53">
        <v>3</v>
      </c>
      <c r="X24" s="53">
        <v>0</v>
      </c>
      <c r="Y24" s="53">
        <v>0</v>
      </c>
      <c r="Z24" s="53">
        <v>0</v>
      </c>
      <c r="AA24" s="53">
        <v>8</v>
      </c>
      <c r="AB24" s="53">
        <v>2</v>
      </c>
      <c r="AC24" s="53">
        <v>0</v>
      </c>
      <c r="AD24" s="53">
        <v>0</v>
      </c>
      <c r="AE24" s="54">
        <v>6</v>
      </c>
    </row>
    <row r="25" spans="1:31" ht="23.25" customHeight="1">
      <c r="A25" s="210"/>
      <c r="B25" s="162"/>
      <c r="C25" s="29">
        <v>100</v>
      </c>
      <c r="D25" s="30">
        <f aca="true" t="shared" si="21" ref="D25:O25">D24/$C24*100</f>
        <v>0</v>
      </c>
      <c r="E25" s="31">
        <f t="shared" si="21"/>
        <v>0</v>
      </c>
      <c r="F25" s="31">
        <f t="shared" si="21"/>
        <v>80.20833333333334</v>
      </c>
      <c r="G25" s="31">
        <f t="shared" si="21"/>
        <v>3.125</v>
      </c>
      <c r="H25" s="31">
        <f t="shared" si="21"/>
        <v>0</v>
      </c>
      <c r="I25" s="31">
        <f t="shared" si="21"/>
        <v>0</v>
      </c>
      <c r="J25" s="31">
        <f t="shared" si="21"/>
        <v>0</v>
      </c>
      <c r="K25" s="31">
        <f t="shared" si="21"/>
        <v>8.333333333333332</v>
      </c>
      <c r="L25" s="31">
        <f t="shared" si="21"/>
        <v>2.083333333333333</v>
      </c>
      <c r="M25" s="31">
        <f t="shared" si="21"/>
        <v>0</v>
      </c>
      <c r="N25" s="31">
        <f t="shared" si="21"/>
        <v>0</v>
      </c>
      <c r="O25" s="32">
        <f t="shared" si="21"/>
        <v>6.25</v>
      </c>
      <c r="P25" s="9"/>
      <c r="Q25" s="160"/>
      <c r="R25" s="172"/>
      <c r="S25" s="33">
        <v>100</v>
      </c>
      <c r="T25" s="51">
        <f aca="true" t="shared" si="22" ref="T25:AE25">T24/$S24*100</f>
        <v>0</v>
      </c>
      <c r="U25" s="35">
        <f t="shared" si="22"/>
        <v>0</v>
      </c>
      <c r="V25" s="35">
        <f t="shared" si="22"/>
        <v>79.12087912087912</v>
      </c>
      <c r="W25" s="35">
        <f t="shared" si="22"/>
        <v>3.296703296703297</v>
      </c>
      <c r="X25" s="35">
        <f t="shared" si="22"/>
        <v>0</v>
      </c>
      <c r="Y25" s="35">
        <f t="shared" si="22"/>
        <v>0</v>
      </c>
      <c r="Z25" s="35">
        <f t="shared" si="22"/>
        <v>0</v>
      </c>
      <c r="AA25" s="35">
        <f t="shared" si="22"/>
        <v>8.791208791208792</v>
      </c>
      <c r="AB25" s="35">
        <f t="shared" si="22"/>
        <v>2.197802197802198</v>
      </c>
      <c r="AC25" s="35">
        <f t="shared" si="22"/>
        <v>0</v>
      </c>
      <c r="AD25" s="35">
        <f t="shared" si="22"/>
        <v>0</v>
      </c>
      <c r="AE25" s="36">
        <f t="shared" si="22"/>
        <v>6.593406593406594</v>
      </c>
    </row>
    <row r="26" spans="1:31" ht="23.25" customHeight="1">
      <c r="A26" s="210"/>
      <c r="B26" s="161" t="s">
        <v>42</v>
      </c>
      <c r="C26" s="21">
        <f>SUM(D26:O26)</f>
        <v>488</v>
      </c>
      <c r="D26" s="43">
        <v>419</v>
      </c>
      <c r="E26" s="44">
        <v>1</v>
      </c>
      <c r="F26" s="44">
        <v>6</v>
      </c>
      <c r="G26" s="44">
        <v>0</v>
      </c>
      <c r="H26" s="44">
        <v>41</v>
      </c>
      <c r="I26" s="44">
        <v>1</v>
      </c>
      <c r="J26" s="44">
        <v>0</v>
      </c>
      <c r="K26" s="44">
        <v>1</v>
      </c>
      <c r="L26" s="44">
        <v>1</v>
      </c>
      <c r="M26" s="44">
        <v>2</v>
      </c>
      <c r="N26" s="44">
        <v>16</v>
      </c>
      <c r="O26" s="46">
        <v>0</v>
      </c>
      <c r="P26" s="9"/>
      <c r="Q26" s="160"/>
      <c r="R26" s="171" t="s">
        <v>58</v>
      </c>
      <c r="S26" s="40">
        <f>SUM(T26:AE26)</f>
        <v>466</v>
      </c>
      <c r="T26" s="52">
        <v>402</v>
      </c>
      <c r="U26" s="53">
        <v>1</v>
      </c>
      <c r="V26" s="53">
        <v>4</v>
      </c>
      <c r="W26" s="53">
        <v>0</v>
      </c>
      <c r="X26" s="53">
        <v>38</v>
      </c>
      <c r="Y26" s="53">
        <v>1</v>
      </c>
      <c r="Z26" s="53">
        <v>0</v>
      </c>
      <c r="AA26" s="53">
        <v>1</v>
      </c>
      <c r="AB26" s="53">
        <v>1</v>
      </c>
      <c r="AC26" s="53">
        <v>2</v>
      </c>
      <c r="AD26" s="53">
        <v>16</v>
      </c>
      <c r="AE26" s="54">
        <v>0</v>
      </c>
    </row>
    <row r="27" spans="1:31" ht="23.25" customHeight="1">
      <c r="A27" s="210"/>
      <c r="B27" s="162"/>
      <c r="C27" s="29">
        <v>100</v>
      </c>
      <c r="D27" s="30">
        <f aca="true" t="shared" si="23" ref="D27:O27">D26/$C26*100</f>
        <v>85.86065573770492</v>
      </c>
      <c r="E27" s="31">
        <f t="shared" si="23"/>
        <v>0.20491803278688525</v>
      </c>
      <c r="F27" s="31">
        <f t="shared" si="23"/>
        <v>1.2295081967213115</v>
      </c>
      <c r="G27" s="31">
        <f t="shared" si="23"/>
        <v>0</v>
      </c>
      <c r="H27" s="31">
        <f t="shared" si="23"/>
        <v>8.401639344262295</v>
      </c>
      <c r="I27" s="31">
        <f t="shared" si="23"/>
        <v>0.20491803278688525</v>
      </c>
      <c r="J27" s="31">
        <f t="shared" si="23"/>
        <v>0</v>
      </c>
      <c r="K27" s="31">
        <f t="shared" si="23"/>
        <v>0.20491803278688525</v>
      </c>
      <c r="L27" s="31">
        <f t="shared" si="23"/>
        <v>0.20491803278688525</v>
      </c>
      <c r="M27" s="31">
        <f t="shared" si="23"/>
        <v>0.4098360655737705</v>
      </c>
      <c r="N27" s="31">
        <f t="shared" si="23"/>
        <v>3.278688524590164</v>
      </c>
      <c r="O27" s="32">
        <f t="shared" si="23"/>
        <v>0</v>
      </c>
      <c r="P27" s="9"/>
      <c r="Q27" s="160"/>
      <c r="R27" s="172"/>
      <c r="S27" s="33">
        <v>100</v>
      </c>
      <c r="T27" s="51">
        <f aca="true" t="shared" si="24" ref="T27:AE27">T26/$S26*100</f>
        <v>86.26609442060087</v>
      </c>
      <c r="U27" s="35">
        <f t="shared" si="24"/>
        <v>0.2145922746781116</v>
      </c>
      <c r="V27" s="35">
        <f t="shared" si="24"/>
        <v>0.8583690987124464</v>
      </c>
      <c r="W27" s="35">
        <f t="shared" si="24"/>
        <v>0</v>
      </c>
      <c r="X27" s="35">
        <f t="shared" si="24"/>
        <v>8.15450643776824</v>
      </c>
      <c r="Y27" s="35">
        <f t="shared" si="24"/>
        <v>0.2145922746781116</v>
      </c>
      <c r="Z27" s="35">
        <f t="shared" si="24"/>
        <v>0</v>
      </c>
      <c r="AA27" s="35">
        <f t="shared" si="24"/>
        <v>0.2145922746781116</v>
      </c>
      <c r="AB27" s="35">
        <f t="shared" si="24"/>
        <v>0.2145922746781116</v>
      </c>
      <c r="AC27" s="35">
        <f t="shared" si="24"/>
        <v>0.4291845493562232</v>
      </c>
      <c r="AD27" s="35">
        <f t="shared" si="24"/>
        <v>3.4334763948497855</v>
      </c>
      <c r="AE27" s="36">
        <f t="shared" si="24"/>
        <v>0</v>
      </c>
    </row>
    <row r="28" spans="1:31" ht="23.25" customHeight="1">
      <c r="A28" s="210"/>
      <c r="B28" s="161" t="s">
        <v>43</v>
      </c>
      <c r="C28" s="21">
        <v>1</v>
      </c>
      <c r="D28" s="43">
        <v>0</v>
      </c>
      <c r="E28" s="44">
        <v>0</v>
      </c>
      <c r="F28" s="44">
        <v>1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6">
        <v>0</v>
      </c>
      <c r="P28" s="9"/>
      <c r="Q28" s="160"/>
      <c r="R28" s="171" t="s">
        <v>59</v>
      </c>
      <c r="S28" s="40">
        <f>SUM(T28:AE28)</f>
        <v>2</v>
      </c>
      <c r="T28" s="52">
        <v>0</v>
      </c>
      <c r="U28" s="53">
        <v>0</v>
      </c>
      <c r="V28" s="53">
        <v>2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4">
        <v>0</v>
      </c>
    </row>
    <row r="29" spans="1:31" ht="23.25" customHeight="1">
      <c r="A29" s="210"/>
      <c r="B29" s="162"/>
      <c r="C29" s="29">
        <v>100</v>
      </c>
      <c r="D29" s="30">
        <f aca="true" t="shared" si="25" ref="D29:O29">D28/$C28*100</f>
        <v>0</v>
      </c>
      <c r="E29" s="31">
        <f t="shared" si="25"/>
        <v>0</v>
      </c>
      <c r="F29" s="31">
        <f t="shared" si="25"/>
        <v>100</v>
      </c>
      <c r="G29" s="31">
        <f t="shared" si="25"/>
        <v>0</v>
      </c>
      <c r="H29" s="31">
        <f t="shared" si="25"/>
        <v>0</v>
      </c>
      <c r="I29" s="31">
        <f t="shared" si="25"/>
        <v>0</v>
      </c>
      <c r="J29" s="31">
        <f t="shared" si="25"/>
        <v>0</v>
      </c>
      <c r="K29" s="31">
        <f t="shared" si="25"/>
        <v>0</v>
      </c>
      <c r="L29" s="31">
        <f t="shared" si="25"/>
        <v>0</v>
      </c>
      <c r="M29" s="31">
        <f t="shared" si="25"/>
        <v>0</v>
      </c>
      <c r="N29" s="31">
        <f t="shared" si="25"/>
        <v>0</v>
      </c>
      <c r="O29" s="32">
        <f t="shared" si="25"/>
        <v>0</v>
      </c>
      <c r="P29" s="9"/>
      <c r="Q29" s="160"/>
      <c r="R29" s="172"/>
      <c r="S29" s="33">
        <v>100</v>
      </c>
      <c r="T29" s="51">
        <f aca="true" t="shared" si="26" ref="T29:AE29">T28/$S28*100</f>
        <v>0</v>
      </c>
      <c r="U29" s="35">
        <f t="shared" si="26"/>
        <v>0</v>
      </c>
      <c r="V29" s="35">
        <f t="shared" si="26"/>
        <v>100</v>
      </c>
      <c r="W29" s="35">
        <f t="shared" si="26"/>
        <v>0</v>
      </c>
      <c r="X29" s="35">
        <f t="shared" si="26"/>
        <v>0</v>
      </c>
      <c r="Y29" s="35">
        <f t="shared" si="26"/>
        <v>0</v>
      </c>
      <c r="Z29" s="35">
        <f t="shared" si="26"/>
        <v>0</v>
      </c>
      <c r="AA29" s="35">
        <f t="shared" si="26"/>
        <v>0</v>
      </c>
      <c r="AB29" s="35">
        <f t="shared" si="26"/>
        <v>0</v>
      </c>
      <c r="AC29" s="35">
        <f t="shared" si="26"/>
        <v>0</v>
      </c>
      <c r="AD29" s="35">
        <f t="shared" si="26"/>
        <v>0</v>
      </c>
      <c r="AE29" s="36">
        <f t="shared" si="26"/>
        <v>0</v>
      </c>
    </row>
    <row r="30" spans="1:31" ht="23.25" customHeight="1">
      <c r="A30" s="210"/>
      <c r="B30" s="161" t="s">
        <v>16</v>
      </c>
      <c r="C30" s="21">
        <f>SUM(D30:O30)</f>
        <v>537</v>
      </c>
      <c r="D30" s="43">
        <v>18</v>
      </c>
      <c r="E30" s="44">
        <v>0</v>
      </c>
      <c r="F30" s="44">
        <v>10</v>
      </c>
      <c r="G30" s="44">
        <v>0</v>
      </c>
      <c r="H30" s="44">
        <v>505</v>
      </c>
      <c r="I30" s="44">
        <v>0</v>
      </c>
      <c r="J30" s="44">
        <v>0</v>
      </c>
      <c r="K30" s="44">
        <v>0</v>
      </c>
      <c r="L30" s="44">
        <v>4</v>
      </c>
      <c r="M30" s="44">
        <v>0</v>
      </c>
      <c r="N30" s="44">
        <v>0</v>
      </c>
      <c r="O30" s="46">
        <v>0</v>
      </c>
      <c r="P30" s="9"/>
      <c r="Q30" s="160"/>
      <c r="R30" s="171" t="s">
        <v>60</v>
      </c>
      <c r="S30" s="40">
        <f>SUM(T30:AE30)</f>
        <v>484</v>
      </c>
      <c r="T30" s="52">
        <v>15</v>
      </c>
      <c r="U30" s="53">
        <v>0</v>
      </c>
      <c r="V30" s="53">
        <v>8</v>
      </c>
      <c r="W30" s="53">
        <v>0</v>
      </c>
      <c r="X30" s="53">
        <v>457</v>
      </c>
      <c r="Y30" s="53">
        <v>0</v>
      </c>
      <c r="Z30" s="53">
        <v>0</v>
      </c>
      <c r="AA30" s="53">
        <v>0</v>
      </c>
      <c r="AB30" s="53">
        <v>4</v>
      </c>
      <c r="AC30" s="53">
        <v>0</v>
      </c>
      <c r="AD30" s="53">
        <v>0</v>
      </c>
      <c r="AE30" s="54">
        <v>0</v>
      </c>
    </row>
    <row r="31" spans="1:31" ht="23.25" customHeight="1">
      <c r="A31" s="210"/>
      <c r="B31" s="162"/>
      <c r="C31" s="29">
        <v>100.04</v>
      </c>
      <c r="D31" s="30">
        <f aca="true" t="shared" si="27" ref="D31:O31">D30/$C30*100</f>
        <v>3.35195530726257</v>
      </c>
      <c r="E31" s="31">
        <f t="shared" si="27"/>
        <v>0</v>
      </c>
      <c r="F31" s="31">
        <f t="shared" si="27"/>
        <v>1.86219739292365</v>
      </c>
      <c r="G31" s="31">
        <f t="shared" si="27"/>
        <v>0</v>
      </c>
      <c r="H31" s="31">
        <f t="shared" si="27"/>
        <v>94.04096834264432</v>
      </c>
      <c r="I31" s="31">
        <f t="shared" si="27"/>
        <v>0</v>
      </c>
      <c r="J31" s="31">
        <f t="shared" si="27"/>
        <v>0</v>
      </c>
      <c r="K31" s="31">
        <f t="shared" si="27"/>
        <v>0</v>
      </c>
      <c r="L31" s="31">
        <f t="shared" si="27"/>
        <v>0.74487895716946</v>
      </c>
      <c r="M31" s="31">
        <f t="shared" si="27"/>
        <v>0</v>
      </c>
      <c r="N31" s="31">
        <f t="shared" si="27"/>
        <v>0</v>
      </c>
      <c r="O31" s="32">
        <f t="shared" si="27"/>
        <v>0</v>
      </c>
      <c r="P31" s="9"/>
      <c r="Q31" s="160"/>
      <c r="R31" s="172"/>
      <c r="S31" s="33">
        <v>100</v>
      </c>
      <c r="T31" s="51">
        <f aca="true" t="shared" si="28" ref="T31:AE31">T30/$S30*100</f>
        <v>3.0991735537190084</v>
      </c>
      <c r="U31" s="35">
        <f t="shared" si="28"/>
        <v>0</v>
      </c>
      <c r="V31" s="35">
        <f t="shared" si="28"/>
        <v>1.6528925619834711</v>
      </c>
      <c r="W31" s="35">
        <f t="shared" si="28"/>
        <v>0</v>
      </c>
      <c r="X31" s="35">
        <f t="shared" si="28"/>
        <v>94.42148760330579</v>
      </c>
      <c r="Y31" s="35">
        <f t="shared" si="28"/>
        <v>0</v>
      </c>
      <c r="Z31" s="35">
        <f t="shared" si="28"/>
        <v>0</v>
      </c>
      <c r="AA31" s="35">
        <f t="shared" si="28"/>
        <v>0</v>
      </c>
      <c r="AB31" s="35">
        <f t="shared" si="28"/>
        <v>0.8264462809917356</v>
      </c>
      <c r="AC31" s="35">
        <f t="shared" si="28"/>
        <v>0</v>
      </c>
      <c r="AD31" s="35">
        <f t="shared" si="28"/>
        <v>0</v>
      </c>
      <c r="AE31" s="36">
        <f t="shared" si="28"/>
        <v>0</v>
      </c>
    </row>
    <row r="32" spans="1:31" ht="23.25" customHeight="1">
      <c r="A32" s="210"/>
      <c r="B32" s="161" t="s">
        <v>44</v>
      </c>
      <c r="C32" s="21">
        <f>SUM(D32:O32)</f>
        <v>693</v>
      </c>
      <c r="D32" s="43">
        <v>2</v>
      </c>
      <c r="E32" s="44">
        <v>0</v>
      </c>
      <c r="F32" s="44">
        <v>8</v>
      </c>
      <c r="G32" s="44">
        <v>0</v>
      </c>
      <c r="H32" s="44">
        <v>668</v>
      </c>
      <c r="I32" s="44">
        <v>10</v>
      </c>
      <c r="J32" s="44">
        <v>0</v>
      </c>
      <c r="K32" s="44">
        <v>5</v>
      </c>
      <c r="L32" s="44">
        <v>0</v>
      </c>
      <c r="M32" s="44">
        <v>0</v>
      </c>
      <c r="N32" s="44">
        <v>0</v>
      </c>
      <c r="O32" s="46">
        <v>0</v>
      </c>
      <c r="P32" s="9"/>
      <c r="Q32" s="160"/>
      <c r="R32" s="171" t="s">
        <v>61</v>
      </c>
      <c r="S32" s="40">
        <f>SUM(T32:AE32)</f>
        <v>676</v>
      </c>
      <c r="T32" s="52">
        <v>2</v>
      </c>
      <c r="U32" s="53">
        <v>0</v>
      </c>
      <c r="V32" s="53">
        <v>8</v>
      </c>
      <c r="W32" s="53">
        <v>0</v>
      </c>
      <c r="X32" s="53">
        <v>652</v>
      </c>
      <c r="Y32" s="53">
        <v>9</v>
      </c>
      <c r="Z32" s="53">
        <v>0</v>
      </c>
      <c r="AA32" s="53">
        <v>5</v>
      </c>
      <c r="AB32" s="53">
        <v>0</v>
      </c>
      <c r="AC32" s="53">
        <v>0</v>
      </c>
      <c r="AD32" s="53">
        <v>0</v>
      </c>
      <c r="AE32" s="54">
        <v>0</v>
      </c>
    </row>
    <row r="33" spans="1:31" ht="23.25" customHeight="1">
      <c r="A33" s="210"/>
      <c r="B33" s="198"/>
      <c r="C33" s="56">
        <v>100</v>
      </c>
      <c r="D33" s="57">
        <f aca="true" t="shared" si="29" ref="D33:O33">D32/$C32*100</f>
        <v>0.2886002886002886</v>
      </c>
      <c r="E33" s="58">
        <f t="shared" si="29"/>
        <v>0</v>
      </c>
      <c r="F33" s="58">
        <f t="shared" si="29"/>
        <v>1.1544011544011543</v>
      </c>
      <c r="G33" s="58">
        <f t="shared" si="29"/>
        <v>0</v>
      </c>
      <c r="H33" s="58">
        <f t="shared" si="29"/>
        <v>96.3924963924964</v>
      </c>
      <c r="I33" s="58">
        <f t="shared" si="29"/>
        <v>1.443001443001443</v>
      </c>
      <c r="J33" s="58">
        <f t="shared" si="29"/>
        <v>0</v>
      </c>
      <c r="K33" s="58">
        <f t="shared" si="29"/>
        <v>0.7215007215007215</v>
      </c>
      <c r="L33" s="58">
        <f t="shared" si="29"/>
        <v>0</v>
      </c>
      <c r="M33" s="58">
        <f t="shared" si="29"/>
        <v>0</v>
      </c>
      <c r="N33" s="58">
        <f t="shared" si="29"/>
        <v>0</v>
      </c>
      <c r="O33" s="59">
        <f t="shared" si="29"/>
        <v>0</v>
      </c>
      <c r="P33" s="9"/>
      <c r="Q33" s="160"/>
      <c r="R33" s="172"/>
      <c r="S33" s="33">
        <v>100</v>
      </c>
      <c r="T33" s="51">
        <f aca="true" t="shared" si="30" ref="T33:AE33">T32/$S32*100</f>
        <v>0.2958579881656805</v>
      </c>
      <c r="U33" s="35">
        <f t="shared" si="30"/>
        <v>0</v>
      </c>
      <c r="V33" s="35">
        <f t="shared" si="30"/>
        <v>1.183431952662722</v>
      </c>
      <c r="W33" s="35">
        <f t="shared" si="30"/>
        <v>0</v>
      </c>
      <c r="X33" s="35">
        <f t="shared" si="30"/>
        <v>96.44970414201184</v>
      </c>
      <c r="Y33" s="35">
        <f t="shared" si="30"/>
        <v>1.3313609467455623</v>
      </c>
      <c r="Z33" s="35">
        <f t="shared" si="30"/>
        <v>0</v>
      </c>
      <c r="AA33" s="35">
        <f t="shared" si="30"/>
        <v>0.7396449704142012</v>
      </c>
      <c r="AB33" s="35">
        <f t="shared" si="30"/>
        <v>0</v>
      </c>
      <c r="AC33" s="35">
        <f t="shared" si="30"/>
        <v>0</v>
      </c>
      <c r="AD33" s="35">
        <f t="shared" si="30"/>
        <v>0</v>
      </c>
      <c r="AE33" s="36">
        <f t="shared" si="30"/>
        <v>0</v>
      </c>
    </row>
    <row r="34" spans="1:31" ht="23.25" customHeight="1">
      <c r="A34" s="210"/>
      <c r="B34" s="161" t="s">
        <v>18</v>
      </c>
      <c r="C34" s="60">
        <f>SUM(D34:O34)</f>
        <v>677</v>
      </c>
      <c r="D34" s="61">
        <v>0</v>
      </c>
      <c r="E34" s="44">
        <v>0</v>
      </c>
      <c r="F34" s="44">
        <v>4</v>
      </c>
      <c r="G34" s="44">
        <v>0</v>
      </c>
      <c r="H34" s="44">
        <v>660</v>
      </c>
      <c r="I34" s="44">
        <v>9</v>
      </c>
      <c r="J34" s="44">
        <v>0</v>
      </c>
      <c r="K34" s="44">
        <v>4</v>
      </c>
      <c r="L34" s="44">
        <v>0</v>
      </c>
      <c r="M34" s="44">
        <v>0</v>
      </c>
      <c r="N34" s="44">
        <v>0</v>
      </c>
      <c r="O34" s="46">
        <v>0</v>
      </c>
      <c r="P34" s="9"/>
      <c r="Q34" s="47"/>
      <c r="R34" s="177" t="s">
        <v>62</v>
      </c>
      <c r="S34" s="40">
        <f>SUM(T34:AE34)</f>
        <v>676</v>
      </c>
      <c r="T34" s="52">
        <v>0</v>
      </c>
      <c r="U34" s="53">
        <v>0</v>
      </c>
      <c r="V34" s="53">
        <v>4</v>
      </c>
      <c r="W34" s="53">
        <v>0</v>
      </c>
      <c r="X34" s="53">
        <v>659</v>
      </c>
      <c r="Y34" s="53">
        <v>9</v>
      </c>
      <c r="Z34" s="53">
        <v>0</v>
      </c>
      <c r="AA34" s="53">
        <v>4</v>
      </c>
      <c r="AB34" s="53">
        <v>0</v>
      </c>
      <c r="AC34" s="53">
        <v>0</v>
      </c>
      <c r="AD34" s="53">
        <v>0</v>
      </c>
      <c r="AE34" s="54">
        <v>0</v>
      </c>
    </row>
    <row r="35" spans="1:31" ht="23.25" customHeight="1" thickBot="1">
      <c r="A35" s="211"/>
      <c r="B35" s="209"/>
      <c r="C35" s="62">
        <v>100</v>
      </c>
      <c r="D35" s="63">
        <f aca="true" t="shared" si="31" ref="D35:O35">D34/$C34*100</f>
        <v>0</v>
      </c>
      <c r="E35" s="64">
        <f t="shared" si="31"/>
        <v>0</v>
      </c>
      <c r="F35" s="64">
        <f t="shared" si="31"/>
        <v>0.5908419497784343</v>
      </c>
      <c r="G35" s="64">
        <f t="shared" si="31"/>
        <v>0</v>
      </c>
      <c r="H35" s="64">
        <f t="shared" si="31"/>
        <v>97.48892171344166</v>
      </c>
      <c r="I35" s="64">
        <f t="shared" si="31"/>
        <v>1.329394387001477</v>
      </c>
      <c r="J35" s="64">
        <f t="shared" si="31"/>
        <v>0</v>
      </c>
      <c r="K35" s="64">
        <f t="shared" si="31"/>
        <v>0.5908419497784343</v>
      </c>
      <c r="L35" s="64">
        <f t="shared" si="31"/>
        <v>0</v>
      </c>
      <c r="M35" s="64">
        <f t="shared" si="31"/>
        <v>0</v>
      </c>
      <c r="N35" s="64">
        <f t="shared" si="31"/>
        <v>0</v>
      </c>
      <c r="O35" s="65">
        <f t="shared" si="31"/>
        <v>0</v>
      </c>
      <c r="P35" s="9"/>
      <c r="Q35" s="66"/>
      <c r="R35" s="178"/>
      <c r="S35" s="67">
        <v>100</v>
      </c>
      <c r="T35" s="68">
        <f aca="true" t="shared" si="32" ref="T35:AE35">T34/$S34*100</f>
        <v>0</v>
      </c>
      <c r="U35" s="69">
        <f t="shared" si="32"/>
        <v>0</v>
      </c>
      <c r="V35" s="69">
        <f t="shared" si="32"/>
        <v>0.591715976331361</v>
      </c>
      <c r="W35" s="69">
        <f t="shared" si="32"/>
        <v>0</v>
      </c>
      <c r="X35" s="69">
        <f t="shared" si="32"/>
        <v>97.48520710059172</v>
      </c>
      <c r="Y35" s="69">
        <f t="shared" si="32"/>
        <v>1.3313609467455623</v>
      </c>
      <c r="Z35" s="69">
        <f t="shared" si="32"/>
        <v>0</v>
      </c>
      <c r="AA35" s="69">
        <f t="shared" si="32"/>
        <v>0.591715976331361</v>
      </c>
      <c r="AB35" s="69">
        <f t="shared" si="32"/>
        <v>0</v>
      </c>
      <c r="AC35" s="69">
        <f t="shared" si="32"/>
        <v>0</v>
      </c>
      <c r="AD35" s="69">
        <f t="shared" si="32"/>
        <v>0</v>
      </c>
      <c r="AE35" s="70">
        <f t="shared" si="32"/>
        <v>0</v>
      </c>
    </row>
    <row r="36" ht="22.5" customHeight="1">
      <c r="C36" s="71" t="s">
        <v>45</v>
      </c>
    </row>
  </sheetData>
  <mergeCells count="68">
    <mergeCell ref="B34:B35"/>
    <mergeCell ref="A12:A35"/>
    <mergeCell ref="O3:O5"/>
    <mergeCell ref="A3:B3"/>
    <mergeCell ref="A5:B5"/>
    <mergeCell ref="E3:E5"/>
    <mergeCell ref="A4:B4"/>
    <mergeCell ref="J3:J5"/>
    <mergeCell ref="C3:C5"/>
    <mergeCell ref="K3:K5"/>
    <mergeCell ref="G3:G5"/>
    <mergeCell ref="D3:D5"/>
    <mergeCell ref="B28:B29"/>
    <mergeCell ref="A8:B9"/>
    <mergeCell ref="B14:B15"/>
    <mergeCell ref="F3:F5"/>
    <mergeCell ref="A10:B11"/>
    <mergeCell ref="B12:B13"/>
    <mergeCell ref="A6:B7"/>
    <mergeCell ref="B16:B17"/>
    <mergeCell ref="B32:B33"/>
    <mergeCell ref="B18:B19"/>
    <mergeCell ref="B20:B21"/>
    <mergeCell ref="B22:B23"/>
    <mergeCell ref="B24:B25"/>
    <mergeCell ref="B26:B27"/>
    <mergeCell ref="T2:AE2"/>
    <mergeCell ref="A1:O1"/>
    <mergeCell ref="Q1:AE1"/>
    <mergeCell ref="I3:I5"/>
    <mergeCell ref="L3:L5"/>
    <mergeCell ref="M3:M5"/>
    <mergeCell ref="N3:N5"/>
    <mergeCell ref="S3:S5"/>
    <mergeCell ref="T3:T5"/>
    <mergeCell ref="H3:H5"/>
    <mergeCell ref="AE3:AE5"/>
    <mergeCell ref="Q4:R4"/>
    <mergeCell ref="Q5:R5"/>
    <mergeCell ref="Z3:Z5"/>
    <mergeCell ref="AA3:AA5"/>
    <mergeCell ref="AB3:AB5"/>
    <mergeCell ref="AC3:AC5"/>
    <mergeCell ref="Q3:R3"/>
    <mergeCell ref="R18:R19"/>
    <mergeCell ref="R20:R21"/>
    <mergeCell ref="R22:R23"/>
    <mergeCell ref="AD3:AD5"/>
    <mergeCell ref="U3:U5"/>
    <mergeCell ref="V3:V5"/>
    <mergeCell ref="W3:W5"/>
    <mergeCell ref="X3:X5"/>
    <mergeCell ref="Y3:Y5"/>
    <mergeCell ref="R34:R35"/>
    <mergeCell ref="R24:R25"/>
    <mergeCell ref="R26:R27"/>
    <mergeCell ref="R28:R29"/>
    <mergeCell ref="R30:R31"/>
    <mergeCell ref="Q12:Q33"/>
    <mergeCell ref="B30:B31"/>
    <mergeCell ref="D2:O2"/>
    <mergeCell ref="Q8:R9"/>
    <mergeCell ref="Q10:R11"/>
    <mergeCell ref="R32:R33"/>
    <mergeCell ref="Q6:R7"/>
    <mergeCell ref="R12:R13"/>
    <mergeCell ref="R14:R15"/>
    <mergeCell ref="R16:R17"/>
  </mergeCells>
  <printOptions/>
  <pageMargins left="0.7086614173228347" right="0.5905511811023623" top="0.8661417322834646" bottom="0.2755905511811024" header="0.4330708661417323" footer="0.5511811023622047"/>
  <pageSetup fitToHeight="1" fitToWidth="1" horizontalDpi="600" verticalDpi="600" orientation="landscape" paperSize="9" scale="69" r:id="rId2"/>
  <headerFooter alignWithMargins="0">
    <oddHeader>&amp;L&amp;"HGPｺﾞｼｯｸE,標準"&amp;16事業別・法人別指定事業者数&amp;R&amp;"ＭＳ Ｐゴシック,太字"&amp;14平成25年3月1日現在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38"/>
  <sheetViews>
    <sheetView zoomScale="75" zoomScaleNormal="75" workbookViewId="0" topLeftCell="A1">
      <selection activeCell="J27" sqref="J27"/>
    </sheetView>
  </sheetViews>
  <sheetFormatPr defaultColWidth="9.00390625" defaultRowHeight="13.5"/>
  <cols>
    <col min="1" max="1" width="3.00390625" style="75" customWidth="1"/>
    <col min="2" max="2" width="24.125" style="75" customWidth="1"/>
    <col min="3" max="4" width="14.25390625" style="75" customWidth="1"/>
    <col min="5" max="10" width="14.125" style="75" customWidth="1"/>
    <col min="11" max="15" width="9.00390625" style="75" customWidth="1"/>
    <col min="16" max="16" width="9.375" style="75" customWidth="1"/>
    <col min="17" max="16384" width="9.00390625" style="75" customWidth="1"/>
  </cols>
  <sheetData>
    <row r="1" spans="9:10" ht="17.25">
      <c r="I1" s="151" t="s">
        <v>75</v>
      </c>
      <c r="J1" s="151"/>
    </row>
    <row r="2" spans="9:10" ht="18.75">
      <c r="I2" s="156" t="s">
        <v>0</v>
      </c>
      <c r="J2" s="156"/>
    </row>
    <row r="3" spans="9:10" ht="14.25">
      <c r="I3" s="76"/>
      <c r="J3" s="76"/>
    </row>
    <row r="5" spans="3:10" ht="36.75" customHeight="1">
      <c r="C5" s="77"/>
      <c r="D5" s="78" t="s">
        <v>1</v>
      </c>
      <c r="E5" s="79"/>
      <c r="F5" s="79"/>
      <c r="G5" s="79"/>
      <c r="H5" s="79"/>
      <c r="I5" s="80"/>
      <c r="J5" s="81"/>
    </row>
    <row r="6" ht="36.75" customHeight="1">
      <c r="D6" s="82" t="s">
        <v>81</v>
      </c>
    </row>
    <row r="7" ht="24" customHeight="1"/>
    <row r="8" spans="2:10" ht="26.25" customHeight="1">
      <c r="B8" s="83" t="s">
        <v>76</v>
      </c>
      <c r="D8" s="84"/>
      <c r="E8" s="84"/>
      <c r="F8" s="84"/>
      <c r="G8" s="84"/>
      <c r="H8" s="84"/>
      <c r="I8" s="84"/>
      <c r="J8" s="84"/>
    </row>
    <row r="9" ht="26.25" customHeight="1">
      <c r="B9" s="85" t="s">
        <v>77</v>
      </c>
    </row>
    <row r="10" ht="26.25" customHeight="1">
      <c r="B10" s="85" t="s">
        <v>2</v>
      </c>
    </row>
    <row r="11" ht="17.25" customHeight="1"/>
    <row r="12" ht="22.5" customHeight="1" thickBot="1">
      <c r="B12" s="85" t="s">
        <v>64</v>
      </c>
    </row>
    <row r="13" spans="1:10" ht="30.75" customHeight="1" thickTop="1">
      <c r="A13" s="152"/>
      <c r="B13" s="153"/>
      <c r="C13" s="212" t="s">
        <v>71</v>
      </c>
      <c r="D13" s="144"/>
      <c r="E13" s="146" t="s">
        <v>78</v>
      </c>
      <c r="F13" s="147"/>
      <c r="G13" s="158" t="s">
        <v>79</v>
      </c>
      <c r="H13" s="159"/>
      <c r="I13" s="157" t="s">
        <v>80</v>
      </c>
      <c r="J13" s="144"/>
    </row>
    <row r="14" spans="1:10" ht="30.75" customHeight="1">
      <c r="A14" s="154"/>
      <c r="B14" s="155"/>
      <c r="C14" s="99" t="s">
        <v>3</v>
      </c>
      <c r="D14" s="87" t="s">
        <v>4</v>
      </c>
      <c r="E14" s="88" t="s">
        <v>3</v>
      </c>
      <c r="F14" s="89" t="s">
        <v>4</v>
      </c>
      <c r="G14" s="99" t="s">
        <v>3</v>
      </c>
      <c r="H14" s="100" t="s">
        <v>4</v>
      </c>
      <c r="I14" s="86" t="s">
        <v>3</v>
      </c>
      <c r="J14" s="87" t="s">
        <v>4</v>
      </c>
    </row>
    <row r="15" spans="1:10" s="111" customFormat="1" ht="34.5" customHeight="1">
      <c r="A15" s="148" t="s">
        <v>5</v>
      </c>
      <c r="B15" s="149"/>
      <c r="C15" s="109">
        <v>3224</v>
      </c>
      <c r="D15" s="93"/>
      <c r="E15" s="90">
        <v>28</v>
      </c>
      <c r="F15" s="91"/>
      <c r="G15" s="101">
        <f aca="true" t="shared" si="0" ref="G15:G28">E15-(I15-C15)</f>
        <v>10</v>
      </c>
      <c r="H15" s="92"/>
      <c r="I15" s="109">
        <v>3242</v>
      </c>
      <c r="J15" s="110"/>
    </row>
    <row r="16" spans="1:10" ht="34.5" customHeight="1">
      <c r="A16" s="141" t="s">
        <v>6</v>
      </c>
      <c r="B16" s="142"/>
      <c r="C16" s="125">
        <f>SUM(C17:C28)</f>
        <v>8903</v>
      </c>
      <c r="D16" s="93">
        <f>SUM(D17:D28)</f>
        <v>8383</v>
      </c>
      <c r="E16" s="93">
        <f>SUM(E17:E28)</f>
        <v>90</v>
      </c>
      <c r="F16" s="112">
        <f>SUM(F17:F28)</f>
        <v>82</v>
      </c>
      <c r="G16" s="101">
        <f t="shared" si="0"/>
        <v>34</v>
      </c>
      <c r="H16" s="102">
        <f>SUM(H17:H28)</f>
        <v>32</v>
      </c>
      <c r="I16" s="93">
        <f>SUM(I17:I28)</f>
        <v>8959</v>
      </c>
      <c r="J16" s="93">
        <f>SUM(J17:J28)</f>
        <v>8433</v>
      </c>
    </row>
    <row r="17" spans="1:10" s="111" customFormat="1" ht="34.5" customHeight="1">
      <c r="A17" s="113"/>
      <c r="B17" s="114" t="s">
        <v>7</v>
      </c>
      <c r="C17" s="109">
        <v>2901</v>
      </c>
      <c r="D17" s="115">
        <v>2830</v>
      </c>
      <c r="E17" s="115">
        <v>17</v>
      </c>
      <c r="F17" s="116">
        <v>17</v>
      </c>
      <c r="G17" s="103">
        <f t="shared" si="0"/>
        <v>9</v>
      </c>
      <c r="H17" s="104">
        <f aca="true" t="shared" si="1" ref="H17:H28">F17-(J17-D17)</f>
        <v>10</v>
      </c>
      <c r="I17" s="115">
        <v>2909</v>
      </c>
      <c r="J17" s="115">
        <v>2837</v>
      </c>
    </row>
    <row r="18" spans="1:10" s="111" customFormat="1" ht="34.5" customHeight="1">
      <c r="A18" s="113"/>
      <c r="B18" s="117" t="s">
        <v>8</v>
      </c>
      <c r="C18" s="126">
        <v>168</v>
      </c>
      <c r="D18" s="118">
        <v>165</v>
      </c>
      <c r="E18" s="118">
        <v>1</v>
      </c>
      <c r="F18" s="118">
        <v>1</v>
      </c>
      <c r="G18" s="105">
        <f t="shared" si="0"/>
        <v>1</v>
      </c>
      <c r="H18" s="106">
        <f t="shared" si="1"/>
        <v>1</v>
      </c>
      <c r="I18" s="118">
        <v>168</v>
      </c>
      <c r="J18" s="118">
        <v>165</v>
      </c>
    </row>
    <row r="19" spans="1:10" s="111" customFormat="1" ht="34.5" customHeight="1">
      <c r="A19" s="113"/>
      <c r="B19" s="119" t="s">
        <v>9</v>
      </c>
      <c r="C19" s="126">
        <v>603</v>
      </c>
      <c r="D19" s="118">
        <v>588</v>
      </c>
      <c r="E19" s="118">
        <v>6</v>
      </c>
      <c r="F19" s="120">
        <v>5</v>
      </c>
      <c r="G19" s="105">
        <f t="shared" si="0"/>
        <v>1</v>
      </c>
      <c r="H19" s="106">
        <f t="shared" si="1"/>
        <v>0</v>
      </c>
      <c r="I19" s="118">
        <v>608</v>
      </c>
      <c r="J19" s="118">
        <v>593</v>
      </c>
    </row>
    <row r="20" spans="1:10" s="111" customFormat="1" ht="34.5" customHeight="1">
      <c r="A20" s="113"/>
      <c r="B20" s="117" t="s">
        <v>10</v>
      </c>
      <c r="C20" s="126">
        <v>66</v>
      </c>
      <c r="D20" s="118">
        <v>48</v>
      </c>
      <c r="E20" s="118">
        <v>0</v>
      </c>
      <c r="F20" s="120">
        <v>0</v>
      </c>
      <c r="G20" s="105">
        <f t="shared" si="0"/>
        <v>1</v>
      </c>
      <c r="H20" s="106">
        <f t="shared" si="1"/>
        <v>1</v>
      </c>
      <c r="I20" s="118">
        <v>65</v>
      </c>
      <c r="J20" s="118">
        <v>47</v>
      </c>
    </row>
    <row r="21" spans="1:10" s="111" customFormat="1" ht="34.5" customHeight="1">
      <c r="A21" s="113"/>
      <c r="B21" s="117" t="s">
        <v>11</v>
      </c>
      <c r="C21" s="126">
        <v>300</v>
      </c>
      <c r="D21" s="118">
        <v>254</v>
      </c>
      <c r="E21" s="118">
        <v>6</v>
      </c>
      <c r="F21" s="120">
        <v>7</v>
      </c>
      <c r="G21" s="105">
        <f t="shared" si="0"/>
        <v>1</v>
      </c>
      <c r="H21" s="106">
        <f t="shared" si="1"/>
        <v>1</v>
      </c>
      <c r="I21" s="118">
        <v>305</v>
      </c>
      <c r="J21" s="118">
        <v>260</v>
      </c>
    </row>
    <row r="22" spans="1:10" s="111" customFormat="1" ht="34.5" customHeight="1">
      <c r="A22" s="113"/>
      <c r="B22" s="117" t="s">
        <v>12</v>
      </c>
      <c r="C22" s="126">
        <v>2437</v>
      </c>
      <c r="D22" s="118">
        <v>2154</v>
      </c>
      <c r="E22" s="118">
        <v>38</v>
      </c>
      <c r="F22" s="120">
        <v>33</v>
      </c>
      <c r="G22" s="105">
        <f t="shared" si="0"/>
        <v>10</v>
      </c>
      <c r="H22" s="106">
        <f t="shared" si="1"/>
        <v>8</v>
      </c>
      <c r="I22" s="118">
        <v>2465</v>
      </c>
      <c r="J22" s="118">
        <v>2179</v>
      </c>
    </row>
    <row r="23" spans="1:10" s="111" customFormat="1" ht="34.5" customHeight="1">
      <c r="A23" s="113"/>
      <c r="B23" s="117" t="s">
        <v>13</v>
      </c>
      <c r="C23" s="126">
        <v>95</v>
      </c>
      <c r="D23" s="118">
        <v>90</v>
      </c>
      <c r="E23" s="118">
        <v>2</v>
      </c>
      <c r="F23" s="120">
        <v>2</v>
      </c>
      <c r="G23" s="105">
        <f t="shared" si="0"/>
        <v>1</v>
      </c>
      <c r="H23" s="106">
        <f t="shared" si="1"/>
        <v>1</v>
      </c>
      <c r="I23" s="118">
        <v>96</v>
      </c>
      <c r="J23" s="118">
        <v>91</v>
      </c>
    </row>
    <row r="24" spans="1:10" s="111" customFormat="1" ht="34.5" customHeight="1">
      <c r="A24" s="113"/>
      <c r="B24" s="117" t="s">
        <v>14</v>
      </c>
      <c r="C24" s="126">
        <v>460</v>
      </c>
      <c r="D24" s="118">
        <v>439</v>
      </c>
      <c r="E24" s="118">
        <v>5</v>
      </c>
      <c r="F24" s="120">
        <v>4</v>
      </c>
      <c r="G24" s="105">
        <f t="shared" si="0"/>
        <v>0</v>
      </c>
      <c r="H24" s="106">
        <f t="shared" si="1"/>
        <v>0</v>
      </c>
      <c r="I24" s="118">
        <v>465</v>
      </c>
      <c r="J24" s="118">
        <v>443</v>
      </c>
    </row>
    <row r="25" spans="1:10" s="111" customFormat="1" ht="34.5" customHeight="1">
      <c r="A25" s="113"/>
      <c r="B25" s="117" t="s">
        <v>15</v>
      </c>
      <c r="C25" s="126">
        <v>1</v>
      </c>
      <c r="D25" s="118">
        <v>1</v>
      </c>
      <c r="E25" s="118">
        <v>0</v>
      </c>
      <c r="F25" s="120">
        <v>0</v>
      </c>
      <c r="G25" s="105">
        <f t="shared" si="0"/>
        <v>0</v>
      </c>
      <c r="H25" s="106">
        <f t="shared" si="1"/>
        <v>0</v>
      </c>
      <c r="I25" s="118">
        <v>1</v>
      </c>
      <c r="J25" s="118">
        <v>1</v>
      </c>
    </row>
    <row r="26" spans="1:10" s="111" customFormat="1" ht="34.5" customHeight="1">
      <c r="A26" s="113"/>
      <c r="B26" s="117" t="s">
        <v>16</v>
      </c>
      <c r="C26" s="126">
        <v>499</v>
      </c>
      <c r="D26" s="118">
        <v>461</v>
      </c>
      <c r="E26" s="118">
        <v>4</v>
      </c>
      <c r="F26" s="118">
        <v>2</v>
      </c>
      <c r="G26" s="105">
        <f t="shared" si="0"/>
        <v>0</v>
      </c>
      <c r="H26" s="106">
        <f t="shared" si="1"/>
        <v>0</v>
      </c>
      <c r="I26" s="118">
        <v>503</v>
      </c>
      <c r="J26" s="118">
        <v>463</v>
      </c>
    </row>
    <row r="27" spans="1:10" s="111" customFormat="1" ht="34.5" customHeight="1">
      <c r="A27" s="113"/>
      <c r="B27" s="117" t="s">
        <v>17</v>
      </c>
      <c r="C27" s="126">
        <v>681</v>
      </c>
      <c r="D27" s="118">
        <v>663</v>
      </c>
      <c r="E27" s="118">
        <v>6</v>
      </c>
      <c r="F27" s="120">
        <v>6</v>
      </c>
      <c r="G27" s="105">
        <f t="shared" si="0"/>
        <v>4</v>
      </c>
      <c r="H27" s="106">
        <f t="shared" si="1"/>
        <v>4</v>
      </c>
      <c r="I27" s="118">
        <v>683</v>
      </c>
      <c r="J27" s="118">
        <v>665</v>
      </c>
    </row>
    <row r="28" spans="1:10" s="111" customFormat="1" ht="34.5" customHeight="1" thickBot="1">
      <c r="A28" s="113"/>
      <c r="B28" s="119" t="s">
        <v>18</v>
      </c>
      <c r="C28" s="127">
        <v>692</v>
      </c>
      <c r="D28" s="121">
        <v>690</v>
      </c>
      <c r="E28" s="121">
        <v>5</v>
      </c>
      <c r="F28" s="122">
        <v>5</v>
      </c>
      <c r="G28" s="123">
        <f t="shared" si="0"/>
        <v>6</v>
      </c>
      <c r="H28" s="124">
        <f t="shared" si="1"/>
        <v>6</v>
      </c>
      <c r="I28" s="121">
        <v>691</v>
      </c>
      <c r="J28" s="121">
        <v>689</v>
      </c>
    </row>
    <row r="29" spans="1:10" ht="34.5" customHeight="1" thickBot="1" thickTop="1">
      <c r="A29" s="213" t="s">
        <v>19</v>
      </c>
      <c r="B29" s="214"/>
      <c r="C29" s="128">
        <f>SUM(C15:C16)</f>
        <v>12127</v>
      </c>
      <c r="D29" s="129">
        <f>SUM(D17:D28)</f>
        <v>8383</v>
      </c>
      <c r="E29" s="129">
        <f>SUM(E15:E16)</f>
        <v>118</v>
      </c>
      <c r="F29" s="130">
        <f>SUM(F17:F28)</f>
        <v>82</v>
      </c>
      <c r="G29" s="131">
        <f>SUM(G15:G16)</f>
        <v>44</v>
      </c>
      <c r="H29" s="132">
        <f>SUM(H17:H28)</f>
        <v>32</v>
      </c>
      <c r="I29" s="128">
        <f>SUM(I15:I16)</f>
        <v>12201</v>
      </c>
      <c r="J29" s="129">
        <f>SUM(J17:J28)</f>
        <v>8433</v>
      </c>
    </row>
    <row r="30" spans="2:6" ht="26.25" customHeight="1" thickTop="1">
      <c r="B30" s="97" t="s">
        <v>63</v>
      </c>
      <c r="F30" s="98"/>
    </row>
    <row r="31" spans="2:4" ht="22.5" customHeight="1">
      <c r="B31" s="150"/>
      <c r="C31" s="150"/>
      <c r="D31" s="150"/>
    </row>
    <row r="32" ht="18.75" customHeight="1"/>
    <row r="33" ht="18.75" customHeight="1"/>
    <row r="34" spans="2:10" ht="24.75" customHeight="1">
      <c r="B34" s="145"/>
      <c r="C34" s="145"/>
      <c r="D34" s="145"/>
      <c r="E34" s="145"/>
      <c r="F34" s="145"/>
      <c r="G34" s="145"/>
      <c r="H34" s="145"/>
      <c r="I34" s="145"/>
      <c r="J34" s="145"/>
    </row>
    <row r="35" spans="2:10" ht="34.5" customHeight="1">
      <c r="B35" s="145"/>
      <c r="C35" s="145"/>
      <c r="D35" s="145"/>
      <c r="E35" s="145"/>
      <c r="F35" s="145"/>
      <c r="G35" s="145"/>
      <c r="H35" s="145"/>
      <c r="I35" s="145"/>
      <c r="J35" s="145"/>
    </row>
    <row r="36" spans="2:10" ht="27.75" customHeight="1">
      <c r="B36" s="145" t="s">
        <v>74</v>
      </c>
      <c r="C36" s="145"/>
      <c r="D36" s="145"/>
      <c r="E36" s="145"/>
      <c r="F36" s="145"/>
      <c r="G36" s="145"/>
      <c r="H36" s="145"/>
      <c r="I36" s="145"/>
      <c r="J36" s="145"/>
    </row>
    <row r="37" spans="2:10" ht="27.75" customHeight="1">
      <c r="B37" s="145"/>
      <c r="C37" s="145"/>
      <c r="D37" s="145"/>
      <c r="E37" s="145"/>
      <c r="F37" s="145"/>
      <c r="G37" s="145"/>
      <c r="H37" s="145"/>
      <c r="I37" s="145"/>
      <c r="J37" s="145"/>
    </row>
    <row r="38" spans="2:10" ht="27.75" customHeight="1">
      <c r="B38" s="145"/>
      <c r="C38" s="145"/>
      <c r="D38" s="145"/>
      <c r="E38" s="145"/>
      <c r="F38" s="145"/>
      <c r="G38" s="145"/>
      <c r="H38" s="145"/>
      <c r="I38" s="145"/>
      <c r="J38" s="145"/>
    </row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</sheetData>
  <mergeCells count="13">
    <mergeCell ref="A16:B16"/>
    <mergeCell ref="C13:D13"/>
    <mergeCell ref="B36:J38"/>
    <mergeCell ref="B34:J35"/>
    <mergeCell ref="A29:B29"/>
    <mergeCell ref="A15:B15"/>
    <mergeCell ref="B31:D31"/>
    <mergeCell ref="I1:J1"/>
    <mergeCell ref="A13:B14"/>
    <mergeCell ref="I2:J2"/>
    <mergeCell ref="I13:J13"/>
    <mergeCell ref="E13:F13"/>
    <mergeCell ref="G13:H13"/>
  </mergeCells>
  <printOptions/>
  <pageMargins left="0.5118110236220472" right="0.5118110236220472" top="0.7086614173228347" bottom="0.984251968503937" header="0.5118110236220472" footer="0.5118110236220472"/>
  <pageSetup fitToHeight="1" fitToWidth="1" horizontalDpi="300" verticalDpi="3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AE36"/>
  <sheetViews>
    <sheetView zoomScale="75" zoomScaleNormal="75" workbookViewId="0" topLeftCell="A1">
      <pane xSplit="2" ySplit="5" topLeftCell="C6" activePane="bottomRight" state="frozen"/>
      <selection pane="topLeft" activeCell="J4" sqref="J4"/>
      <selection pane="topRight" activeCell="J4" sqref="J4"/>
      <selection pane="bottomLeft" activeCell="J4" sqref="J4"/>
      <selection pane="bottomRight" activeCell="X31" sqref="X31"/>
    </sheetView>
  </sheetViews>
  <sheetFormatPr defaultColWidth="9.00390625" defaultRowHeight="22.5" customHeight="1"/>
  <cols>
    <col min="1" max="1" width="1.625" style="4" customWidth="1"/>
    <col min="2" max="2" width="12.625" style="4" customWidth="1"/>
    <col min="3" max="3" width="6.625" style="71" customWidth="1"/>
    <col min="4" max="15" width="6.125" style="71" customWidth="1"/>
    <col min="16" max="16" width="1.875" style="4" customWidth="1"/>
    <col min="17" max="17" width="1.625" style="4" customWidth="1"/>
    <col min="18" max="18" width="12.625" style="4" customWidth="1"/>
    <col min="19" max="19" width="6.625" style="71" customWidth="1"/>
    <col min="20" max="31" width="6.125" style="71" customWidth="1"/>
    <col min="32" max="16384" width="9.00390625" style="4" customWidth="1"/>
  </cols>
  <sheetData>
    <row r="1" spans="1:31" s="1" customFormat="1" ht="22.5" customHeight="1">
      <c r="A1" s="191" t="s">
        <v>82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Q1" s="191" t="s">
        <v>46</v>
      </c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</row>
    <row r="2" spans="1:31" ht="6.75" customHeight="1" thickBot="1">
      <c r="A2" s="2"/>
      <c r="B2" s="2"/>
      <c r="C2" s="3"/>
      <c r="D2" s="163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Q2" s="2"/>
      <c r="R2" s="2"/>
      <c r="S2" s="3"/>
      <c r="T2" s="163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</row>
    <row r="3" spans="1:31" ht="23.25" customHeight="1">
      <c r="A3" s="189" t="s">
        <v>20</v>
      </c>
      <c r="B3" s="190"/>
      <c r="C3" s="192" t="s">
        <v>21</v>
      </c>
      <c r="D3" s="195" t="s">
        <v>22</v>
      </c>
      <c r="E3" s="179" t="s">
        <v>23</v>
      </c>
      <c r="F3" s="179" t="s">
        <v>24</v>
      </c>
      <c r="G3" s="179" t="s">
        <v>25</v>
      </c>
      <c r="H3" s="179" t="s">
        <v>26</v>
      </c>
      <c r="I3" s="179" t="s">
        <v>27</v>
      </c>
      <c r="J3" s="179" t="s">
        <v>28</v>
      </c>
      <c r="K3" s="179" t="s">
        <v>47</v>
      </c>
      <c r="L3" s="179" t="s">
        <v>29</v>
      </c>
      <c r="M3" s="179" t="s">
        <v>30</v>
      </c>
      <c r="N3" s="179" t="s">
        <v>31</v>
      </c>
      <c r="O3" s="182" t="s">
        <v>32</v>
      </c>
      <c r="Q3" s="189" t="s">
        <v>20</v>
      </c>
      <c r="R3" s="190"/>
      <c r="S3" s="192" t="s">
        <v>21</v>
      </c>
      <c r="T3" s="195" t="s">
        <v>22</v>
      </c>
      <c r="U3" s="179" t="s">
        <v>23</v>
      </c>
      <c r="V3" s="179" t="s">
        <v>24</v>
      </c>
      <c r="W3" s="179" t="s">
        <v>25</v>
      </c>
      <c r="X3" s="179" t="s">
        <v>26</v>
      </c>
      <c r="Y3" s="179" t="s">
        <v>27</v>
      </c>
      <c r="Z3" s="179" t="s">
        <v>28</v>
      </c>
      <c r="AA3" s="179" t="s">
        <v>47</v>
      </c>
      <c r="AB3" s="179" t="s">
        <v>29</v>
      </c>
      <c r="AC3" s="179" t="s">
        <v>30</v>
      </c>
      <c r="AD3" s="179" t="s">
        <v>31</v>
      </c>
      <c r="AE3" s="182" t="s">
        <v>32</v>
      </c>
    </row>
    <row r="4" spans="1:31" ht="22.5" customHeight="1">
      <c r="A4" s="185" t="s">
        <v>48</v>
      </c>
      <c r="B4" s="186"/>
      <c r="C4" s="193"/>
      <c r="D4" s="196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3"/>
      <c r="Q4" s="185" t="s">
        <v>48</v>
      </c>
      <c r="R4" s="186"/>
      <c r="S4" s="193"/>
      <c r="T4" s="196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3"/>
    </row>
    <row r="5" spans="1:31" ht="22.5" customHeight="1" thickBot="1">
      <c r="A5" s="187" t="s">
        <v>49</v>
      </c>
      <c r="B5" s="188"/>
      <c r="C5" s="194"/>
      <c r="D5" s="197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4"/>
      <c r="Q5" s="187" t="s">
        <v>49</v>
      </c>
      <c r="R5" s="188"/>
      <c r="S5" s="194"/>
      <c r="T5" s="197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4"/>
    </row>
    <row r="6" spans="1:31" ht="23.25" customHeight="1">
      <c r="A6" s="205" t="s">
        <v>50</v>
      </c>
      <c r="B6" s="206"/>
      <c r="C6" s="5">
        <f aca="true" t="shared" si="0" ref="C6:O6">SUM(C8,C10)</f>
        <v>12201</v>
      </c>
      <c r="D6" s="6">
        <f t="shared" si="0"/>
        <v>1602</v>
      </c>
      <c r="E6" s="7">
        <f t="shared" si="0"/>
        <v>47</v>
      </c>
      <c r="F6" s="7">
        <f t="shared" si="0"/>
        <v>897</v>
      </c>
      <c r="G6" s="7">
        <f t="shared" si="0"/>
        <v>163</v>
      </c>
      <c r="H6" s="7">
        <f t="shared" si="0"/>
        <v>8591</v>
      </c>
      <c r="I6" s="7">
        <f t="shared" si="0"/>
        <v>564</v>
      </c>
      <c r="J6" s="7">
        <f t="shared" si="0"/>
        <v>1</v>
      </c>
      <c r="K6" s="7">
        <f t="shared" si="0"/>
        <v>166</v>
      </c>
      <c r="L6" s="7">
        <f t="shared" si="0"/>
        <v>41</v>
      </c>
      <c r="M6" s="7">
        <f t="shared" si="0"/>
        <v>5</v>
      </c>
      <c r="N6" s="7">
        <f t="shared" si="0"/>
        <v>80</v>
      </c>
      <c r="O6" s="8">
        <f t="shared" si="0"/>
        <v>44</v>
      </c>
      <c r="P6" s="9"/>
      <c r="Q6" s="173" t="s">
        <v>50</v>
      </c>
      <c r="R6" s="174"/>
      <c r="S6" s="10">
        <f aca="true" t="shared" si="1" ref="S6:AE6">S10</f>
        <v>8433</v>
      </c>
      <c r="T6" s="11">
        <f t="shared" si="1"/>
        <v>1148</v>
      </c>
      <c r="U6" s="12">
        <f t="shared" si="1"/>
        <v>26</v>
      </c>
      <c r="V6" s="12">
        <f t="shared" si="1"/>
        <v>547</v>
      </c>
      <c r="W6" s="12">
        <f t="shared" si="1"/>
        <v>99</v>
      </c>
      <c r="X6" s="12">
        <f t="shared" si="1"/>
        <v>6014</v>
      </c>
      <c r="Y6" s="12">
        <f t="shared" si="1"/>
        <v>373</v>
      </c>
      <c r="Z6" s="12">
        <f t="shared" si="1"/>
        <v>1</v>
      </c>
      <c r="AA6" s="12">
        <f t="shared" si="1"/>
        <v>112</v>
      </c>
      <c r="AB6" s="12">
        <f t="shared" si="1"/>
        <v>31</v>
      </c>
      <c r="AC6" s="12">
        <f t="shared" si="1"/>
        <v>2</v>
      </c>
      <c r="AD6" s="12">
        <f t="shared" si="1"/>
        <v>57</v>
      </c>
      <c r="AE6" s="13">
        <f t="shared" si="1"/>
        <v>23</v>
      </c>
    </row>
    <row r="7" spans="1:31" ht="23.25" customHeight="1" thickBot="1">
      <c r="A7" s="207"/>
      <c r="B7" s="208"/>
      <c r="C7" s="14">
        <v>100</v>
      </c>
      <c r="D7" s="15">
        <f aca="true" t="shared" si="2" ref="D7:O7">D6/$C6*100</f>
        <v>13.130071305630686</v>
      </c>
      <c r="E7" s="16">
        <f t="shared" si="2"/>
        <v>0.3852143266945332</v>
      </c>
      <c r="F7" s="16">
        <f t="shared" si="2"/>
        <v>7.351856405212688</v>
      </c>
      <c r="G7" s="16">
        <f t="shared" si="2"/>
        <v>1.3359560691746577</v>
      </c>
      <c r="H7" s="16">
        <f t="shared" si="2"/>
        <v>70.41226129005818</v>
      </c>
      <c r="I7" s="16">
        <f t="shared" si="2"/>
        <v>4.622571920334399</v>
      </c>
      <c r="J7" s="16">
        <f t="shared" si="2"/>
        <v>0.008196049504139005</v>
      </c>
      <c r="K7" s="16">
        <f t="shared" si="2"/>
        <v>1.3605442176870748</v>
      </c>
      <c r="L7" s="16">
        <f t="shared" si="2"/>
        <v>0.3360380296696992</v>
      </c>
      <c r="M7" s="16">
        <f t="shared" si="2"/>
        <v>0.040980247520695026</v>
      </c>
      <c r="N7" s="16">
        <f t="shared" si="2"/>
        <v>0.6556839603311204</v>
      </c>
      <c r="O7" s="17">
        <f t="shared" si="2"/>
        <v>0.3606261781821162</v>
      </c>
      <c r="P7" s="9"/>
      <c r="Q7" s="175"/>
      <c r="R7" s="176"/>
      <c r="S7" s="18">
        <f aca="true" t="shared" si="3" ref="S7:AE7">S11</f>
        <v>100</v>
      </c>
      <c r="T7" s="19">
        <f t="shared" si="3"/>
        <v>13.613186291948299</v>
      </c>
      <c r="U7" s="19">
        <f t="shared" si="3"/>
        <v>0.3083125815249615</v>
      </c>
      <c r="V7" s="19">
        <f t="shared" si="3"/>
        <v>6.486422388236688</v>
      </c>
      <c r="W7" s="19">
        <f t="shared" si="3"/>
        <v>1.1739594450373532</v>
      </c>
      <c r="X7" s="19">
        <f t="shared" si="3"/>
        <v>71.31507174196608</v>
      </c>
      <c r="Y7" s="19">
        <f t="shared" si="3"/>
        <v>4.423099727261947</v>
      </c>
      <c r="Z7" s="19">
        <f t="shared" si="3"/>
        <v>0.011858176212498517</v>
      </c>
      <c r="AA7" s="19">
        <f t="shared" si="3"/>
        <v>1.3281157357998339</v>
      </c>
      <c r="AB7" s="19">
        <f t="shared" si="3"/>
        <v>0.367603462587454</v>
      </c>
      <c r="AC7" s="19">
        <f t="shared" si="3"/>
        <v>0.023716352424997034</v>
      </c>
      <c r="AD7" s="19">
        <f t="shared" si="3"/>
        <v>0.6759160441124155</v>
      </c>
      <c r="AE7" s="20">
        <f t="shared" si="3"/>
        <v>0.2727380528874659</v>
      </c>
    </row>
    <row r="8" spans="1:31" ht="23.25" customHeight="1" thickTop="1">
      <c r="A8" s="199" t="s">
        <v>33</v>
      </c>
      <c r="B8" s="200"/>
      <c r="C8" s="21">
        <f>SUM(D8:O8)</f>
        <v>3242</v>
      </c>
      <c r="D8" s="22">
        <v>416</v>
      </c>
      <c r="E8" s="23">
        <v>21</v>
      </c>
      <c r="F8" s="23">
        <v>299</v>
      </c>
      <c r="G8" s="23">
        <v>59</v>
      </c>
      <c r="H8" s="23">
        <v>2191</v>
      </c>
      <c r="I8" s="23">
        <v>171</v>
      </c>
      <c r="J8" s="23">
        <v>0</v>
      </c>
      <c r="K8" s="23">
        <v>53</v>
      </c>
      <c r="L8" s="23">
        <v>10</v>
      </c>
      <c r="M8" s="23">
        <v>2</v>
      </c>
      <c r="N8" s="23">
        <v>20</v>
      </c>
      <c r="O8" s="24">
        <v>0</v>
      </c>
      <c r="P8" s="9"/>
      <c r="Q8" s="165"/>
      <c r="R8" s="166"/>
      <c r="S8" s="25"/>
      <c r="T8" s="26"/>
      <c r="U8" s="27"/>
      <c r="V8" s="27"/>
      <c r="W8" s="27"/>
      <c r="X8" s="27"/>
      <c r="Y8" s="27"/>
      <c r="Z8" s="27"/>
      <c r="AA8" s="27"/>
      <c r="AB8" s="27"/>
      <c r="AC8" s="27"/>
      <c r="AD8" s="27"/>
      <c r="AE8" s="28"/>
    </row>
    <row r="9" spans="1:31" ht="23.25" customHeight="1">
      <c r="A9" s="201"/>
      <c r="B9" s="202"/>
      <c r="C9" s="29">
        <v>100</v>
      </c>
      <c r="D9" s="30">
        <f aca="true" t="shared" si="4" ref="D9:O9">D8/$C8*100</f>
        <v>12.83158544108575</v>
      </c>
      <c r="E9" s="31">
        <f t="shared" si="4"/>
        <v>0.6477483035163479</v>
      </c>
      <c r="F9" s="31">
        <f t="shared" si="4"/>
        <v>9.222702035780381</v>
      </c>
      <c r="G9" s="31">
        <f t="shared" si="4"/>
        <v>1.8198642813078345</v>
      </c>
      <c r="H9" s="31">
        <f t="shared" si="4"/>
        <v>67.5817396668723</v>
      </c>
      <c r="I9" s="31">
        <f t="shared" si="4"/>
        <v>5.274521900061691</v>
      </c>
      <c r="J9" s="31">
        <f t="shared" si="4"/>
        <v>0</v>
      </c>
      <c r="K9" s="31">
        <f t="shared" si="4"/>
        <v>1.634793337446021</v>
      </c>
      <c r="L9" s="31">
        <f t="shared" si="4"/>
        <v>0.30845157310302285</v>
      </c>
      <c r="M9" s="31">
        <f t="shared" si="4"/>
        <v>0.061690314620604564</v>
      </c>
      <c r="N9" s="31">
        <f t="shared" si="4"/>
        <v>0.6169031462060457</v>
      </c>
      <c r="O9" s="32">
        <f t="shared" si="4"/>
        <v>0</v>
      </c>
      <c r="P9" s="9"/>
      <c r="Q9" s="167"/>
      <c r="R9" s="168"/>
      <c r="S9" s="33"/>
      <c r="T9" s="34"/>
      <c r="U9" s="35"/>
      <c r="V9" s="35"/>
      <c r="W9" s="35"/>
      <c r="X9" s="35"/>
      <c r="Y9" s="35"/>
      <c r="Z9" s="35"/>
      <c r="AA9" s="35"/>
      <c r="AB9" s="35"/>
      <c r="AC9" s="35"/>
      <c r="AD9" s="35"/>
      <c r="AE9" s="36"/>
    </row>
    <row r="10" spans="1:31" ht="23.25" customHeight="1">
      <c r="A10" s="203" t="s">
        <v>34</v>
      </c>
      <c r="B10" s="204"/>
      <c r="C10" s="21">
        <f>SUM(D10:O10)</f>
        <v>8959</v>
      </c>
      <c r="D10" s="37">
        <f aca="true" t="shared" si="5" ref="D10:O10">SUM(D12,D14,D16,D18,D20,D22,D24,D26,D28,D30,D32,D34)</f>
        <v>1186</v>
      </c>
      <c r="E10" s="38">
        <f t="shared" si="5"/>
        <v>26</v>
      </c>
      <c r="F10" s="38">
        <f t="shared" si="5"/>
        <v>598</v>
      </c>
      <c r="G10" s="38">
        <f t="shared" si="5"/>
        <v>104</v>
      </c>
      <c r="H10" s="38">
        <f t="shared" si="5"/>
        <v>6400</v>
      </c>
      <c r="I10" s="38">
        <f t="shared" si="5"/>
        <v>393</v>
      </c>
      <c r="J10" s="38">
        <f t="shared" si="5"/>
        <v>1</v>
      </c>
      <c r="K10" s="38">
        <f t="shared" si="5"/>
        <v>113</v>
      </c>
      <c r="L10" s="38">
        <f t="shared" si="5"/>
        <v>31</v>
      </c>
      <c r="M10" s="38">
        <f t="shared" si="5"/>
        <v>3</v>
      </c>
      <c r="N10" s="38">
        <f t="shared" si="5"/>
        <v>60</v>
      </c>
      <c r="O10" s="39">
        <f t="shared" si="5"/>
        <v>44</v>
      </c>
      <c r="P10" s="9"/>
      <c r="Q10" s="169" t="s">
        <v>46</v>
      </c>
      <c r="R10" s="170"/>
      <c r="S10" s="40">
        <f>SUM(T10:AE10)</f>
        <v>8433</v>
      </c>
      <c r="T10" s="41">
        <f aca="true" t="shared" si="6" ref="T10:AE10">SUM(T12,T14,T16,T18,T20,T22,T24,T26,T28,T30,T32,T34)</f>
        <v>1148</v>
      </c>
      <c r="U10" s="41">
        <f t="shared" si="6"/>
        <v>26</v>
      </c>
      <c r="V10" s="41">
        <f t="shared" si="6"/>
        <v>547</v>
      </c>
      <c r="W10" s="41">
        <f t="shared" si="6"/>
        <v>99</v>
      </c>
      <c r="X10" s="41">
        <f t="shared" si="6"/>
        <v>6014</v>
      </c>
      <c r="Y10" s="41">
        <f t="shared" si="6"/>
        <v>373</v>
      </c>
      <c r="Z10" s="41">
        <f t="shared" si="6"/>
        <v>1</v>
      </c>
      <c r="AA10" s="41">
        <f t="shared" si="6"/>
        <v>112</v>
      </c>
      <c r="AB10" s="41">
        <f t="shared" si="6"/>
        <v>31</v>
      </c>
      <c r="AC10" s="41">
        <f t="shared" si="6"/>
        <v>2</v>
      </c>
      <c r="AD10" s="41">
        <f t="shared" si="6"/>
        <v>57</v>
      </c>
      <c r="AE10" s="42">
        <f t="shared" si="6"/>
        <v>23</v>
      </c>
    </row>
    <row r="11" spans="1:31" ht="23.25" customHeight="1">
      <c r="A11" s="199"/>
      <c r="B11" s="202"/>
      <c r="C11" s="29">
        <v>100</v>
      </c>
      <c r="D11" s="30">
        <f aca="true" t="shared" si="7" ref="D11:O11">D10/$C10*100</f>
        <v>13.238084607657106</v>
      </c>
      <c r="E11" s="31">
        <f t="shared" si="7"/>
        <v>0.29021096104475946</v>
      </c>
      <c r="F11" s="31">
        <f t="shared" si="7"/>
        <v>6.674852104029467</v>
      </c>
      <c r="G11" s="31">
        <f t="shared" si="7"/>
        <v>1.1608438441790379</v>
      </c>
      <c r="H11" s="31">
        <f t="shared" si="7"/>
        <v>71.43654425717156</v>
      </c>
      <c r="I11" s="31">
        <f t="shared" si="7"/>
        <v>4.3866502957919415</v>
      </c>
      <c r="J11" s="31">
        <f t="shared" si="7"/>
        <v>0.011161960040183057</v>
      </c>
      <c r="K11" s="31">
        <f t="shared" si="7"/>
        <v>1.2613014845406854</v>
      </c>
      <c r="L11" s="31">
        <f t="shared" si="7"/>
        <v>0.34602076124567477</v>
      </c>
      <c r="M11" s="31">
        <f t="shared" si="7"/>
        <v>0.03348588012054917</v>
      </c>
      <c r="N11" s="31">
        <f t="shared" si="7"/>
        <v>0.6697176024109834</v>
      </c>
      <c r="O11" s="32">
        <f t="shared" si="7"/>
        <v>0.49112624176805453</v>
      </c>
      <c r="P11" s="9"/>
      <c r="Q11" s="165"/>
      <c r="R11" s="168"/>
      <c r="S11" s="33">
        <v>100</v>
      </c>
      <c r="T11" s="35">
        <f aca="true" t="shared" si="8" ref="T11:AE11">T10/$S10*100</f>
        <v>13.613186291948299</v>
      </c>
      <c r="U11" s="35">
        <f t="shared" si="8"/>
        <v>0.3083125815249615</v>
      </c>
      <c r="V11" s="35">
        <f t="shared" si="8"/>
        <v>6.486422388236688</v>
      </c>
      <c r="W11" s="35">
        <f t="shared" si="8"/>
        <v>1.1739594450373532</v>
      </c>
      <c r="X11" s="35">
        <f t="shared" si="8"/>
        <v>71.31507174196608</v>
      </c>
      <c r="Y11" s="35">
        <f t="shared" si="8"/>
        <v>4.423099727261947</v>
      </c>
      <c r="Z11" s="35">
        <f t="shared" si="8"/>
        <v>0.011858176212498517</v>
      </c>
      <c r="AA11" s="35">
        <f t="shared" si="8"/>
        <v>1.3281157357998339</v>
      </c>
      <c r="AB11" s="35">
        <f t="shared" si="8"/>
        <v>0.367603462587454</v>
      </c>
      <c r="AC11" s="35">
        <f t="shared" si="8"/>
        <v>0.023716352424997034</v>
      </c>
      <c r="AD11" s="35">
        <f t="shared" si="8"/>
        <v>0.6759160441124155</v>
      </c>
      <c r="AE11" s="36">
        <f t="shared" si="8"/>
        <v>0.2727380528874659</v>
      </c>
    </row>
    <row r="12" spans="1:31" ht="23.25" customHeight="1">
      <c r="A12" s="210"/>
      <c r="B12" s="161" t="s">
        <v>35</v>
      </c>
      <c r="C12" s="21">
        <f>SUM(D12:O12)</f>
        <v>2909</v>
      </c>
      <c r="D12" s="43">
        <v>218</v>
      </c>
      <c r="E12" s="44">
        <v>17</v>
      </c>
      <c r="F12" s="45">
        <v>55</v>
      </c>
      <c r="G12" s="44">
        <v>12</v>
      </c>
      <c r="H12" s="44">
        <v>2338</v>
      </c>
      <c r="I12" s="44">
        <v>219</v>
      </c>
      <c r="J12" s="44">
        <v>0</v>
      </c>
      <c r="K12" s="44">
        <v>44</v>
      </c>
      <c r="L12" s="44">
        <v>4</v>
      </c>
      <c r="M12" s="44">
        <v>0</v>
      </c>
      <c r="N12" s="44">
        <v>2</v>
      </c>
      <c r="O12" s="46">
        <v>0</v>
      </c>
      <c r="P12" s="9"/>
      <c r="Q12" s="160"/>
      <c r="R12" s="171" t="s">
        <v>51</v>
      </c>
      <c r="S12" s="40">
        <f>SUM(T12:AE12)</f>
        <v>2837</v>
      </c>
      <c r="T12" s="48">
        <v>213</v>
      </c>
      <c r="U12" s="49">
        <v>17</v>
      </c>
      <c r="V12" s="49">
        <v>53</v>
      </c>
      <c r="W12" s="49">
        <v>12</v>
      </c>
      <c r="X12" s="49">
        <v>2288</v>
      </c>
      <c r="Y12" s="49">
        <v>206</v>
      </c>
      <c r="Z12" s="49">
        <v>0</v>
      </c>
      <c r="AA12" s="49">
        <v>43</v>
      </c>
      <c r="AB12" s="49">
        <v>4</v>
      </c>
      <c r="AC12" s="49">
        <v>0</v>
      </c>
      <c r="AD12" s="49">
        <v>1</v>
      </c>
      <c r="AE12" s="50">
        <v>0</v>
      </c>
    </row>
    <row r="13" spans="1:31" ht="23.25" customHeight="1">
      <c r="A13" s="210"/>
      <c r="B13" s="162"/>
      <c r="C13" s="29">
        <v>100</v>
      </c>
      <c r="D13" s="30">
        <f aca="true" t="shared" si="9" ref="D13:O13">D12/$C12*100</f>
        <v>7.493984187005844</v>
      </c>
      <c r="E13" s="31">
        <f t="shared" si="9"/>
        <v>0.5843932622894465</v>
      </c>
      <c r="F13" s="31">
        <f t="shared" si="9"/>
        <v>1.8906840838776213</v>
      </c>
      <c r="G13" s="31">
        <f t="shared" si="9"/>
        <v>0.4125128910278446</v>
      </c>
      <c r="H13" s="31">
        <f t="shared" si="9"/>
        <v>80.37126160192506</v>
      </c>
      <c r="I13" s="31">
        <f t="shared" si="9"/>
        <v>7.528360261258165</v>
      </c>
      <c r="J13" s="31">
        <f t="shared" si="9"/>
        <v>0</v>
      </c>
      <c r="K13" s="31">
        <f t="shared" si="9"/>
        <v>1.512547267102097</v>
      </c>
      <c r="L13" s="31">
        <f t="shared" si="9"/>
        <v>0.13750429700928155</v>
      </c>
      <c r="M13" s="31">
        <f t="shared" si="9"/>
        <v>0</v>
      </c>
      <c r="N13" s="31">
        <f t="shared" si="9"/>
        <v>0.06875214850464077</v>
      </c>
      <c r="O13" s="32">
        <f t="shared" si="9"/>
        <v>0</v>
      </c>
      <c r="P13" s="9"/>
      <c r="Q13" s="160"/>
      <c r="R13" s="172"/>
      <c r="S13" s="33">
        <v>100</v>
      </c>
      <c r="T13" s="51">
        <f aca="true" t="shared" si="10" ref="T13:AE13">T12/$S12*100</f>
        <v>7.5079309129362</v>
      </c>
      <c r="U13" s="35">
        <f t="shared" si="10"/>
        <v>0.5992245329573492</v>
      </c>
      <c r="V13" s="35">
        <f t="shared" si="10"/>
        <v>1.8681706027493834</v>
      </c>
      <c r="W13" s="35">
        <f t="shared" si="10"/>
        <v>0.42298202326401124</v>
      </c>
      <c r="X13" s="35">
        <f t="shared" si="10"/>
        <v>80.64857243567148</v>
      </c>
      <c r="Y13" s="35">
        <f t="shared" si="10"/>
        <v>7.261191399365527</v>
      </c>
      <c r="Z13" s="35">
        <f t="shared" si="10"/>
        <v>0</v>
      </c>
      <c r="AA13" s="35">
        <f t="shared" si="10"/>
        <v>1.515685583362707</v>
      </c>
      <c r="AB13" s="35">
        <f t="shared" si="10"/>
        <v>0.14099400775467041</v>
      </c>
      <c r="AC13" s="35">
        <f t="shared" si="10"/>
        <v>0</v>
      </c>
      <c r="AD13" s="35">
        <f t="shared" si="10"/>
        <v>0.035248501938667604</v>
      </c>
      <c r="AE13" s="36">
        <f t="shared" si="10"/>
        <v>0</v>
      </c>
    </row>
    <row r="14" spans="1:31" ht="23.25" customHeight="1">
      <c r="A14" s="210"/>
      <c r="B14" s="161" t="s">
        <v>36</v>
      </c>
      <c r="C14" s="21">
        <f>SUM(D14:O14)</f>
        <v>168</v>
      </c>
      <c r="D14" s="43">
        <v>9</v>
      </c>
      <c r="E14" s="44">
        <v>1</v>
      </c>
      <c r="F14" s="44">
        <v>2</v>
      </c>
      <c r="G14" s="44">
        <v>0</v>
      </c>
      <c r="H14" s="44">
        <v>155</v>
      </c>
      <c r="I14" s="44">
        <v>1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6">
        <v>0</v>
      </c>
      <c r="P14" s="9"/>
      <c r="Q14" s="160"/>
      <c r="R14" s="171" t="s">
        <v>52</v>
      </c>
      <c r="S14" s="40">
        <f>SUM(T14:AE14)</f>
        <v>165</v>
      </c>
      <c r="T14" s="52">
        <v>8</v>
      </c>
      <c r="U14" s="53">
        <v>1</v>
      </c>
      <c r="V14" s="53">
        <v>2</v>
      </c>
      <c r="W14" s="53">
        <v>0</v>
      </c>
      <c r="X14" s="53">
        <v>153</v>
      </c>
      <c r="Y14" s="53">
        <v>1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4">
        <v>0</v>
      </c>
    </row>
    <row r="15" spans="1:31" ht="23.25" customHeight="1">
      <c r="A15" s="210"/>
      <c r="B15" s="162"/>
      <c r="C15" s="29">
        <v>100</v>
      </c>
      <c r="D15" s="30">
        <f aca="true" t="shared" si="11" ref="D15:O15">D14/$C14*100</f>
        <v>5.357142857142857</v>
      </c>
      <c r="E15" s="31">
        <f t="shared" si="11"/>
        <v>0.5952380952380952</v>
      </c>
      <c r="F15" s="31">
        <f t="shared" si="11"/>
        <v>1.1904761904761905</v>
      </c>
      <c r="G15" s="31">
        <f t="shared" si="11"/>
        <v>0</v>
      </c>
      <c r="H15" s="31">
        <f t="shared" si="11"/>
        <v>92.26190476190477</v>
      </c>
      <c r="I15" s="31">
        <f t="shared" si="11"/>
        <v>0.5952380952380952</v>
      </c>
      <c r="J15" s="31">
        <f t="shared" si="11"/>
        <v>0</v>
      </c>
      <c r="K15" s="31">
        <f t="shared" si="11"/>
        <v>0</v>
      </c>
      <c r="L15" s="31">
        <f t="shared" si="11"/>
        <v>0</v>
      </c>
      <c r="M15" s="31">
        <f t="shared" si="11"/>
        <v>0</v>
      </c>
      <c r="N15" s="31">
        <f t="shared" si="11"/>
        <v>0</v>
      </c>
      <c r="O15" s="32">
        <f t="shared" si="11"/>
        <v>0</v>
      </c>
      <c r="P15" s="9"/>
      <c r="Q15" s="160"/>
      <c r="R15" s="172"/>
      <c r="S15" s="33">
        <v>100</v>
      </c>
      <c r="T15" s="51">
        <f aca="true" t="shared" si="12" ref="T15:AE15">T14/$S14*100</f>
        <v>4.848484848484849</v>
      </c>
      <c r="U15" s="35">
        <f t="shared" si="12"/>
        <v>0.6060606060606061</v>
      </c>
      <c r="V15" s="35">
        <f t="shared" si="12"/>
        <v>1.2121212121212122</v>
      </c>
      <c r="W15" s="35">
        <f t="shared" si="12"/>
        <v>0</v>
      </c>
      <c r="X15" s="35">
        <f t="shared" si="12"/>
        <v>92.72727272727272</v>
      </c>
      <c r="Y15" s="35">
        <f t="shared" si="12"/>
        <v>0.6060606060606061</v>
      </c>
      <c r="Z15" s="35">
        <f t="shared" si="12"/>
        <v>0</v>
      </c>
      <c r="AA15" s="35">
        <f t="shared" si="12"/>
        <v>0</v>
      </c>
      <c r="AB15" s="35">
        <f t="shared" si="12"/>
        <v>0</v>
      </c>
      <c r="AC15" s="35">
        <f t="shared" si="12"/>
        <v>0</v>
      </c>
      <c r="AD15" s="35">
        <f t="shared" si="12"/>
        <v>0</v>
      </c>
      <c r="AE15" s="36">
        <f t="shared" si="12"/>
        <v>0</v>
      </c>
    </row>
    <row r="16" spans="1:31" ht="23.25" customHeight="1">
      <c r="A16" s="210"/>
      <c r="B16" s="161" t="s">
        <v>37</v>
      </c>
      <c r="C16" s="21">
        <f>SUM(D16:O16)</f>
        <v>608</v>
      </c>
      <c r="D16" s="43">
        <v>46</v>
      </c>
      <c r="E16" s="44">
        <v>0</v>
      </c>
      <c r="F16" s="44">
        <v>211</v>
      </c>
      <c r="G16" s="44">
        <v>53</v>
      </c>
      <c r="H16" s="44">
        <v>244</v>
      </c>
      <c r="I16" s="44">
        <v>20</v>
      </c>
      <c r="J16" s="44">
        <v>0</v>
      </c>
      <c r="K16" s="44">
        <v>29</v>
      </c>
      <c r="L16" s="44">
        <v>4</v>
      </c>
      <c r="M16" s="44">
        <v>0</v>
      </c>
      <c r="N16" s="44">
        <v>1</v>
      </c>
      <c r="O16" s="46">
        <v>0</v>
      </c>
      <c r="P16" s="9"/>
      <c r="Q16" s="160"/>
      <c r="R16" s="171" t="s">
        <v>53</v>
      </c>
      <c r="S16" s="40">
        <f>SUM(T16:AE16)</f>
        <v>593</v>
      </c>
      <c r="T16" s="43">
        <v>44</v>
      </c>
      <c r="U16" s="44">
        <v>0</v>
      </c>
      <c r="V16" s="44">
        <v>207</v>
      </c>
      <c r="W16" s="44">
        <v>52</v>
      </c>
      <c r="X16" s="44">
        <v>240</v>
      </c>
      <c r="Y16" s="44">
        <v>17</v>
      </c>
      <c r="Z16" s="44">
        <v>0</v>
      </c>
      <c r="AA16" s="44">
        <v>29</v>
      </c>
      <c r="AB16" s="44">
        <v>4</v>
      </c>
      <c r="AC16" s="44">
        <v>0</v>
      </c>
      <c r="AD16" s="44">
        <v>0</v>
      </c>
      <c r="AE16" s="46">
        <v>0</v>
      </c>
    </row>
    <row r="17" spans="1:31" ht="23.25" customHeight="1">
      <c r="A17" s="210"/>
      <c r="B17" s="162"/>
      <c r="C17" s="29">
        <v>100</v>
      </c>
      <c r="D17" s="30">
        <f aca="true" t="shared" si="13" ref="D17:O17">D16/$C16*100</f>
        <v>7.565789473684211</v>
      </c>
      <c r="E17" s="31">
        <f t="shared" si="13"/>
        <v>0</v>
      </c>
      <c r="F17" s="31">
        <f t="shared" si="13"/>
        <v>34.70394736842105</v>
      </c>
      <c r="G17" s="31">
        <f t="shared" si="13"/>
        <v>8.717105263157894</v>
      </c>
      <c r="H17" s="31">
        <f t="shared" si="13"/>
        <v>40.131578947368425</v>
      </c>
      <c r="I17" s="31">
        <f t="shared" si="13"/>
        <v>3.289473684210526</v>
      </c>
      <c r="J17" s="31">
        <f t="shared" si="13"/>
        <v>0</v>
      </c>
      <c r="K17" s="31">
        <f t="shared" si="13"/>
        <v>4.769736842105264</v>
      </c>
      <c r="L17" s="31">
        <f t="shared" si="13"/>
        <v>0.6578947368421052</v>
      </c>
      <c r="M17" s="31">
        <f t="shared" si="13"/>
        <v>0</v>
      </c>
      <c r="N17" s="31">
        <f t="shared" si="13"/>
        <v>0.1644736842105263</v>
      </c>
      <c r="O17" s="32">
        <f t="shared" si="13"/>
        <v>0</v>
      </c>
      <c r="P17" s="9"/>
      <c r="Q17" s="160"/>
      <c r="R17" s="172"/>
      <c r="S17" s="33">
        <v>100</v>
      </c>
      <c r="T17" s="51">
        <f aca="true" t="shared" si="14" ref="T17:AE17">T16/$S16*100</f>
        <v>7.419898819561552</v>
      </c>
      <c r="U17" s="35">
        <f t="shared" si="14"/>
        <v>0</v>
      </c>
      <c r="V17" s="35">
        <f t="shared" si="14"/>
        <v>34.90725126475548</v>
      </c>
      <c r="W17" s="35">
        <f t="shared" si="14"/>
        <v>8.768971332209107</v>
      </c>
      <c r="X17" s="35">
        <f t="shared" si="14"/>
        <v>40.472175379426645</v>
      </c>
      <c r="Y17" s="35">
        <f t="shared" si="14"/>
        <v>2.866779089376054</v>
      </c>
      <c r="Z17" s="35">
        <f t="shared" si="14"/>
        <v>0</v>
      </c>
      <c r="AA17" s="35">
        <f t="shared" si="14"/>
        <v>4.8903878583473865</v>
      </c>
      <c r="AB17" s="35">
        <f t="shared" si="14"/>
        <v>0.6745362563237773</v>
      </c>
      <c r="AC17" s="35">
        <f t="shared" si="14"/>
        <v>0</v>
      </c>
      <c r="AD17" s="35">
        <f t="shared" si="14"/>
        <v>0</v>
      </c>
      <c r="AE17" s="36">
        <f t="shared" si="14"/>
        <v>0</v>
      </c>
    </row>
    <row r="18" spans="1:31" ht="23.25" customHeight="1">
      <c r="A18" s="210"/>
      <c r="B18" s="161" t="s">
        <v>38</v>
      </c>
      <c r="C18" s="21">
        <f>SUM(D18:O18)</f>
        <v>65</v>
      </c>
      <c r="D18" s="43">
        <v>4</v>
      </c>
      <c r="E18" s="44">
        <v>0</v>
      </c>
      <c r="F18" s="44">
        <v>51</v>
      </c>
      <c r="G18" s="44">
        <v>3</v>
      </c>
      <c r="H18" s="44">
        <v>0</v>
      </c>
      <c r="I18" s="44">
        <v>0</v>
      </c>
      <c r="J18" s="44">
        <v>0</v>
      </c>
      <c r="K18" s="44">
        <v>1</v>
      </c>
      <c r="L18" s="44">
        <v>2</v>
      </c>
      <c r="M18" s="44">
        <v>1</v>
      </c>
      <c r="N18" s="44">
        <v>1</v>
      </c>
      <c r="O18" s="46">
        <v>2</v>
      </c>
      <c r="P18" s="9"/>
      <c r="Q18" s="160"/>
      <c r="R18" s="171" t="s">
        <v>54</v>
      </c>
      <c r="S18" s="40">
        <f>SUM(T18:AE18)</f>
        <v>47</v>
      </c>
      <c r="T18" s="52">
        <v>3</v>
      </c>
      <c r="U18" s="53">
        <v>0</v>
      </c>
      <c r="V18" s="53">
        <v>37</v>
      </c>
      <c r="W18" s="53">
        <v>1</v>
      </c>
      <c r="X18" s="53">
        <v>0</v>
      </c>
      <c r="Y18" s="53">
        <v>0</v>
      </c>
      <c r="Z18" s="53">
        <v>0</v>
      </c>
      <c r="AA18" s="53">
        <v>1</v>
      </c>
      <c r="AB18" s="53">
        <v>3</v>
      </c>
      <c r="AC18" s="53">
        <v>0</v>
      </c>
      <c r="AD18" s="53">
        <v>1</v>
      </c>
      <c r="AE18" s="54">
        <v>1</v>
      </c>
    </row>
    <row r="19" spans="1:31" ht="23.25" customHeight="1">
      <c r="A19" s="210"/>
      <c r="B19" s="162"/>
      <c r="C19" s="29">
        <v>100</v>
      </c>
      <c r="D19" s="30">
        <f aca="true" t="shared" si="15" ref="D19:O19">D18/$C18*100</f>
        <v>6.153846153846154</v>
      </c>
      <c r="E19" s="31">
        <f t="shared" si="15"/>
        <v>0</v>
      </c>
      <c r="F19" s="31">
        <f t="shared" si="15"/>
        <v>78.46153846153847</v>
      </c>
      <c r="G19" s="31">
        <f t="shared" si="15"/>
        <v>4.615384615384616</v>
      </c>
      <c r="H19" s="31">
        <f t="shared" si="15"/>
        <v>0</v>
      </c>
      <c r="I19" s="31">
        <f t="shared" si="15"/>
        <v>0</v>
      </c>
      <c r="J19" s="31">
        <f t="shared" si="15"/>
        <v>0</v>
      </c>
      <c r="K19" s="31">
        <f t="shared" si="15"/>
        <v>1.5384615384615385</v>
      </c>
      <c r="L19" s="31">
        <f t="shared" si="15"/>
        <v>3.076923076923077</v>
      </c>
      <c r="M19" s="31">
        <f t="shared" si="15"/>
        <v>1.5384615384615385</v>
      </c>
      <c r="N19" s="31">
        <f t="shared" si="15"/>
        <v>1.5384615384615385</v>
      </c>
      <c r="O19" s="32">
        <f t="shared" si="15"/>
        <v>3.076923076923077</v>
      </c>
      <c r="P19" s="9"/>
      <c r="Q19" s="160"/>
      <c r="R19" s="172"/>
      <c r="S19" s="33">
        <v>100</v>
      </c>
      <c r="T19" s="51">
        <f aca="true" t="shared" si="16" ref="T19:AE19">T18/$S18*100</f>
        <v>6.382978723404255</v>
      </c>
      <c r="U19" s="35">
        <f t="shared" si="16"/>
        <v>0</v>
      </c>
      <c r="V19" s="35">
        <f t="shared" si="16"/>
        <v>78.72340425531915</v>
      </c>
      <c r="W19" s="35">
        <f t="shared" si="16"/>
        <v>2.127659574468085</v>
      </c>
      <c r="X19" s="35">
        <f t="shared" si="16"/>
        <v>0</v>
      </c>
      <c r="Y19" s="35">
        <f t="shared" si="16"/>
        <v>0</v>
      </c>
      <c r="Z19" s="35">
        <f t="shared" si="16"/>
        <v>0</v>
      </c>
      <c r="AA19" s="35">
        <f t="shared" si="16"/>
        <v>2.127659574468085</v>
      </c>
      <c r="AB19" s="35">
        <f t="shared" si="16"/>
        <v>6.382978723404255</v>
      </c>
      <c r="AC19" s="35">
        <f t="shared" si="16"/>
        <v>0</v>
      </c>
      <c r="AD19" s="35">
        <f t="shared" si="16"/>
        <v>2.127659574468085</v>
      </c>
      <c r="AE19" s="36">
        <f t="shared" si="16"/>
        <v>2.127659574468085</v>
      </c>
    </row>
    <row r="20" spans="1:31" ht="23.25" customHeight="1">
      <c r="A20" s="210"/>
      <c r="B20" s="161" t="s">
        <v>39</v>
      </c>
      <c r="C20" s="21">
        <f>SUM(D20:O20)</f>
        <v>305</v>
      </c>
      <c r="D20" s="72">
        <v>15</v>
      </c>
      <c r="E20" s="73">
        <v>0</v>
      </c>
      <c r="F20" s="73">
        <v>93</v>
      </c>
      <c r="G20" s="73">
        <v>21</v>
      </c>
      <c r="H20" s="73">
        <v>119</v>
      </c>
      <c r="I20" s="73">
        <v>8</v>
      </c>
      <c r="J20" s="73">
        <v>0</v>
      </c>
      <c r="K20" s="73">
        <v>5</v>
      </c>
      <c r="L20" s="73">
        <v>7</v>
      </c>
      <c r="M20" s="73">
        <v>0</v>
      </c>
      <c r="N20" s="73">
        <v>1</v>
      </c>
      <c r="O20" s="74">
        <v>36</v>
      </c>
      <c r="P20" s="9"/>
      <c r="Q20" s="160"/>
      <c r="R20" s="171" t="s">
        <v>55</v>
      </c>
      <c r="S20" s="40">
        <f>SUM(T20:AE20)</f>
        <v>260</v>
      </c>
      <c r="T20" s="52">
        <v>15</v>
      </c>
      <c r="U20" s="53">
        <v>0</v>
      </c>
      <c r="V20" s="53">
        <v>75</v>
      </c>
      <c r="W20" s="53">
        <v>20</v>
      </c>
      <c r="X20" s="53">
        <v>115</v>
      </c>
      <c r="Y20" s="53">
        <v>8</v>
      </c>
      <c r="Z20" s="53">
        <v>0</v>
      </c>
      <c r="AA20" s="53">
        <v>5</v>
      </c>
      <c r="AB20" s="53">
        <v>6</v>
      </c>
      <c r="AC20" s="53">
        <v>0</v>
      </c>
      <c r="AD20" s="53">
        <v>0</v>
      </c>
      <c r="AE20" s="54">
        <v>16</v>
      </c>
    </row>
    <row r="21" spans="1:31" ht="23.25" customHeight="1">
      <c r="A21" s="210"/>
      <c r="B21" s="162"/>
      <c r="C21" s="29">
        <v>100</v>
      </c>
      <c r="D21" s="55">
        <f aca="true" t="shared" si="17" ref="D21:O21">D20/$C20*100</f>
        <v>4.918032786885246</v>
      </c>
      <c r="E21" s="31">
        <f t="shared" si="17"/>
        <v>0</v>
      </c>
      <c r="F21" s="31">
        <f t="shared" si="17"/>
        <v>30.491803278688522</v>
      </c>
      <c r="G21" s="31">
        <f t="shared" si="17"/>
        <v>6.885245901639345</v>
      </c>
      <c r="H21" s="31">
        <f t="shared" si="17"/>
        <v>39.01639344262295</v>
      </c>
      <c r="I21" s="31">
        <f t="shared" si="17"/>
        <v>2.622950819672131</v>
      </c>
      <c r="J21" s="31">
        <f t="shared" si="17"/>
        <v>0</v>
      </c>
      <c r="K21" s="31">
        <f t="shared" si="17"/>
        <v>1.639344262295082</v>
      </c>
      <c r="L21" s="31">
        <f t="shared" si="17"/>
        <v>2.2950819672131146</v>
      </c>
      <c r="M21" s="31">
        <f t="shared" si="17"/>
        <v>0</v>
      </c>
      <c r="N21" s="31">
        <f t="shared" si="17"/>
        <v>0.32786885245901637</v>
      </c>
      <c r="O21" s="32">
        <f t="shared" si="17"/>
        <v>11.80327868852459</v>
      </c>
      <c r="P21" s="9"/>
      <c r="Q21" s="160"/>
      <c r="R21" s="172"/>
      <c r="S21" s="33">
        <v>100</v>
      </c>
      <c r="T21" s="51">
        <f aca="true" t="shared" si="18" ref="T21:AE21">IF(T20=0,"(0.0)",T20/$S20*100)</f>
        <v>5.769230769230769</v>
      </c>
      <c r="U21" s="35" t="str">
        <f t="shared" si="18"/>
        <v>(0.0)</v>
      </c>
      <c r="V21" s="35">
        <f t="shared" si="18"/>
        <v>28.846153846153843</v>
      </c>
      <c r="W21" s="35">
        <f t="shared" si="18"/>
        <v>7.6923076923076925</v>
      </c>
      <c r="X21" s="35">
        <f t="shared" si="18"/>
        <v>44.230769230769226</v>
      </c>
      <c r="Y21" s="35">
        <f t="shared" si="18"/>
        <v>3.076923076923077</v>
      </c>
      <c r="Z21" s="35" t="str">
        <f t="shared" si="18"/>
        <v>(0.0)</v>
      </c>
      <c r="AA21" s="35">
        <f t="shared" si="18"/>
        <v>1.9230769230769231</v>
      </c>
      <c r="AB21" s="35">
        <f t="shared" si="18"/>
        <v>2.307692307692308</v>
      </c>
      <c r="AC21" s="35" t="str">
        <f t="shared" si="18"/>
        <v>(0.0)</v>
      </c>
      <c r="AD21" s="35" t="str">
        <f t="shared" si="18"/>
        <v>(0.0)</v>
      </c>
      <c r="AE21" s="36">
        <f t="shared" si="18"/>
        <v>6.153846153846154</v>
      </c>
    </row>
    <row r="22" spans="1:31" ht="23.25" customHeight="1">
      <c r="A22" s="210"/>
      <c r="B22" s="161" t="s">
        <v>40</v>
      </c>
      <c r="C22" s="21">
        <f>SUM(D22:O22)</f>
        <v>2465</v>
      </c>
      <c r="D22" s="43">
        <v>471</v>
      </c>
      <c r="E22" s="44">
        <v>7</v>
      </c>
      <c r="F22" s="44">
        <v>81</v>
      </c>
      <c r="G22" s="44">
        <v>12</v>
      </c>
      <c r="H22" s="44">
        <v>1712</v>
      </c>
      <c r="I22" s="44">
        <v>119</v>
      </c>
      <c r="J22" s="44">
        <v>1</v>
      </c>
      <c r="K22" s="44">
        <v>16</v>
      </c>
      <c r="L22" s="44">
        <v>7</v>
      </c>
      <c r="M22" s="44">
        <v>0</v>
      </c>
      <c r="N22" s="44">
        <v>39</v>
      </c>
      <c r="O22" s="46">
        <v>0</v>
      </c>
      <c r="P22" s="9"/>
      <c r="Q22" s="160"/>
      <c r="R22" s="171" t="s">
        <v>56</v>
      </c>
      <c r="S22" s="40">
        <f>SUM(T22:AE22)</f>
        <v>2179</v>
      </c>
      <c r="T22" s="52">
        <v>463</v>
      </c>
      <c r="U22" s="53">
        <v>7</v>
      </c>
      <c r="V22" s="53">
        <v>77</v>
      </c>
      <c r="W22" s="53">
        <v>11</v>
      </c>
      <c r="X22" s="53">
        <v>1442</v>
      </c>
      <c r="Y22" s="53">
        <v>116</v>
      </c>
      <c r="Z22" s="53">
        <v>1</v>
      </c>
      <c r="AA22" s="53">
        <v>16</v>
      </c>
      <c r="AB22" s="53">
        <v>7</v>
      </c>
      <c r="AC22" s="53">
        <v>0</v>
      </c>
      <c r="AD22" s="53">
        <v>39</v>
      </c>
      <c r="AE22" s="54">
        <v>0</v>
      </c>
    </row>
    <row r="23" spans="1:31" ht="23.25" customHeight="1">
      <c r="A23" s="210"/>
      <c r="B23" s="162"/>
      <c r="C23" s="29">
        <v>100</v>
      </c>
      <c r="D23" s="30">
        <f aca="true" t="shared" si="19" ref="D23:O23">D22/$C22*100</f>
        <v>19.107505070993916</v>
      </c>
      <c r="E23" s="31">
        <f t="shared" si="19"/>
        <v>0.2839756592292089</v>
      </c>
      <c r="F23" s="31">
        <f t="shared" si="19"/>
        <v>3.286004056795132</v>
      </c>
      <c r="G23" s="31">
        <f t="shared" si="19"/>
        <v>0.486815415821501</v>
      </c>
      <c r="H23" s="31">
        <f t="shared" si="19"/>
        <v>69.45233265720081</v>
      </c>
      <c r="I23" s="31">
        <f t="shared" si="19"/>
        <v>4.827586206896552</v>
      </c>
      <c r="J23" s="31">
        <f t="shared" si="19"/>
        <v>0.04056795131845842</v>
      </c>
      <c r="K23" s="31">
        <f t="shared" si="19"/>
        <v>0.6490872210953347</v>
      </c>
      <c r="L23" s="31">
        <f t="shared" si="19"/>
        <v>0.2839756592292089</v>
      </c>
      <c r="M23" s="31">
        <f t="shared" si="19"/>
        <v>0</v>
      </c>
      <c r="N23" s="31">
        <f t="shared" si="19"/>
        <v>1.5821501014198782</v>
      </c>
      <c r="O23" s="32">
        <f t="shared" si="19"/>
        <v>0</v>
      </c>
      <c r="P23" s="9"/>
      <c r="Q23" s="160"/>
      <c r="R23" s="172"/>
      <c r="S23" s="33">
        <v>100</v>
      </c>
      <c r="T23" s="51">
        <f aca="true" t="shared" si="20" ref="T23:AE23">T22/$S22*100</f>
        <v>21.24827902707664</v>
      </c>
      <c r="U23" s="35">
        <f t="shared" si="20"/>
        <v>0.32124827902707664</v>
      </c>
      <c r="V23" s="35">
        <f t="shared" si="20"/>
        <v>3.533731069297843</v>
      </c>
      <c r="W23" s="35">
        <f t="shared" si="20"/>
        <v>0.5048187241854061</v>
      </c>
      <c r="X23" s="35">
        <f t="shared" si="20"/>
        <v>66.17714547957779</v>
      </c>
      <c r="Y23" s="35">
        <f t="shared" si="20"/>
        <v>5.3235429095915565</v>
      </c>
      <c r="Z23" s="35">
        <f t="shared" si="20"/>
        <v>0.04589261128958238</v>
      </c>
      <c r="AA23" s="35">
        <f t="shared" si="20"/>
        <v>0.7342817806333181</v>
      </c>
      <c r="AB23" s="35">
        <f t="shared" si="20"/>
        <v>0.32124827902707664</v>
      </c>
      <c r="AC23" s="35">
        <f t="shared" si="20"/>
        <v>0</v>
      </c>
      <c r="AD23" s="35">
        <f t="shared" si="20"/>
        <v>1.7898118402937127</v>
      </c>
      <c r="AE23" s="36">
        <f t="shared" si="20"/>
        <v>0</v>
      </c>
    </row>
    <row r="24" spans="1:31" ht="23.25" customHeight="1">
      <c r="A24" s="210"/>
      <c r="B24" s="161" t="s">
        <v>41</v>
      </c>
      <c r="C24" s="21">
        <f>SUM(D24:O24)</f>
        <v>96</v>
      </c>
      <c r="D24" s="43">
        <v>0</v>
      </c>
      <c r="E24" s="44">
        <v>0</v>
      </c>
      <c r="F24" s="44">
        <v>77</v>
      </c>
      <c r="G24" s="44">
        <v>3</v>
      </c>
      <c r="H24" s="44">
        <v>0</v>
      </c>
      <c r="I24" s="44">
        <v>0</v>
      </c>
      <c r="J24" s="44">
        <v>0</v>
      </c>
      <c r="K24" s="44">
        <v>8</v>
      </c>
      <c r="L24" s="44">
        <v>2</v>
      </c>
      <c r="M24" s="44">
        <v>0</v>
      </c>
      <c r="N24" s="44">
        <v>0</v>
      </c>
      <c r="O24" s="46">
        <v>6</v>
      </c>
      <c r="P24" s="9"/>
      <c r="Q24" s="160"/>
      <c r="R24" s="171" t="s">
        <v>57</v>
      </c>
      <c r="S24" s="40">
        <f>SUM(T24:AE24)</f>
        <v>91</v>
      </c>
      <c r="T24" s="52">
        <v>0</v>
      </c>
      <c r="U24" s="53">
        <v>0</v>
      </c>
      <c r="V24" s="53">
        <v>72</v>
      </c>
      <c r="W24" s="53">
        <v>3</v>
      </c>
      <c r="X24" s="53">
        <v>0</v>
      </c>
      <c r="Y24" s="53">
        <v>0</v>
      </c>
      <c r="Z24" s="53">
        <v>0</v>
      </c>
      <c r="AA24" s="53">
        <v>8</v>
      </c>
      <c r="AB24" s="53">
        <v>2</v>
      </c>
      <c r="AC24" s="53">
        <v>0</v>
      </c>
      <c r="AD24" s="53">
        <v>0</v>
      </c>
      <c r="AE24" s="54">
        <v>6</v>
      </c>
    </row>
    <row r="25" spans="1:31" ht="23.25" customHeight="1">
      <c r="A25" s="210"/>
      <c r="B25" s="162"/>
      <c r="C25" s="29">
        <v>100</v>
      </c>
      <c r="D25" s="30">
        <f aca="true" t="shared" si="21" ref="D25:O25">D24/$C24*100</f>
        <v>0</v>
      </c>
      <c r="E25" s="31">
        <f t="shared" si="21"/>
        <v>0</v>
      </c>
      <c r="F25" s="31">
        <f t="shared" si="21"/>
        <v>80.20833333333334</v>
      </c>
      <c r="G25" s="31">
        <f t="shared" si="21"/>
        <v>3.125</v>
      </c>
      <c r="H25" s="31">
        <f t="shared" si="21"/>
        <v>0</v>
      </c>
      <c r="I25" s="31">
        <f t="shared" si="21"/>
        <v>0</v>
      </c>
      <c r="J25" s="31">
        <f t="shared" si="21"/>
        <v>0</v>
      </c>
      <c r="K25" s="31">
        <f t="shared" si="21"/>
        <v>8.333333333333332</v>
      </c>
      <c r="L25" s="31">
        <f t="shared" si="21"/>
        <v>2.083333333333333</v>
      </c>
      <c r="M25" s="31">
        <f t="shared" si="21"/>
        <v>0</v>
      </c>
      <c r="N25" s="31">
        <f t="shared" si="21"/>
        <v>0</v>
      </c>
      <c r="O25" s="32">
        <f t="shared" si="21"/>
        <v>6.25</v>
      </c>
      <c r="P25" s="9"/>
      <c r="Q25" s="160"/>
      <c r="R25" s="172"/>
      <c r="S25" s="33">
        <v>100</v>
      </c>
      <c r="T25" s="51">
        <f aca="true" t="shared" si="22" ref="T25:AE25">T24/$S24*100</f>
        <v>0</v>
      </c>
      <c r="U25" s="35">
        <f t="shared" si="22"/>
        <v>0</v>
      </c>
      <c r="V25" s="35">
        <f t="shared" si="22"/>
        <v>79.12087912087912</v>
      </c>
      <c r="W25" s="35">
        <f t="shared" si="22"/>
        <v>3.296703296703297</v>
      </c>
      <c r="X25" s="35">
        <f t="shared" si="22"/>
        <v>0</v>
      </c>
      <c r="Y25" s="35">
        <f t="shared" si="22"/>
        <v>0</v>
      </c>
      <c r="Z25" s="35">
        <f t="shared" si="22"/>
        <v>0</v>
      </c>
      <c r="AA25" s="35">
        <f t="shared" si="22"/>
        <v>8.791208791208792</v>
      </c>
      <c r="AB25" s="35">
        <f t="shared" si="22"/>
        <v>2.197802197802198</v>
      </c>
      <c r="AC25" s="35">
        <f t="shared" si="22"/>
        <v>0</v>
      </c>
      <c r="AD25" s="35">
        <f t="shared" si="22"/>
        <v>0</v>
      </c>
      <c r="AE25" s="36">
        <f t="shared" si="22"/>
        <v>6.593406593406594</v>
      </c>
    </row>
    <row r="26" spans="1:31" ht="23.25" customHeight="1">
      <c r="A26" s="210"/>
      <c r="B26" s="161" t="s">
        <v>42</v>
      </c>
      <c r="C26" s="21">
        <f>SUM(D26:O26)</f>
        <v>465</v>
      </c>
      <c r="D26" s="43">
        <v>405</v>
      </c>
      <c r="E26" s="44">
        <v>1</v>
      </c>
      <c r="F26" s="44">
        <v>5</v>
      </c>
      <c r="G26" s="44">
        <v>0</v>
      </c>
      <c r="H26" s="44">
        <v>33</v>
      </c>
      <c r="I26" s="44">
        <v>1</v>
      </c>
      <c r="J26" s="44">
        <v>0</v>
      </c>
      <c r="K26" s="44">
        <v>1</v>
      </c>
      <c r="L26" s="44">
        <v>1</v>
      </c>
      <c r="M26" s="44">
        <v>2</v>
      </c>
      <c r="N26" s="44">
        <v>16</v>
      </c>
      <c r="O26" s="46">
        <v>0</v>
      </c>
      <c r="P26" s="9"/>
      <c r="Q26" s="160"/>
      <c r="R26" s="171" t="s">
        <v>58</v>
      </c>
      <c r="S26" s="40">
        <f>SUM(T26:AE26)</f>
        <v>443</v>
      </c>
      <c r="T26" s="52">
        <v>388</v>
      </c>
      <c r="U26" s="53">
        <v>1</v>
      </c>
      <c r="V26" s="53">
        <v>3</v>
      </c>
      <c r="W26" s="53">
        <v>0</v>
      </c>
      <c r="X26" s="53">
        <v>30</v>
      </c>
      <c r="Y26" s="53">
        <v>1</v>
      </c>
      <c r="Z26" s="53">
        <v>0</v>
      </c>
      <c r="AA26" s="53">
        <v>1</v>
      </c>
      <c r="AB26" s="53">
        <v>1</v>
      </c>
      <c r="AC26" s="53">
        <v>2</v>
      </c>
      <c r="AD26" s="53">
        <v>16</v>
      </c>
      <c r="AE26" s="54">
        <v>0</v>
      </c>
    </row>
    <row r="27" spans="1:31" ht="23.25" customHeight="1">
      <c r="A27" s="210"/>
      <c r="B27" s="162"/>
      <c r="C27" s="29">
        <v>100</v>
      </c>
      <c r="D27" s="30">
        <f aca="true" t="shared" si="23" ref="D27:O27">D26/$C26*100</f>
        <v>87.09677419354838</v>
      </c>
      <c r="E27" s="31">
        <f t="shared" si="23"/>
        <v>0.21505376344086022</v>
      </c>
      <c r="F27" s="31">
        <f t="shared" si="23"/>
        <v>1.0752688172043012</v>
      </c>
      <c r="G27" s="31">
        <f t="shared" si="23"/>
        <v>0</v>
      </c>
      <c r="H27" s="31">
        <f t="shared" si="23"/>
        <v>7.096774193548387</v>
      </c>
      <c r="I27" s="31">
        <f t="shared" si="23"/>
        <v>0.21505376344086022</v>
      </c>
      <c r="J27" s="31">
        <f t="shared" si="23"/>
        <v>0</v>
      </c>
      <c r="K27" s="31">
        <f t="shared" si="23"/>
        <v>0.21505376344086022</v>
      </c>
      <c r="L27" s="31">
        <f t="shared" si="23"/>
        <v>0.21505376344086022</v>
      </c>
      <c r="M27" s="31">
        <f t="shared" si="23"/>
        <v>0.43010752688172044</v>
      </c>
      <c r="N27" s="31">
        <f t="shared" si="23"/>
        <v>3.4408602150537635</v>
      </c>
      <c r="O27" s="32">
        <f t="shared" si="23"/>
        <v>0</v>
      </c>
      <c r="P27" s="9"/>
      <c r="Q27" s="160"/>
      <c r="R27" s="172"/>
      <c r="S27" s="33">
        <v>100</v>
      </c>
      <c r="T27" s="51">
        <f aca="true" t="shared" si="24" ref="T27:AE27">T26/$S26*100</f>
        <v>87.58465011286681</v>
      </c>
      <c r="U27" s="35">
        <f t="shared" si="24"/>
        <v>0.2257336343115124</v>
      </c>
      <c r="V27" s="35">
        <f t="shared" si="24"/>
        <v>0.6772009029345373</v>
      </c>
      <c r="W27" s="35">
        <f t="shared" si="24"/>
        <v>0</v>
      </c>
      <c r="X27" s="35">
        <f t="shared" si="24"/>
        <v>6.772009029345373</v>
      </c>
      <c r="Y27" s="35">
        <f t="shared" si="24"/>
        <v>0.2257336343115124</v>
      </c>
      <c r="Z27" s="35">
        <f t="shared" si="24"/>
        <v>0</v>
      </c>
      <c r="AA27" s="35">
        <f t="shared" si="24"/>
        <v>0.2257336343115124</v>
      </c>
      <c r="AB27" s="35">
        <f t="shared" si="24"/>
        <v>0.2257336343115124</v>
      </c>
      <c r="AC27" s="35">
        <f t="shared" si="24"/>
        <v>0.4514672686230248</v>
      </c>
      <c r="AD27" s="35">
        <f t="shared" si="24"/>
        <v>3.611738148984198</v>
      </c>
      <c r="AE27" s="36">
        <f t="shared" si="24"/>
        <v>0</v>
      </c>
    </row>
    <row r="28" spans="1:31" ht="23.25" customHeight="1">
      <c r="A28" s="210"/>
      <c r="B28" s="161" t="s">
        <v>43</v>
      </c>
      <c r="C28" s="21">
        <v>1</v>
      </c>
      <c r="D28" s="43">
        <v>0</v>
      </c>
      <c r="E28" s="44">
        <v>0</v>
      </c>
      <c r="F28" s="44">
        <v>1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6">
        <v>0</v>
      </c>
      <c r="P28" s="9"/>
      <c r="Q28" s="160"/>
      <c r="R28" s="171" t="s">
        <v>59</v>
      </c>
      <c r="S28" s="40">
        <v>1</v>
      </c>
      <c r="T28" s="52">
        <v>0</v>
      </c>
      <c r="U28" s="53">
        <v>0</v>
      </c>
      <c r="V28" s="53">
        <v>1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4">
        <v>0</v>
      </c>
    </row>
    <row r="29" spans="1:31" ht="23.25" customHeight="1">
      <c r="A29" s="210"/>
      <c r="B29" s="162"/>
      <c r="C29" s="29">
        <v>100</v>
      </c>
      <c r="D29" s="30">
        <f aca="true" t="shared" si="25" ref="D29:O29">D28/$C28*100</f>
        <v>0</v>
      </c>
      <c r="E29" s="31">
        <f t="shared" si="25"/>
        <v>0</v>
      </c>
      <c r="F29" s="31">
        <f t="shared" si="25"/>
        <v>100</v>
      </c>
      <c r="G29" s="31">
        <f t="shared" si="25"/>
        <v>0</v>
      </c>
      <c r="H29" s="31">
        <f t="shared" si="25"/>
        <v>0</v>
      </c>
      <c r="I29" s="31">
        <f t="shared" si="25"/>
        <v>0</v>
      </c>
      <c r="J29" s="31">
        <f t="shared" si="25"/>
        <v>0</v>
      </c>
      <c r="K29" s="31">
        <f t="shared" si="25"/>
        <v>0</v>
      </c>
      <c r="L29" s="31">
        <f t="shared" si="25"/>
        <v>0</v>
      </c>
      <c r="M29" s="31">
        <f t="shared" si="25"/>
        <v>0</v>
      </c>
      <c r="N29" s="31">
        <f t="shared" si="25"/>
        <v>0</v>
      </c>
      <c r="O29" s="32">
        <f t="shared" si="25"/>
        <v>0</v>
      </c>
      <c r="P29" s="9"/>
      <c r="Q29" s="160"/>
      <c r="R29" s="172"/>
      <c r="S29" s="33">
        <v>100</v>
      </c>
      <c r="T29" s="51">
        <f aca="true" t="shared" si="26" ref="T29:AE29">T28/$S28*100</f>
        <v>0</v>
      </c>
      <c r="U29" s="35">
        <f t="shared" si="26"/>
        <v>0</v>
      </c>
      <c r="V29" s="35">
        <f t="shared" si="26"/>
        <v>100</v>
      </c>
      <c r="W29" s="35">
        <f t="shared" si="26"/>
        <v>0</v>
      </c>
      <c r="X29" s="35">
        <f t="shared" si="26"/>
        <v>0</v>
      </c>
      <c r="Y29" s="35">
        <f t="shared" si="26"/>
        <v>0</v>
      </c>
      <c r="Z29" s="35">
        <f t="shared" si="26"/>
        <v>0</v>
      </c>
      <c r="AA29" s="35">
        <f t="shared" si="26"/>
        <v>0</v>
      </c>
      <c r="AB29" s="35">
        <f t="shared" si="26"/>
        <v>0</v>
      </c>
      <c r="AC29" s="35">
        <f t="shared" si="26"/>
        <v>0</v>
      </c>
      <c r="AD29" s="35">
        <f t="shared" si="26"/>
        <v>0</v>
      </c>
      <c r="AE29" s="36">
        <f t="shared" si="26"/>
        <v>0</v>
      </c>
    </row>
    <row r="30" spans="1:31" ht="23.25" customHeight="1">
      <c r="A30" s="210"/>
      <c r="B30" s="161" t="s">
        <v>16</v>
      </c>
      <c r="C30" s="21">
        <f>SUM(D30:O30)</f>
        <v>503</v>
      </c>
      <c r="D30" s="43">
        <v>16</v>
      </c>
      <c r="E30" s="44">
        <v>0</v>
      </c>
      <c r="F30" s="44">
        <v>10</v>
      </c>
      <c r="G30" s="44">
        <v>0</v>
      </c>
      <c r="H30" s="44">
        <v>472</v>
      </c>
      <c r="I30" s="44">
        <v>1</v>
      </c>
      <c r="J30" s="44">
        <v>0</v>
      </c>
      <c r="K30" s="44">
        <v>0</v>
      </c>
      <c r="L30" s="44">
        <v>4</v>
      </c>
      <c r="M30" s="44">
        <v>0</v>
      </c>
      <c r="N30" s="44">
        <v>0</v>
      </c>
      <c r="O30" s="46">
        <v>0</v>
      </c>
      <c r="P30" s="9"/>
      <c r="Q30" s="160"/>
      <c r="R30" s="171" t="s">
        <v>60</v>
      </c>
      <c r="S30" s="40">
        <f>SUM(T30:AE30)</f>
        <v>463</v>
      </c>
      <c r="T30" s="52">
        <v>12</v>
      </c>
      <c r="U30" s="53">
        <v>0</v>
      </c>
      <c r="V30" s="53">
        <v>8</v>
      </c>
      <c r="W30" s="53">
        <v>0</v>
      </c>
      <c r="X30" s="53">
        <v>438</v>
      </c>
      <c r="Y30" s="53">
        <v>1</v>
      </c>
      <c r="Z30" s="53">
        <v>0</v>
      </c>
      <c r="AA30" s="53">
        <v>0</v>
      </c>
      <c r="AB30" s="53">
        <v>4</v>
      </c>
      <c r="AC30" s="53">
        <v>0</v>
      </c>
      <c r="AD30" s="53">
        <v>0</v>
      </c>
      <c r="AE30" s="54">
        <v>0</v>
      </c>
    </row>
    <row r="31" spans="1:31" ht="23.25" customHeight="1">
      <c r="A31" s="210"/>
      <c r="B31" s="162"/>
      <c r="C31" s="29">
        <v>100.04</v>
      </c>
      <c r="D31" s="30">
        <f aca="true" t="shared" si="27" ref="D31:O31">D30/$C30*100</f>
        <v>3.180914512922465</v>
      </c>
      <c r="E31" s="31">
        <f t="shared" si="27"/>
        <v>0</v>
      </c>
      <c r="F31" s="31">
        <f t="shared" si="27"/>
        <v>1.9880715705765408</v>
      </c>
      <c r="G31" s="31">
        <f t="shared" si="27"/>
        <v>0</v>
      </c>
      <c r="H31" s="31">
        <f t="shared" si="27"/>
        <v>93.83697813121272</v>
      </c>
      <c r="I31" s="31">
        <f t="shared" si="27"/>
        <v>0.19880715705765406</v>
      </c>
      <c r="J31" s="31">
        <f t="shared" si="27"/>
        <v>0</v>
      </c>
      <c r="K31" s="31">
        <f t="shared" si="27"/>
        <v>0</v>
      </c>
      <c r="L31" s="31">
        <f t="shared" si="27"/>
        <v>0.7952286282306162</v>
      </c>
      <c r="M31" s="31">
        <f t="shared" si="27"/>
        <v>0</v>
      </c>
      <c r="N31" s="31">
        <f t="shared" si="27"/>
        <v>0</v>
      </c>
      <c r="O31" s="32">
        <f t="shared" si="27"/>
        <v>0</v>
      </c>
      <c r="P31" s="9"/>
      <c r="Q31" s="160"/>
      <c r="R31" s="172"/>
      <c r="S31" s="33">
        <v>100</v>
      </c>
      <c r="T31" s="51">
        <f aca="true" t="shared" si="28" ref="T31:AE31">T30/$S30*100</f>
        <v>2.591792656587473</v>
      </c>
      <c r="U31" s="35">
        <f t="shared" si="28"/>
        <v>0</v>
      </c>
      <c r="V31" s="35">
        <f t="shared" si="28"/>
        <v>1.7278617710583155</v>
      </c>
      <c r="W31" s="35">
        <f t="shared" si="28"/>
        <v>0</v>
      </c>
      <c r="X31" s="35">
        <f t="shared" si="28"/>
        <v>94.60043196544277</v>
      </c>
      <c r="Y31" s="35">
        <f t="shared" si="28"/>
        <v>0.21598272138228944</v>
      </c>
      <c r="Z31" s="35">
        <f t="shared" si="28"/>
        <v>0</v>
      </c>
      <c r="AA31" s="35">
        <f t="shared" si="28"/>
        <v>0</v>
      </c>
      <c r="AB31" s="35">
        <f t="shared" si="28"/>
        <v>0.8639308855291578</v>
      </c>
      <c r="AC31" s="35">
        <f t="shared" si="28"/>
        <v>0</v>
      </c>
      <c r="AD31" s="35">
        <f t="shared" si="28"/>
        <v>0</v>
      </c>
      <c r="AE31" s="36">
        <f t="shared" si="28"/>
        <v>0</v>
      </c>
    </row>
    <row r="32" spans="1:31" ht="23.25" customHeight="1">
      <c r="A32" s="210"/>
      <c r="B32" s="161" t="s">
        <v>44</v>
      </c>
      <c r="C32" s="21">
        <f>SUM(D32:O32)</f>
        <v>683</v>
      </c>
      <c r="D32" s="43">
        <v>2</v>
      </c>
      <c r="E32" s="44">
        <v>0</v>
      </c>
      <c r="F32" s="44">
        <v>8</v>
      </c>
      <c r="G32" s="44">
        <v>0</v>
      </c>
      <c r="H32" s="44">
        <v>655</v>
      </c>
      <c r="I32" s="44">
        <v>13</v>
      </c>
      <c r="J32" s="44">
        <v>0</v>
      </c>
      <c r="K32" s="44">
        <v>5</v>
      </c>
      <c r="L32" s="44">
        <v>0</v>
      </c>
      <c r="M32" s="44">
        <v>0</v>
      </c>
      <c r="N32" s="44">
        <v>0</v>
      </c>
      <c r="O32" s="46">
        <v>0</v>
      </c>
      <c r="P32" s="9"/>
      <c r="Q32" s="160"/>
      <c r="R32" s="171" t="s">
        <v>61</v>
      </c>
      <c r="S32" s="40">
        <f>SUM(T32:AE32)</f>
        <v>665</v>
      </c>
      <c r="T32" s="52">
        <v>2</v>
      </c>
      <c r="U32" s="53">
        <v>0</v>
      </c>
      <c r="V32" s="53">
        <v>8</v>
      </c>
      <c r="W32" s="53">
        <v>0</v>
      </c>
      <c r="X32" s="53">
        <v>638</v>
      </c>
      <c r="Y32" s="53">
        <v>12</v>
      </c>
      <c r="Z32" s="53">
        <v>0</v>
      </c>
      <c r="AA32" s="53">
        <v>5</v>
      </c>
      <c r="AB32" s="53">
        <v>0</v>
      </c>
      <c r="AC32" s="53">
        <v>0</v>
      </c>
      <c r="AD32" s="53">
        <v>0</v>
      </c>
      <c r="AE32" s="54">
        <v>0</v>
      </c>
    </row>
    <row r="33" spans="1:31" ht="23.25" customHeight="1">
      <c r="A33" s="210"/>
      <c r="B33" s="198"/>
      <c r="C33" s="56">
        <v>100</v>
      </c>
      <c r="D33" s="57">
        <f aca="true" t="shared" si="29" ref="D33:O33">D32/$C32*100</f>
        <v>0.29282576866764276</v>
      </c>
      <c r="E33" s="58">
        <f t="shared" si="29"/>
        <v>0</v>
      </c>
      <c r="F33" s="58">
        <f t="shared" si="29"/>
        <v>1.171303074670571</v>
      </c>
      <c r="G33" s="58">
        <f t="shared" si="29"/>
        <v>0</v>
      </c>
      <c r="H33" s="58">
        <f t="shared" si="29"/>
        <v>95.90043923865301</v>
      </c>
      <c r="I33" s="58">
        <f t="shared" si="29"/>
        <v>1.903367496339678</v>
      </c>
      <c r="J33" s="58">
        <f t="shared" si="29"/>
        <v>0</v>
      </c>
      <c r="K33" s="58">
        <f t="shared" si="29"/>
        <v>0.7320644216691069</v>
      </c>
      <c r="L33" s="58">
        <f t="shared" si="29"/>
        <v>0</v>
      </c>
      <c r="M33" s="58">
        <f t="shared" si="29"/>
        <v>0</v>
      </c>
      <c r="N33" s="58">
        <f t="shared" si="29"/>
        <v>0</v>
      </c>
      <c r="O33" s="59">
        <f t="shared" si="29"/>
        <v>0</v>
      </c>
      <c r="P33" s="9"/>
      <c r="Q33" s="160"/>
      <c r="R33" s="172"/>
      <c r="S33" s="33">
        <v>100</v>
      </c>
      <c r="T33" s="51">
        <f aca="true" t="shared" si="30" ref="T33:AE33">T32/$S32*100</f>
        <v>0.30075187969924816</v>
      </c>
      <c r="U33" s="35">
        <f t="shared" si="30"/>
        <v>0</v>
      </c>
      <c r="V33" s="35">
        <f t="shared" si="30"/>
        <v>1.2030075187969926</v>
      </c>
      <c r="W33" s="35">
        <f t="shared" si="30"/>
        <v>0</v>
      </c>
      <c r="X33" s="35">
        <f t="shared" si="30"/>
        <v>95.93984962406014</v>
      </c>
      <c r="Y33" s="35">
        <f t="shared" si="30"/>
        <v>1.8045112781954888</v>
      </c>
      <c r="Z33" s="35">
        <f t="shared" si="30"/>
        <v>0</v>
      </c>
      <c r="AA33" s="35">
        <f t="shared" si="30"/>
        <v>0.7518796992481203</v>
      </c>
      <c r="AB33" s="35">
        <f t="shared" si="30"/>
        <v>0</v>
      </c>
      <c r="AC33" s="35">
        <f t="shared" si="30"/>
        <v>0</v>
      </c>
      <c r="AD33" s="35">
        <f t="shared" si="30"/>
        <v>0</v>
      </c>
      <c r="AE33" s="36">
        <f t="shared" si="30"/>
        <v>0</v>
      </c>
    </row>
    <row r="34" spans="1:31" ht="23.25" customHeight="1">
      <c r="A34" s="210"/>
      <c r="B34" s="161" t="s">
        <v>18</v>
      </c>
      <c r="C34" s="60">
        <f>SUM(D34:O34)</f>
        <v>691</v>
      </c>
      <c r="D34" s="61">
        <v>0</v>
      </c>
      <c r="E34" s="44">
        <v>0</v>
      </c>
      <c r="F34" s="44">
        <v>4</v>
      </c>
      <c r="G34" s="44">
        <v>0</v>
      </c>
      <c r="H34" s="44">
        <v>672</v>
      </c>
      <c r="I34" s="44">
        <v>11</v>
      </c>
      <c r="J34" s="44">
        <v>0</v>
      </c>
      <c r="K34" s="44">
        <v>4</v>
      </c>
      <c r="L34" s="44">
        <v>0</v>
      </c>
      <c r="M34" s="44">
        <v>0</v>
      </c>
      <c r="N34" s="44">
        <v>0</v>
      </c>
      <c r="O34" s="46">
        <v>0</v>
      </c>
      <c r="P34" s="9"/>
      <c r="Q34" s="47"/>
      <c r="R34" s="177" t="s">
        <v>62</v>
      </c>
      <c r="S34" s="40">
        <f>SUM(T34:AE34)</f>
        <v>689</v>
      </c>
      <c r="T34" s="52">
        <v>0</v>
      </c>
      <c r="U34" s="53">
        <v>0</v>
      </c>
      <c r="V34" s="53">
        <v>4</v>
      </c>
      <c r="W34" s="53">
        <v>0</v>
      </c>
      <c r="X34" s="53">
        <v>670</v>
      </c>
      <c r="Y34" s="53">
        <v>11</v>
      </c>
      <c r="Z34" s="53">
        <v>0</v>
      </c>
      <c r="AA34" s="53">
        <v>4</v>
      </c>
      <c r="AB34" s="53">
        <v>0</v>
      </c>
      <c r="AC34" s="53">
        <v>0</v>
      </c>
      <c r="AD34" s="53">
        <v>0</v>
      </c>
      <c r="AE34" s="54">
        <v>0</v>
      </c>
    </row>
    <row r="35" spans="1:31" ht="23.25" customHeight="1" thickBot="1">
      <c r="A35" s="211"/>
      <c r="B35" s="209"/>
      <c r="C35" s="62">
        <v>100</v>
      </c>
      <c r="D35" s="63">
        <f aca="true" t="shared" si="31" ref="D35:O35">D34/$C34*100</f>
        <v>0</v>
      </c>
      <c r="E35" s="64">
        <f t="shared" si="31"/>
        <v>0</v>
      </c>
      <c r="F35" s="64">
        <f t="shared" si="31"/>
        <v>0.5788712011577424</v>
      </c>
      <c r="G35" s="64">
        <f t="shared" si="31"/>
        <v>0</v>
      </c>
      <c r="H35" s="64">
        <f t="shared" si="31"/>
        <v>97.25036179450073</v>
      </c>
      <c r="I35" s="64">
        <f t="shared" si="31"/>
        <v>1.5918958031837915</v>
      </c>
      <c r="J35" s="64">
        <f t="shared" si="31"/>
        <v>0</v>
      </c>
      <c r="K35" s="64">
        <f t="shared" si="31"/>
        <v>0.5788712011577424</v>
      </c>
      <c r="L35" s="64">
        <f t="shared" si="31"/>
        <v>0</v>
      </c>
      <c r="M35" s="64">
        <f t="shared" si="31"/>
        <v>0</v>
      </c>
      <c r="N35" s="64">
        <f t="shared" si="31"/>
        <v>0</v>
      </c>
      <c r="O35" s="65">
        <f t="shared" si="31"/>
        <v>0</v>
      </c>
      <c r="P35" s="9"/>
      <c r="Q35" s="66"/>
      <c r="R35" s="178"/>
      <c r="S35" s="67">
        <v>100</v>
      </c>
      <c r="T35" s="68">
        <f aca="true" t="shared" si="32" ref="T35:AE35">T34/$S34*100</f>
        <v>0</v>
      </c>
      <c r="U35" s="69">
        <f t="shared" si="32"/>
        <v>0</v>
      </c>
      <c r="V35" s="69">
        <f t="shared" si="32"/>
        <v>0.5805515239477503</v>
      </c>
      <c r="W35" s="69">
        <f t="shared" si="32"/>
        <v>0</v>
      </c>
      <c r="X35" s="69">
        <f t="shared" si="32"/>
        <v>97.24238026124819</v>
      </c>
      <c r="Y35" s="69">
        <f t="shared" si="32"/>
        <v>1.5965166908563133</v>
      </c>
      <c r="Z35" s="69">
        <f t="shared" si="32"/>
        <v>0</v>
      </c>
      <c r="AA35" s="69">
        <f t="shared" si="32"/>
        <v>0.5805515239477503</v>
      </c>
      <c r="AB35" s="69">
        <f t="shared" si="32"/>
        <v>0</v>
      </c>
      <c r="AC35" s="69">
        <f t="shared" si="32"/>
        <v>0</v>
      </c>
      <c r="AD35" s="69">
        <f t="shared" si="32"/>
        <v>0</v>
      </c>
      <c r="AE35" s="70">
        <f t="shared" si="32"/>
        <v>0</v>
      </c>
    </row>
    <row r="36" ht="22.5" customHeight="1">
      <c r="C36" s="71" t="s">
        <v>45</v>
      </c>
    </row>
  </sheetData>
  <mergeCells count="68">
    <mergeCell ref="Q12:Q33"/>
    <mergeCell ref="B30:B31"/>
    <mergeCell ref="D2:O2"/>
    <mergeCell ref="Q8:R9"/>
    <mergeCell ref="Q10:R11"/>
    <mergeCell ref="R32:R33"/>
    <mergeCell ref="Q6:R7"/>
    <mergeCell ref="R12:R13"/>
    <mergeCell ref="R14:R15"/>
    <mergeCell ref="R16:R17"/>
    <mergeCell ref="R34:R35"/>
    <mergeCell ref="R24:R25"/>
    <mergeCell ref="R26:R27"/>
    <mergeCell ref="R28:R29"/>
    <mergeCell ref="R30:R31"/>
    <mergeCell ref="R18:R19"/>
    <mergeCell ref="R20:R21"/>
    <mergeCell ref="R22:R23"/>
    <mergeCell ref="AD3:AD5"/>
    <mergeCell ref="U3:U5"/>
    <mergeCell ref="V3:V5"/>
    <mergeCell ref="W3:W5"/>
    <mergeCell ref="X3:X5"/>
    <mergeCell ref="Y3:Y5"/>
    <mergeCell ref="AE3:AE5"/>
    <mergeCell ref="Q4:R4"/>
    <mergeCell ref="Q5:R5"/>
    <mergeCell ref="Z3:Z5"/>
    <mergeCell ref="AA3:AA5"/>
    <mergeCell ref="AB3:AB5"/>
    <mergeCell ref="AC3:AC5"/>
    <mergeCell ref="Q3:R3"/>
    <mergeCell ref="T2:AE2"/>
    <mergeCell ref="A1:O1"/>
    <mergeCell ref="Q1:AE1"/>
    <mergeCell ref="I3:I5"/>
    <mergeCell ref="L3:L5"/>
    <mergeCell ref="M3:M5"/>
    <mergeCell ref="N3:N5"/>
    <mergeCell ref="S3:S5"/>
    <mergeCell ref="T3:T5"/>
    <mergeCell ref="H3:H5"/>
    <mergeCell ref="B32:B33"/>
    <mergeCell ref="B18:B19"/>
    <mergeCell ref="B20:B21"/>
    <mergeCell ref="B22:B23"/>
    <mergeCell ref="B24:B25"/>
    <mergeCell ref="B26:B27"/>
    <mergeCell ref="G3:G5"/>
    <mergeCell ref="D3:D5"/>
    <mergeCell ref="B28:B29"/>
    <mergeCell ref="A8:B9"/>
    <mergeCell ref="B14:B15"/>
    <mergeCell ref="F3:F5"/>
    <mergeCell ref="A10:B11"/>
    <mergeCell ref="B12:B13"/>
    <mergeCell ref="A6:B7"/>
    <mergeCell ref="B16:B17"/>
    <mergeCell ref="B34:B35"/>
    <mergeCell ref="A12:A35"/>
    <mergeCell ref="O3:O5"/>
    <mergeCell ref="A3:B3"/>
    <mergeCell ref="A5:B5"/>
    <mergeCell ref="E3:E5"/>
    <mergeCell ref="A4:B4"/>
    <mergeCell ref="J3:J5"/>
    <mergeCell ref="C3:C5"/>
    <mergeCell ref="K3:K5"/>
  </mergeCells>
  <printOptions/>
  <pageMargins left="0.7086614173228347" right="0.5905511811023623" top="0.8661417322834646" bottom="0.2755905511811024" header="0.4330708661417323" footer="0.5511811023622047"/>
  <pageSetup fitToHeight="1" fitToWidth="1" horizontalDpi="600" verticalDpi="600" orientation="landscape" paperSize="9" scale="69" r:id="rId2"/>
  <headerFooter alignWithMargins="0">
    <oddHeader>&amp;L&amp;"HGPｺﾞｼｯｸE,標準"&amp;16事業別・法人別指定事業者数&amp;R&amp;"ＭＳ Ｐゴシック,太字"&amp;14平成24年5月1日現在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38"/>
  <sheetViews>
    <sheetView zoomScale="75" zoomScaleNormal="75" workbookViewId="0" topLeftCell="A1">
      <selection activeCell="E26" sqref="E26"/>
    </sheetView>
  </sheetViews>
  <sheetFormatPr defaultColWidth="9.00390625" defaultRowHeight="13.5"/>
  <cols>
    <col min="1" max="1" width="3.00390625" style="75" customWidth="1"/>
    <col min="2" max="2" width="24.125" style="75" customWidth="1"/>
    <col min="3" max="4" width="14.25390625" style="75" customWidth="1"/>
    <col min="5" max="10" width="14.125" style="75" customWidth="1"/>
    <col min="11" max="15" width="9.00390625" style="75" customWidth="1"/>
    <col min="16" max="16" width="9.375" style="75" customWidth="1"/>
    <col min="17" max="16384" width="9.00390625" style="75" customWidth="1"/>
  </cols>
  <sheetData>
    <row r="1" spans="9:10" ht="17.25">
      <c r="I1" s="151" t="s">
        <v>83</v>
      </c>
      <c r="J1" s="151"/>
    </row>
    <row r="2" spans="9:10" ht="18.75">
      <c r="I2" s="156" t="s">
        <v>0</v>
      </c>
      <c r="J2" s="156"/>
    </row>
    <row r="3" spans="9:10" ht="14.25">
      <c r="I3" s="76"/>
      <c r="J3" s="76"/>
    </row>
    <row r="4" ht="14.25">
      <c r="D4" s="75" t="s">
        <v>88</v>
      </c>
    </row>
    <row r="5" spans="3:10" ht="36.75" customHeight="1">
      <c r="C5" s="77"/>
      <c r="D5" s="78" t="s">
        <v>1</v>
      </c>
      <c r="E5" s="79"/>
      <c r="F5" s="79"/>
      <c r="G5" s="79"/>
      <c r="H5" s="79"/>
      <c r="I5" s="80"/>
      <c r="J5" s="81"/>
    </row>
    <row r="6" ht="36.75" customHeight="1">
      <c r="D6" s="82" t="s">
        <v>89</v>
      </c>
    </row>
    <row r="7" ht="24" customHeight="1"/>
    <row r="8" spans="2:10" ht="26.25" customHeight="1">
      <c r="B8" s="83" t="s">
        <v>84</v>
      </c>
      <c r="D8" s="84"/>
      <c r="E8" s="84"/>
      <c r="F8" s="84"/>
      <c r="G8" s="84"/>
      <c r="H8" s="84"/>
      <c r="I8" s="84"/>
      <c r="J8" s="84"/>
    </row>
    <row r="9" ht="26.25" customHeight="1">
      <c r="B9" s="85" t="s">
        <v>77</v>
      </c>
    </row>
    <row r="10" ht="26.25" customHeight="1">
      <c r="B10" s="85" t="s">
        <v>2</v>
      </c>
    </row>
    <row r="11" ht="17.25" customHeight="1"/>
    <row r="12" ht="22.5" customHeight="1" thickBot="1">
      <c r="B12" s="85" t="s">
        <v>64</v>
      </c>
    </row>
    <row r="13" spans="1:10" ht="30.75" customHeight="1" thickTop="1">
      <c r="A13" s="152"/>
      <c r="B13" s="153"/>
      <c r="C13" s="212" t="s">
        <v>80</v>
      </c>
      <c r="D13" s="144"/>
      <c r="E13" s="146" t="s">
        <v>85</v>
      </c>
      <c r="F13" s="147"/>
      <c r="G13" s="158" t="s">
        <v>86</v>
      </c>
      <c r="H13" s="159"/>
      <c r="I13" s="157" t="s">
        <v>87</v>
      </c>
      <c r="J13" s="144"/>
    </row>
    <row r="14" spans="1:10" ht="30.75" customHeight="1">
      <c r="A14" s="154"/>
      <c r="B14" s="155"/>
      <c r="C14" s="99" t="s">
        <v>3</v>
      </c>
      <c r="D14" s="87" t="s">
        <v>4</v>
      </c>
      <c r="E14" s="88" t="s">
        <v>3</v>
      </c>
      <c r="F14" s="89" t="s">
        <v>4</v>
      </c>
      <c r="G14" s="99" t="s">
        <v>3</v>
      </c>
      <c r="H14" s="100" t="s">
        <v>4</v>
      </c>
      <c r="I14" s="86" t="s">
        <v>3</v>
      </c>
      <c r="J14" s="87" t="s">
        <v>4</v>
      </c>
    </row>
    <row r="15" spans="1:10" s="111" customFormat="1" ht="34.5" customHeight="1">
      <c r="A15" s="148" t="s">
        <v>5</v>
      </c>
      <c r="B15" s="149"/>
      <c r="C15" s="109">
        <v>3242</v>
      </c>
      <c r="D15" s="93"/>
      <c r="E15" s="90">
        <v>31</v>
      </c>
      <c r="F15" s="91"/>
      <c r="G15" s="101">
        <f aca="true" t="shared" si="0" ref="G15:G28">E15-(I15-C15)</f>
        <v>9</v>
      </c>
      <c r="H15" s="92"/>
      <c r="I15" s="109">
        <v>3264</v>
      </c>
      <c r="J15" s="110"/>
    </row>
    <row r="16" spans="1:10" ht="34.5" customHeight="1">
      <c r="A16" s="141" t="s">
        <v>6</v>
      </c>
      <c r="B16" s="142"/>
      <c r="C16" s="125">
        <f>SUM(C17:C28)</f>
        <v>8959</v>
      </c>
      <c r="D16" s="93">
        <f>SUM(D17:D28)</f>
        <v>8433</v>
      </c>
      <c r="E16" s="93">
        <f>SUM(E17:E28)</f>
        <v>63</v>
      </c>
      <c r="F16" s="112">
        <f>SUM(F17:F28)</f>
        <v>55</v>
      </c>
      <c r="G16" s="101">
        <f t="shared" si="0"/>
        <v>15</v>
      </c>
      <c r="H16" s="102">
        <f>SUM(H17:H28)</f>
        <v>17</v>
      </c>
      <c r="I16" s="93">
        <f>SUM(I17:I28)</f>
        <v>9007</v>
      </c>
      <c r="J16" s="93">
        <f>SUM(J17:J28)</f>
        <v>8471</v>
      </c>
    </row>
    <row r="17" spans="1:10" s="111" customFormat="1" ht="34.5" customHeight="1">
      <c r="A17" s="113"/>
      <c r="B17" s="114" t="s">
        <v>7</v>
      </c>
      <c r="C17" s="109">
        <v>2909</v>
      </c>
      <c r="D17" s="115">
        <v>2837</v>
      </c>
      <c r="E17" s="115">
        <v>18</v>
      </c>
      <c r="F17" s="116">
        <v>18</v>
      </c>
      <c r="G17" s="103">
        <f t="shared" si="0"/>
        <v>6</v>
      </c>
      <c r="H17" s="104">
        <f aca="true" t="shared" si="1" ref="H17:H28">F17-(J17-D17)</f>
        <v>8</v>
      </c>
      <c r="I17" s="115">
        <v>2921</v>
      </c>
      <c r="J17" s="115">
        <v>2847</v>
      </c>
    </row>
    <row r="18" spans="1:10" s="111" customFormat="1" ht="34.5" customHeight="1">
      <c r="A18" s="113"/>
      <c r="B18" s="117" t="s">
        <v>8</v>
      </c>
      <c r="C18" s="126">
        <v>168</v>
      </c>
      <c r="D18" s="118">
        <v>165</v>
      </c>
      <c r="E18" s="118">
        <v>0</v>
      </c>
      <c r="F18" s="118">
        <v>0</v>
      </c>
      <c r="G18" s="105">
        <f t="shared" si="0"/>
        <v>0</v>
      </c>
      <c r="H18" s="106">
        <f t="shared" si="1"/>
        <v>0</v>
      </c>
      <c r="I18" s="118">
        <v>168</v>
      </c>
      <c r="J18" s="118">
        <v>165</v>
      </c>
    </row>
    <row r="19" spans="1:10" s="111" customFormat="1" ht="34.5" customHeight="1">
      <c r="A19" s="113"/>
      <c r="B19" s="119" t="s">
        <v>9</v>
      </c>
      <c r="C19" s="126">
        <v>608</v>
      </c>
      <c r="D19" s="118">
        <v>593</v>
      </c>
      <c r="E19" s="118">
        <v>3</v>
      </c>
      <c r="F19" s="120">
        <v>3</v>
      </c>
      <c r="G19" s="105">
        <f t="shared" si="0"/>
        <v>0</v>
      </c>
      <c r="H19" s="106">
        <f t="shared" si="1"/>
        <v>0</v>
      </c>
      <c r="I19" s="118">
        <v>611</v>
      </c>
      <c r="J19" s="118">
        <v>596</v>
      </c>
    </row>
    <row r="20" spans="1:10" s="111" customFormat="1" ht="34.5" customHeight="1">
      <c r="A20" s="113"/>
      <c r="B20" s="117" t="s">
        <v>10</v>
      </c>
      <c r="C20" s="126">
        <v>65</v>
      </c>
      <c r="D20" s="118">
        <v>47</v>
      </c>
      <c r="E20" s="118">
        <v>2</v>
      </c>
      <c r="F20" s="120">
        <v>2</v>
      </c>
      <c r="G20" s="105">
        <f t="shared" si="0"/>
        <v>0</v>
      </c>
      <c r="H20" s="106">
        <f t="shared" si="1"/>
        <v>0</v>
      </c>
      <c r="I20" s="118">
        <v>67</v>
      </c>
      <c r="J20" s="118">
        <v>49</v>
      </c>
    </row>
    <row r="21" spans="1:10" s="111" customFormat="1" ht="34.5" customHeight="1">
      <c r="A21" s="113"/>
      <c r="B21" s="117" t="s">
        <v>11</v>
      </c>
      <c r="C21" s="126">
        <v>305</v>
      </c>
      <c r="D21" s="118">
        <v>260</v>
      </c>
      <c r="E21" s="118">
        <v>1</v>
      </c>
      <c r="F21" s="120">
        <v>1</v>
      </c>
      <c r="G21" s="105">
        <f t="shared" si="0"/>
        <v>0</v>
      </c>
      <c r="H21" s="106">
        <f t="shared" si="1"/>
        <v>0</v>
      </c>
      <c r="I21" s="118">
        <v>306</v>
      </c>
      <c r="J21" s="118">
        <v>261</v>
      </c>
    </row>
    <row r="22" spans="1:10" s="111" customFormat="1" ht="34.5" customHeight="1">
      <c r="A22" s="113"/>
      <c r="B22" s="117" t="s">
        <v>12</v>
      </c>
      <c r="C22" s="126">
        <v>2465</v>
      </c>
      <c r="D22" s="118">
        <v>2179</v>
      </c>
      <c r="E22" s="118">
        <v>30</v>
      </c>
      <c r="F22" s="120">
        <v>23</v>
      </c>
      <c r="G22" s="105">
        <f t="shared" si="0"/>
        <v>2</v>
      </c>
      <c r="H22" s="106">
        <f t="shared" si="1"/>
        <v>2</v>
      </c>
      <c r="I22" s="118">
        <v>2493</v>
      </c>
      <c r="J22" s="118">
        <v>2200</v>
      </c>
    </row>
    <row r="23" spans="1:10" s="111" customFormat="1" ht="34.5" customHeight="1">
      <c r="A23" s="113"/>
      <c r="B23" s="117" t="s">
        <v>13</v>
      </c>
      <c r="C23" s="126">
        <v>96</v>
      </c>
      <c r="D23" s="118">
        <v>91</v>
      </c>
      <c r="E23" s="118">
        <v>0</v>
      </c>
      <c r="F23" s="120">
        <v>0</v>
      </c>
      <c r="G23" s="105">
        <f t="shared" si="0"/>
        <v>1</v>
      </c>
      <c r="H23" s="106">
        <f t="shared" si="1"/>
        <v>1</v>
      </c>
      <c r="I23" s="118">
        <v>95</v>
      </c>
      <c r="J23" s="118">
        <v>90</v>
      </c>
    </row>
    <row r="24" spans="1:10" s="111" customFormat="1" ht="34.5" customHeight="1">
      <c r="A24" s="113"/>
      <c r="B24" s="117" t="s">
        <v>14</v>
      </c>
      <c r="C24" s="126">
        <v>465</v>
      </c>
      <c r="D24" s="118">
        <v>443</v>
      </c>
      <c r="E24" s="118">
        <v>4</v>
      </c>
      <c r="F24" s="120">
        <v>4</v>
      </c>
      <c r="G24" s="105">
        <f t="shared" si="0"/>
        <v>0</v>
      </c>
      <c r="H24" s="106">
        <f t="shared" si="1"/>
        <v>0</v>
      </c>
      <c r="I24" s="118">
        <v>469</v>
      </c>
      <c r="J24" s="118">
        <v>447</v>
      </c>
    </row>
    <row r="25" spans="1:10" s="111" customFormat="1" ht="34.5" customHeight="1">
      <c r="A25" s="113"/>
      <c r="B25" s="117" t="s">
        <v>15</v>
      </c>
      <c r="C25" s="126">
        <v>1</v>
      </c>
      <c r="D25" s="118">
        <v>1</v>
      </c>
      <c r="E25" s="118">
        <v>0</v>
      </c>
      <c r="F25" s="120">
        <v>0</v>
      </c>
      <c r="G25" s="105">
        <f t="shared" si="0"/>
        <v>0</v>
      </c>
      <c r="H25" s="106">
        <f t="shared" si="1"/>
        <v>0</v>
      </c>
      <c r="I25" s="118">
        <v>1</v>
      </c>
      <c r="J25" s="118">
        <v>1</v>
      </c>
    </row>
    <row r="26" spans="1:10" s="111" customFormat="1" ht="34.5" customHeight="1">
      <c r="A26" s="113"/>
      <c r="B26" s="117" t="s">
        <v>16</v>
      </c>
      <c r="C26" s="126">
        <v>503</v>
      </c>
      <c r="D26" s="118">
        <v>463</v>
      </c>
      <c r="E26" s="118">
        <v>1</v>
      </c>
      <c r="F26" s="118">
        <v>0</v>
      </c>
      <c r="G26" s="105">
        <f t="shared" si="0"/>
        <v>0</v>
      </c>
      <c r="H26" s="106">
        <f t="shared" si="1"/>
        <v>0</v>
      </c>
      <c r="I26" s="118">
        <v>504</v>
      </c>
      <c r="J26" s="118">
        <v>463</v>
      </c>
    </row>
    <row r="27" spans="1:10" s="111" customFormat="1" ht="34.5" customHeight="1">
      <c r="A27" s="113"/>
      <c r="B27" s="117" t="s">
        <v>17</v>
      </c>
      <c r="C27" s="126">
        <v>683</v>
      </c>
      <c r="D27" s="118">
        <v>665</v>
      </c>
      <c r="E27" s="118">
        <v>2</v>
      </c>
      <c r="F27" s="120">
        <v>2</v>
      </c>
      <c r="G27" s="105">
        <f t="shared" si="0"/>
        <v>0</v>
      </c>
      <c r="H27" s="106">
        <f t="shared" si="1"/>
        <v>0</v>
      </c>
      <c r="I27" s="118">
        <v>685</v>
      </c>
      <c r="J27" s="118">
        <v>667</v>
      </c>
    </row>
    <row r="28" spans="1:10" s="111" customFormat="1" ht="34.5" customHeight="1" thickBot="1">
      <c r="A28" s="113"/>
      <c r="B28" s="119" t="s">
        <v>18</v>
      </c>
      <c r="C28" s="127">
        <v>691</v>
      </c>
      <c r="D28" s="121">
        <v>689</v>
      </c>
      <c r="E28" s="121">
        <v>2</v>
      </c>
      <c r="F28" s="122">
        <v>2</v>
      </c>
      <c r="G28" s="123">
        <f t="shared" si="0"/>
        <v>6</v>
      </c>
      <c r="H28" s="124">
        <f t="shared" si="1"/>
        <v>6</v>
      </c>
      <c r="I28" s="121">
        <v>687</v>
      </c>
      <c r="J28" s="121">
        <v>685</v>
      </c>
    </row>
    <row r="29" spans="1:10" ht="34.5" customHeight="1" thickBot="1" thickTop="1">
      <c r="A29" s="213" t="s">
        <v>19</v>
      </c>
      <c r="B29" s="214"/>
      <c r="C29" s="128">
        <f>SUM(C15:C16)</f>
        <v>12201</v>
      </c>
      <c r="D29" s="129">
        <f>SUM(D17:D28)</f>
        <v>8433</v>
      </c>
      <c r="E29" s="129">
        <f>SUM(E15:E16)</f>
        <v>94</v>
      </c>
      <c r="F29" s="130">
        <f>SUM(F17:F28)</f>
        <v>55</v>
      </c>
      <c r="G29" s="131">
        <f>SUM(G15:G16)</f>
        <v>24</v>
      </c>
      <c r="H29" s="132">
        <f>SUM(H17:H28)</f>
        <v>17</v>
      </c>
      <c r="I29" s="128">
        <f>SUM(I15:I16)</f>
        <v>12271</v>
      </c>
      <c r="J29" s="129">
        <f>SUM(J17:J28)</f>
        <v>8471</v>
      </c>
    </row>
    <row r="30" spans="2:6" ht="26.25" customHeight="1" thickTop="1">
      <c r="B30" s="97" t="s">
        <v>63</v>
      </c>
      <c r="F30" s="98"/>
    </row>
    <row r="31" spans="2:4" ht="22.5" customHeight="1">
      <c r="B31" s="150"/>
      <c r="C31" s="150"/>
      <c r="D31" s="150"/>
    </row>
    <row r="32" ht="18.75" customHeight="1"/>
    <row r="33" ht="18.75" customHeight="1"/>
    <row r="34" spans="2:10" ht="24.75" customHeight="1">
      <c r="B34" s="145"/>
      <c r="C34" s="145"/>
      <c r="D34" s="145"/>
      <c r="E34" s="145"/>
      <c r="F34" s="145"/>
      <c r="G34" s="145"/>
      <c r="H34" s="145"/>
      <c r="I34" s="145"/>
      <c r="J34" s="145"/>
    </row>
    <row r="35" spans="2:10" ht="34.5" customHeight="1">
      <c r="B35" s="145"/>
      <c r="C35" s="145"/>
      <c r="D35" s="145"/>
      <c r="E35" s="145"/>
      <c r="F35" s="145"/>
      <c r="G35" s="145"/>
      <c r="H35" s="145"/>
      <c r="I35" s="145"/>
      <c r="J35" s="145"/>
    </row>
    <row r="36" spans="2:10" ht="27.75" customHeight="1">
      <c r="B36" s="145" t="s">
        <v>74</v>
      </c>
      <c r="C36" s="145"/>
      <c r="D36" s="145"/>
      <c r="E36" s="145"/>
      <c r="F36" s="145"/>
      <c r="G36" s="145"/>
      <c r="H36" s="145"/>
      <c r="I36" s="145"/>
      <c r="J36" s="145"/>
    </row>
    <row r="37" spans="2:10" ht="27.75" customHeight="1">
      <c r="B37" s="145"/>
      <c r="C37" s="145"/>
      <c r="D37" s="145"/>
      <c r="E37" s="145"/>
      <c r="F37" s="145"/>
      <c r="G37" s="145"/>
      <c r="H37" s="145"/>
      <c r="I37" s="145"/>
      <c r="J37" s="145"/>
    </row>
    <row r="38" spans="2:10" ht="27.75" customHeight="1">
      <c r="B38" s="145"/>
      <c r="C38" s="145"/>
      <c r="D38" s="145"/>
      <c r="E38" s="145"/>
      <c r="F38" s="145"/>
      <c r="G38" s="145"/>
      <c r="H38" s="145"/>
      <c r="I38" s="145"/>
      <c r="J38" s="145"/>
    </row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</sheetData>
  <mergeCells count="13">
    <mergeCell ref="A16:B16"/>
    <mergeCell ref="C13:D13"/>
    <mergeCell ref="B36:J38"/>
    <mergeCell ref="B34:J35"/>
    <mergeCell ref="A29:B29"/>
    <mergeCell ref="A15:B15"/>
    <mergeCell ref="B31:D31"/>
    <mergeCell ref="I1:J1"/>
    <mergeCell ref="A13:B14"/>
    <mergeCell ref="I2:J2"/>
    <mergeCell ref="I13:J13"/>
    <mergeCell ref="E13:F13"/>
    <mergeCell ref="G13:H13"/>
  </mergeCells>
  <printOptions/>
  <pageMargins left="0.5118110236220472" right="0.5118110236220472" top="0.7086614173228347" bottom="0.984251968503937" header="0.5118110236220472" footer="0.5118110236220472"/>
  <pageSetup fitToHeight="1" fitToWidth="1" horizontalDpi="300" verticalDpi="3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AE36"/>
  <sheetViews>
    <sheetView zoomScale="75" zoomScaleNormal="75" workbookViewId="0" topLeftCell="A1">
      <pane xSplit="2" ySplit="5" topLeftCell="C6" activePane="bottomRight" state="frozen"/>
      <selection pane="topLeft" activeCell="J4" sqref="J4"/>
      <selection pane="topRight" activeCell="J4" sqref="J4"/>
      <selection pane="bottomLeft" activeCell="J4" sqref="J4"/>
      <selection pane="bottomRight" activeCell="X31" sqref="X31"/>
    </sheetView>
  </sheetViews>
  <sheetFormatPr defaultColWidth="9.00390625" defaultRowHeight="22.5" customHeight="1"/>
  <cols>
    <col min="1" max="1" width="1.625" style="4" customWidth="1"/>
    <col min="2" max="2" width="12.625" style="4" customWidth="1"/>
    <col min="3" max="3" width="6.625" style="71" customWidth="1"/>
    <col min="4" max="15" width="6.125" style="71" customWidth="1"/>
    <col min="16" max="16" width="1.875" style="4" customWidth="1"/>
    <col min="17" max="17" width="1.625" style="4" customWidth="1"/>
    <col min="18" max="18" width="12.625" style="4" customWidth="1"/>
    <col min="19" max="19" width="6.625" style="71" customWidth="1"/>
    <col min="20" max="31" width="6.125" style="71" customWidth="1"/>
    <col min="32" max="16384" width="9.00390625" style="4" customWidth="1"/>
  </cols>
  <sheetData>
    <row r="1" spans="1:31" s="1" customFormat="1" ht="22.5" customHeight="1">
      <c r="A1" s="191" t="s">
        <v>65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Q1" s="191" t="s">
        <v>46</v>
      </c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</row>
    <row r="2" spans="1:31" ht="6.75" customHeight="1" thickBot="1">
      <c r="A2" s="2"/>
      <c r="B2" s="2"/>
      <c r="C2" s="3"/>
      <c r="D2" s="163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Q2" s="2"/>
      <c r="R2" s="2"/>
      <c r="S2" s="3"/>
      <c r="T2" s="163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</row>
    <row r="3" spans="1:31" ht="23.25" customHeight="1">
      <c r="A3" s="189" t="s">
        <v>20</v>
      </c>
      <c r="B3" s="190"/>
      <c r="C3" s="192" t="s">
        <v>21</v>
      </c>
      <c r="D3" s="195" t="s">
        <v>22</v>
      </c>
      <c r="E3" s="179" t="s">
        <v>23</v>
      </c>
      <c r="F3" s="179" t="s">
        <v>24</v>
      </c>
      <c r="G3" s="179" t="s">
        <v>25</v>
      </c>
      <c r="H3" s="179" t="s">
        <v>26</v>
      </c>
      <c r="I3" s="179" t="s">
        <v>27</v>
      </c>
      <c r="J3" s="179" t="s">
        <v>28</v>
      </c>
      <c r="K3" s="179" t="s">
        <v>47</v>
      </c>
      <c r="L3" s="179" t="s">
        <v>29</v>
      </c>
      <c r="M3" s="179" t="s">
        <v>30</v>
      </c>
      <c r="N3" s="179" t="s">
        <v>31</v>
      </c>
      <c r="O3" s="182" t="s">
        <v>32</v>
      </c>
      <c r="Q3" s="189" t="s">
        <v>20</v>
      </c>
      <c r="R3" s="190"/>
      <c r="S3" s="192" t="s">
        <v>21</v>
      </c>
      <c r="T3" s="195" t="s">
        <v>22</v>
      </c>
      <c r="U3" s="179" t="s">
        <v>23</v>
      </c>
      <c r="V3" s="179" t="s">
        <v>24</v>
      </c>
      <c r="W3" s="179" t="s">
        <v>25</v>
      </c>
      <c r="X3" s="179" t="s">
        <v>26</v>
      </c>
      <c r="Y3" s="179" t="s">
        <v>27</v>
      </c>
      <c r="Z3" s="179" t="s">
        <v>28</v>
      </c>
      <c r="AA3" s="179" t="s">
        <v>47</v>
      </c>
      <c r="AB3" s="179" t="s">
        <v>29</v>
      </c>
      <c r="AC3" s="179" t="s">
        <v>30</v>
      </c>
      <c r="AD3" s="179" t="s">
        <v>31</v>
      </c>
      <c r="AE3" s="182" t="s">
        <v>32</v>
      </c>
    </row>
    <row r="4" spans="1:31" ht="22.5" customHeight="1">
      <c r="A4" s="185" t="s">
        <v>48</v>
      </c>
      <c r="B4" s="186"/>
      <c r="C4" s="193"/>
      <c r="D4" s="196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3"/>
      <c r="Q4" s="185" t="s">
        <v>48</v>
      </c>
      <c r="R4" s="186"/>
      <c r="S4" s="193"/>
      <c r="T4" s="196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3"/>
    </row>
    <row r="5" spans="1:31" ht="22.5" customHeight="1" thickBot="1">
      <c r="A5" s="187" t="s">
        <v>49</v>
      </c>
      <c r="B5" s="188"/>
      <c r="C5" s="194"/>
      <c r="D5" s="197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4"/>
      <c r="Q5" s="187" t="s">
        <v>49</v>
      </c>
      <c r="R5" s="188"/>
      <c r="S5" s="194"/>
      <c r="T5" s="197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4"/>
    </row>
    <row r="6" spans="1:31" ht="23.25" customHeight="1">
      <c r="A6" s="205" t="s">
        <v>50</v>
      </c>
      <c r="B6" s="206"/>
      <c r="C6" s="5">
        <f aca="true" t="shared" si="0" ref="C6:O6">SUM(C8,C10)</f>
        <v>12271</v>
      </c>
      <c r="D6" s="6">
        <f t="shared" si="0"/>
        <v>1607</v>
      </c>
      <c r="E6" s="7">
        <f t="shared" si="0"/>
        <v>47</v>
      </c>
      <c r="F6" s="7">
        <f t="shared" si="0"/>
        <v>903</v>
      </c>
      <c r="G6" s="7">
        <f t="shared" si="0"/>
        <v>164</v>
      </c>
      <c r="H6" s="7">
        <f t="shared" si="0"/>
        <v>8647</v>
      </c>
      <c r="I6" s="7">
        <f t="shared" si="0"/>
        <v>565</v>
      </c>
      <c r="J6" s="7">
        <f t="shared" si="0"/>
        <v>1</v>
      </c>
      <c r="K6" s="7">
        <f t="shared" si="0"/>
        <v>167</v>
      </c>
      <c r="L6" s="7">
        <f t="shared" si="0"/>
        <v>40</v>
      </c>
      <c r="M6" s="7">
        <f t="shared" si="0"/>
        <v>5</v>
      </c>
      <c r="N6" s="7">
        <f t="shared" si="0"/>
        <v>80</v>
      </c>
      <c r="O6" s="8">
        <f t="shared" si="0"/>
        <v>45</v>
      </c>
      <c r="P6" s="9"/>
      <c r="Q6" s="173" t="s">
        <v>50</v>
      </c>
      <c r="R6" s="174"/>
      <c r="S6" s="10">
        <f aca="true" t="shared" si="1" ref="S6:AE6">S10</f>
        <v>8471</v>
      </c>
      <c r="T6" s="11">
        <f t="shared" si="1"/>
        <v>1153</v>
      </c>
      <c r="U6" s="12">
        <f t="shared" si="1"/>
        <v>26</v>
      </c>
      <c r="V6" s="12">
        <f t="shared" si="1"/>
        <v>551</v>
      </c>
      <c r="W6" s="12">
        <f t="shared" si="1"/>
        <v>99</v>
      </c>
      <c r="X6" s="12">
        <f t="shared" si="1"/>
        <v>6042</v>
      </c>
      <c r="Y6" s="12">
        <f t="shared" si="1"/>
        <v>373</v>
      </c>
      <c r="Z6" s="12">
        <f t="shared" si="1"/>
        <v>1</v>
      </c>
      <c r="AA6" s="12">
        <f t="shared" si="1"/>
        <v>113</v>
      </c>
      <c r="AB6" s="12">
        <f t="shared" si="1"/>
        <v>30</v>
      </c>
      <c r="AC6" s="12">
        <f t="shared" si="1"/>
        <v>2</v>
      </c>
      <c r="AD6" s="12">
        <f t="shared" si="1"/>
        <v>57</v>
      </c>
      <c r="AE6" s="13">
        <f t="shared" si="1"/>
        <v>24</v>
      </c>
    </row>
    <row r="7" spans="1:31" ht="23.25" customHeight="1" thickBot="1">
      <c r="A7" s="207"/>
      <c r="B7" s="208"/>
      <c r="C7" s="14">
        <v>100</v>
      </c>
      <c r="D7" s="15">
        <f aca="true" t="shared" si="2" ref="D7:O7">D6/$C6*100</f>
        <v>13.095917203161928</v>
      </c>
      <c r="E7" s="16">
        <f t="shared" si="2"/>
        <v>0.383016869040828</v>
      </c>
      <c r="F7" s="16">
        <f t="shared" si="2"/>
        <v>7.3588134626354815</v>
      </c>
      <c r="G7" s="16">
        <f t="shared" si="2"/>
        <v>1.3364843940999103</v>
      </c>
      <c r="H7" s="16">
        <f t="shared" si="2"/>
        <v>70.46695460842636</v>
      </c>
      <c r="I7" s="16">
        <f t="shared" si="2"/>
        <v>4.604351723575911</v>
      </c>
      <c r="J7" s="16">
        <f t="shared" si="2"/>
        <v>0.008149295085975063</v>
      </c>
      <c r="K7" s="16">
        <f t="shared" si="2"/>
        <v>1.3609322793578356</v>
      </c>
      <c r="L7" s="16">
        <f t="shared" si="2"/>
        <v>0.3259718034390025</v>
      </c>
      <c r="M7" s="16">
        <f t="shared" si="2"/>
        <v>0.04074647542987531</v>
      </c>
      <c r="N7" s="16">
        <f t="shared" si="2"/>
        <v>0.651943606878005</v>
      </c>
      <c r="O7" s="17">
        <f t="shared" si="2"/>
        <v>0.36671827886887787</v>
      </c>
      <c r="P7" s="9"/>
      <c r="Q7" s="175"/>
      <c r="R7" s="176"/>
      <c r="S7" s="18">
        <f aca="true" t="shared" si="3" ref="S7:AE7">S11</f>
        <v>100</v>
      </c>
      <c r="T7" s="19">
        <f t="shared" si="3"/>
        <v>13.611143902726951</v>
      </c>
      <c r="U7" s="19">
        <f t="shared" si="3"/>
        <v>0.30692952425923736</v>
      </c>
      <c r="V7" s="19">
        <f t="shared" si="3"/>
        <v>6.504544917955377</v>
      </c>
      <c r="W7" s="19">
        <f t="shared" si="3"/>
        <v>1.1686931885255578</v>
      </c>
      <c r="X7" s="19">
        <f t="shared" si="3"/>
        <v>71.32569944516585</v>
      </c>
      <c r="Y7" s="19">
        <f t="shared" si="3"/>
        <v>4.403258174949829</v>
      </c>
      <c r="Z7" s="19">
        <f t="shared" si="3"/>
        <v>0.011804981702278361</v>
      </c>
      <c r="AA7" s="19">
        <f t="shared" si="3"/>
        <v>1.333962932357455</v>
      </c>
      <c r="AB7" s="19">
        <f t="shared" si="3"/>
        <v>0.35414945106835083</v>
      </c>
      <c r="AC7" s="19">
        <f t="shared" si="3"/>
        <v>0.023609963404556723</v>
      </c>
      <c r="AD7" s="19">
        <f t="shared" si="3"/>
        <v>0.6728839570298666</v>
      </c>
      <c r="AE7" s="20">
        <f t="shared" si="3"/>
        <v>0.2833195608546807</v>
      </c>
    </row>
    <row r="8" spans="1:31" ht="23.25" customHeight="1" thickTop="1">
      <c r="A8" s="199" t="s">
        <v>33</v>
      </c>
      <c r="B8" s="200"/>
      <c r="C8" s="21">
        <f>SUM(D8:O8)</f>
        <v>3264</v>
      </c>
      <c r="D8" s="22">
        <v>416</v>
      </c>
      <c r="E8" s="23">
        <v>21</v>
      </c>
      <c r="F8" s="23">
        <v>301</v>
      </c>
      <c r="G8" s="23">
        <v>59</v>
      </c>
      <c r="H8" s="23">
        <v>2211</v>
      </c>
      <c r="I8" s="23">
        <v>171</v>
      </c>
      <c r="J8" s="23">
        <v>0</v>
      </c>
      <c r="K8" s="23">
        <v>53</v>
      </c>
      <c r="L8" s="23">
        <v>10</v>
      </c>
      <c r="M8" s="23">
        <v>2</v>
      </c>
      <c r="N8" s="23">
        <v>20</v>
      </c>
      <c r="O8" s="24">
        <v>0</v>
      </c>
      <c r="P8" s="9"/>
      <c r="Q8" s="165"/>
      <c r="R8" s="166"/>
      <c r="S8" s="25"/>
      <c r="T8" s="26"/>
      <c r="U8" s="27"/>
      <c r="V8" s="27"/>
      <c r="W8" s="27"/>
      <c r="X8" s="27"/>
      <c r="Y8" s="27"/>
      <c r="Z8" s="27"/>
      <c r="AA8" s="27"/>
      <c r="AB8" s="27"/>
      <c r="AC8" s="27"/>
      <c r="AD8" s="27"/>
      <c r="AE8" s="28"/>
    </row>
    <row r="9" spans="1:31" ht="23.25" customHeight="1">
      <c r="A9" s="201"/>
      <c r="B9" s="202"/>
      <c r="C9" s="29">
        <v>100</v>
      </c>
      <c r="D9" s="30">
        <f aca="true" t="shared" si="4" ref="D9:O9">D8/$C8*100</f>
        <v>12.745098039215685</v>
      </c>
      <c r="E9" s="31">
        <f t="shared" si="4"/>
        <v>0.6433823529411764</v>
      </c>
      <c r="F9" s="31">
        <f t="shared" si="4"/>
        <v>9.221813725490197</v>
      </c>
      <c r="G9" s="31">
        <f t="shared" si="4"/>
        <v>1.8075980392156865</v>
      </c>
      <c r="H9" s="31">
        <f t="shared" si="4"/>
        <v>67.73897058823529</v>
      </c>
      <c r="I9" s="31">
        <f t="shared" si="4"/>
        <v>5.238970588235294</v>
      </c>
      <c r="J9" s="31">
        <f t="shared" si="4"/>
        <v>0</v>
      </c>
      <c r="K9" s="31">
        <f t="shared" si="4"/>
        <v>1.6237745098039218</v>
      </c>
      <c r="L9" s="31">
        <f t="shared" si="4"/>
        <v>0.30637254901960786</v>
      </c>
      <c r="M9" s="31">
        <f t="shared" si="4"/>
        <v>0.061274509803921566</v>
      </c>
      <c r="N9" s="31">
        <f t="shared" si="4"/>
        <v>0.6127450980392157</v>
      </c>
      <c r="O9" s="32">
        <f t="shared" si="4"/>
        <v>0</v>
      </c>
      <c r="P9" s="9"/>
      <c r="Q9" s="167"/>
      <c r="R9" s="168"/>
      <c r="S9" s="33"/>
      <c r="T9" s="34"/>
      <c r="U9" s="35"/>
      <c r="V9" s="35"/>
      <c r="W9" s="35"/>
      <c r="X9" s="35"/>
      <c r="Y9" s="35"/>
      <c r="Z9" s="35"/>
      <c r="AA9" s="35"/>
      <c r="AB9" s="35"/>
      <c r="AC9" s="35"/>
      <c r="AD9" s="35"/>
      <c r="AE9" s="36"/>
    </row>
    <row r="10" spans="1:31" ht="23.25" customHeight="1">
      <c r="A10" s="203" t="s">
        <v>34</v>
      </c>
      <c r="B10" s="204"/>
      <c r="C10" s="21">
        <f>SUM(D10:O10)</f>
        <v>9007</v>
      </c>
      <c r="D10" s="37">
        <f aca="true" t="shared" si="5" ref="D10:O10">SUM(D12,D14,D16,D18,D20,D22,D24,D26,D28,D30,D32,D34)</f>
        <v>1191</v>
      </c>
      <c r="E10" s="38">
        <f t="shared" si="5"/>
        <v>26</v>
      </c>
      <c r="F10" s="38">
        <f t="shared" si="5"/>
        <v>602</v>
      </c>
      <c r="G10" s="38">
        <f t="shared" si="5"/>
        <v>105</v>
      </c>
      <c r="H10" s="38">
        <f t="shared" si="5"/>
        <v>6436</v>
      </c>
      <c r="I10" s="38">
        <f t="shared" si="5"/>
        <v>394</v>
      </c>
      <c r="J10" s="38">
        <f t="shared" si="5"/>
        <v>1</v>
      </c>
      <c r="K10" s="38">
        <f t="shared" si="5"/>
        <v>114</v>
      </c>
      <c r="L10" s="38">
        <f t="shared" si="5"/>
        <v>30</v>
      </c>
      <c r="M10" s="38">
        <f t="shared" si="5"/>
        <v>3</v>
      </c>
      <c r="N10" s="38">
        <f t="shared" si="5"/>
        <v>60</v>
      </c>
      <c r="O10" s="39">
        <f t="shared" si="5"/>
        <v>45</v>
      </c>
      <c r="P10" s="9"/>
      <c r="Q10" s="169" t="s">
        <v>46</v>
      </c>
      <c r="R10" s="170"/>
      <c r="S10" s="40">
        <f>SUM(T10:AE10)</f>
        <v>8471</v>
      </c>
      <c r="T10" s="41">
        <f aca="true" t="shared" si="6" ref="T10:AE10">SUM(T12,T14,T16,T18,T20,T22,T24,T26,T28,T30,T32,T34)</f>
        <v>1153</v>
      </c>
      <c r="U10" s="41">
        <f t="shared" si="6"/>
        <v>26</v>
      </c>
      <c r="V10" s="41">
        <f t="shared" si="6"/>
        <v>551</v>
      </c>
      <c r="W10" s="41">
        <f t="shared" si="6"/>
        <v>99</v>
      </c>
      <c r="X10" s="41">
        <f t="shared" si="6"/>
        <v>6042</v>
      </c>
      <c r="Y10" s="41">
        <f t="shared" si="6"/>
        <v>373</v>
      </c>
      <c r="Z10" s="41">
        <f t="shared" si="6"/>
        <v>1</v>
      </c>
      <c r="AA10" s="41">
        <f t="shared" si="6"/>
        <v>113</v>
      </c>
      <c r="AB10" s="41">
        <f t="shared" si="6"/>
        <v>30</v>
      </c>
      <c r="AC10" s="41">
        <f t="shared" si="6"/>
        <v>2</v>
      </c>
      <c r="AD10" s="41">
        <f t="shared" si="6"/>
        <v>57</v>
      </c>
      <c r="AE10" s="42">
        <f t="shared" si="6"/>
        <v>24</v>
      </c>
    </row>
    <row r="11" spans="1:31" ht="23.25" customHeight="1">
      <c r="A11" s="199"/>
      <c r="B11" s="202"/>
      <c r="C11" s="29">
        <v>100</v>
      </c>
      <c r="D11" s="30">
        <f aca="true" t="shared" si="7" ref="D11:O11">D10/$C10*100</f>
        <v>13.22304873986899</v>
      </c>
      <c r="E11" s="31">
        <f t="shared" si="7"/>
        <v>0.2886643721549906</v>
      </c>
      <c r="F11" s="31">
        <f t="shared" si="7"/>
        <v>6.683690462973243</v>
      </c>
      <c r="G11" s="31">
        <f t="shared" si="7"/>
        <v>1.1657599644720773</v>
      </c>
      <c r="H11" s="31">
        <f t="shared" si="7"/>
        <v>71.45553458421227</v>
      </c>
      <c r="I11" s="31">
        <f t="shared" si="7"/>
        <v>4.374375485733319</v>
      </c>
      <c r="J11" s="31">
        <f t="shared" si="7"/>
        <v>0.011102475852115021</v>
      </c>
      <c r="K11" s="31">
        <f t="shared" si="7"/>
        <v>1.2656822471411124</v>
      </c>
      <c r="L11" s="31">
        <f t="shared" si="7"/>
        <v>0.33307427556345065</v>
      </c>
      <c r="M11" s="31">
        <f t="shared" si="7"/>
        <v>0.03330742755634506</v>
      </c>
      <c r="N11" s="31">
        <f t="shared" si="7"/>
        <v>0.6661485511269013</v>
      </c>
      <c r="O11" s="32">
        <f t="shared" si="7"/>
        <v>0.49961141334517595</v>
      </c>
      <c r="P11" s="9"/>
      <c r="Q11" s="165"/>
      <c r="R11" s="168"/>
      <c r="S11" s="33">
        <v>100</v>
      </c>
      <c r="T11" s="35">
        <f aca="true" t="shared" si="8" ref="T11:AE11">T10/$S10*100</f>
        <v>13.611143902726951</v>
      </c>
      <c r="U11" s="35">
        <f t="shared" si="8"/>
        <v>0.30692952425923736</v>
      </c>
      <c r="V11" s="35">
        <f t="shared" si="8"/>
        <v>6.504544917955377</v>
      </c>
      <c r="W11" s="35">
        <f t="shared" si="8"/>
        <v>1.1686931885255578</v>
      </c>
      <c r="X11" s="35">
        <f t="shared" si="8"/>
        <v>71.32569944516585</v>
      </c>
      <c r="Y11" s="35">
        <f t="shared" si="8"/>
        <v>4.403258174949829</v>
      </c>
      <c r="Z11" s="35">
        <f t="shared" si="8"/>
        <v>0.011804981702278361</v>
      </c>
      <c r="AA11" s="35">
        <f t="shared" si="8"/>
        <v>1.333962932357455</v>
      </c>
      <c r="AB11" s="35">
        <f t="shared" si="8"/>
        <v>0.35414945106835083</v>
      </c>
      <c r="AC11" s="35">
        <f t="shared" si="8"/>
        <v>0.023609963404556723</v>
      </c>
      <c r="AD11" s="35">
        <f t="shared" si="8"/>
        <v>0.6728839570298666</v>
      </c>
      <c r="AE11" s="36">
        <f t="shared" si="8"/>
        <v>0.2833195608546807</v>
      </c>
    </row>
    <row r="12" spans="1:31" ht="23.25" customHeight="1">
      <c r="A12" s="210"/>
      <c r="B12" s="161" t="s">
        <v>35</v>
      </c>
      <c r="C12" s="21">
        <f>SUM(D12:O12)</f>
        <v>2921</v>
      </c>
      <c r="D12" s="43">
        <v>218</v>
      </c>
      <c r="E12" s="44">
        <v>17</v>
      </c>
      <c r="F12" s="45">
        <v>56</v>
      </c>
      <c r="G12" s="44">
        <v>12</v>
      </c>
      <c r="H12" s="44">
        <v>2348</v>
      </c>
      <c r="I12" s="44">
        <v>220</v>
      </c>
      <c r="J12" s="44">
        <v>0</v>
      </c>
      <c r="K12" s="44">
        <v>44</v>
      </c>
      <c r="L12" s="44">
        <v>4</v>
      </c>
      <c r="M12" s="44">
        <v>0</v>
      </c>
      <c r="N12" s="44">
        <v>2</v>
      </c>
      <c r="O12" s="46">
        <v>0</v>
      </c>
      <c r="P12" s="9"/>
      <c r="Q12" s="160"/>
      <c r="R12" s="171" t="s">
        <v>51</v>
      </c>
      <c r="S12" s="40">
        <f>SUM(T12:AE12)</f>
        <v>2847</v>
      </c>
      <c r="T12" s="48">
        <v>213</v>
      </c>
      <c r="U12" s="49">
        <v>17</v>
      </c>
      <c r="V12" s="49">
        <v>54</v>
      </c>
      <c r="W12" s="49">
        <v>12</v>
      </c>
      <c r="X12" s="49">
        <v>2297</v>
      </c>
      <c r="Y12" s="49">
        <v>206</v>
      </c>
      <c r="Z12" s="49">
        <v>0</v>
      </c>
      <c r="AA12" s="49">
        <v>43</v>
      </c>
      <c r="AB12" s="49">
        <v>4</v>
      </c>
      <c r="AC12" s="49">
        <v>0</v>
      </c>
      <c r="AD12" s="49">
        <v>1</v>
      </c>
      <c r="AE12" s="50">
        <v>0</v>
      </c>
    </row>
    <row r="13" spans="1:31" ht="23.25" customHeight="1">
      <c r="A13" s="210"/>
      <c r="B13" s="162"/>
      <c r="C13" s="29">
        <v>100</v>
      </c>
      <c r="D13" s="30">
        <f aca="true" t="shared" si="9" ref="D13:O13">D12/$C12*100</f>
        <v>7.463197535090722</v>
      </c>
      <c r="E13" s="31">
        <f t="shared" si="9"/>
        <v>0.5819924683327627</v>
      </c>
      <c r="F13" s="31">
        <f t="shared" si="9"/>
        <v>1.9171516603902774</v>
      </c>
      <c r="G13" s="31">
        <f t="shared" si="9"/>
        <v>0.41081821294077375</v>
      </c>
      <c r="H13" s="31">
        <f t="shared" si="9"/>
        <v>80.38343033207805</v>
      </c>
      <c r="I13" s="31">
        <f t="shared" si="9"/>
        <v>7.531667237247517</v>
      </c>
      <c r="J13" s="31">
        <f t="shared" si="9"/>
        <v>0</v>
      </c>
      <c r="K13" s="31">
        <f t="shared" si="9"/>
        <v>1.5063334474495036</v>
      </c>
      <c r="L13" s="31">
        <f t="shared" si="9"/>
        <v>0.13693940431359122</v>
      </c>
      <c r="M13" s="31">
        <f t="shared" si="9"/>
        <v>0</v>
      </c>
      <c r="N13" s="31">
        <f t="shared" si="9"/>
        <v>0.06846970215679561</v>
      </c>
      <c r="O13" s="32">
        <f t="shared" si="9"/>
        <v>0</v>
      </c>
      <c r="P13" s="9"/>
      <c r="Q13" s="160"/>
      <c r="R13" s="172"/>
      <c r="S13" s="33">
        <v>100</v>
      </c>
      <c r="T13" s="51">
        <f aca="true" t="shared" si="10" ref="T13:AE13">T12/$S12*100</f>
        <v>7.481559536354057</v>
      </c>
      <c r="U13" s="35">
        <f t="shared" si="10"/>
        <v>0.597119775201967</v>
      </c>
      <c r="V13" s="35">
        <f t="shared" si="10"/>
        <v>1.8967334035827188</v>
      </c>
      <c r="W13" s="35">
        <f t="shared" si="10"/>
        <v>0.42149631190727077</v>
      </c>
      <c r="X13" s="35">
        <f t="shared" si="10"/>
        <v>80.68141903758342</v>
      </c>
      <c r="Y13" s="35">
        <f t="shared" si="10"/>
        <v>7.235686687741483</v>
      </c>
      <c r="Z13" s="35">
        <f t="shared" si="10"/>
        <v>0</v>
      </c>
      <c r="AA13" s="35">
        <f t="shared" si="10"/>
        <v>1.510361784334387</v>
      </c>
      <c r="AB13" s="35">
        <f t="shared" si="10"/>
        <v>0.14049877063575694</v>
      </c>
      <c r="AC13" s="35">
        <f t="shared" si="10"/>
        <v>0</v>
      </c>
      <c r="AD13" s="35">
        <f t="shared" si="10"/>
        <v>0.035124692658939236</v>
      </c>
      <c r="AE13" s="36">
        <f t="shared" si="10"/>
        <v>0</v>
      </c>
    </row>
    <row r="14" spans="1:31" ht="23.25" customHeight="1">
      <c r="A14" s="210"/>
      <c r="B14" s="161" t="s">
        <v>36</v>
      </c>
      <c r="C14" s="21">
        <f>SUM(D14:O14)</f>
        <v>168</v>
      </c>
      <c r="D14" s="43">
        <v>9</v>
      </c>
      <c r="E14" s="44">
        <v>1</v>
      </c>
      <c r="F14" s="44">
        <v>2</v>
      </c>
      <c r="G14" s="44">
        <v>0</v>
      </c>
      <c r="H14" s="44">
        <v>155</v>
      </c>
      <c r="I14" s="44">
        <v>1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6">
        <v>0</v>
      </c>
      <c r="P14" s="9"/>
      <c r="Q14" s="160"/>
      <c r="R14" s="171" t="s">
        <v>52</v>
      </c>
      <c r="S14" s="40">
        <f>SUM(T14:AE14)</f>
        <v>165</v>
      </c>
      <c r="T14" s="52">
        <v>8</v>
      </c>
      <c r="U14" s="53">
        <v>1</v>
      </c>
      <c r="V14" s="53">
        <v>2</v>
      </c>
      <c r="W14" s="53">
        <v>0</v>
      </c>
      <c r="X14" s="53">
        <v>153</v>
      </c>
      <c r="Y14" s="53">
        <v>1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4">
        <v>0</v>
      </c>
    </row>
    <row r="15" spans="1:31" ht="23.25" customHeight="1">
      <c r="A15" s="210"/>
      <c r="B15" s="162"/>
      <c r="C15" s="29">
        <v>100</v>
      </c>
      <c r="D15" s="30">
        <f aca="true" t="shared" si="11" ref="D15:O15">D14/$C14*100</f>
        <v>5.357142857142857</v>
      </c>
      <c r="E15" s="31">
        <f t="shared" si="11"/>
        <v>0.5952380952380952</v>
      </c>
      <c r="F15" s="31">
        <f t="shared" si="11"/>
        <v>1.1904761904761905</v>
      </c>
      <c r="G15" s="31">
        <f t="shared" si="11"/>
        <v>0</v>
      </c>
      <c r="H15" s="31">
        <f t="shared" si="11"/>
        <v>92.26190476190477</v>
      </c>
      <c r="I15" s="31">
        <f t="shared" si="11"/>
        <v>0.5952380952380952</v>
      </c>
      <c r="J15" s="31">
        <f t="shared" si="11"/>
        <v>0</v>
      </c>
      <c r="K15" s="31">
        <f t="shared" si="11"/>
        <v>0</v>
      </c>
      <c r="L15" s="31">
        <f t="shared" si="11"/>
        <v>0</v>
      </c>
      <c r="M15" s="31">
        <f t="shared" si="11"/>
        <v>0</v>
      </c>
      <c r="N15" s="31">
        <f t="shared" si="11"/>
        <v>0</v>
      </c>
      <c r="O15" s="32">
        <f t="shared" si="11"/>
        <v>0</v>
      </c>
      <c r="P15" s="9"/>
      <c r="Q15" s="160"/>
      <c r="R15" s="172"/>
      <c r="S15" s="33">
        <v>100</v>
      </c>
      <c r="T15" s="51">
        <f aca="true" t="shared" si="12" ref="T15:AE15">T14/$S14*100</f>
        <v>4.848484848484849</v>
      </c>
      <c r="U15" s="35">
        <f t="shared" si="12"/>
        <v>0.6060606060606061</v>
      </c>
      <c r="V15" s="35">
        <f t="shared" si="12"/>
        <v>1.2121212121212122</v>
      </c>
      <c r="W15" s="35">
        <f t="shared" si="12"/>
        <v>0</v>
      </c>
      <c r="X15" s="35">
        <f t="shared" si="12"/>
        <v>92.72727272727272</v>
      </c>
      <c r="Y15" s="35">
        <f t="shared" si="12"/>
        <v>0.6060606060606061</v>
      </c>
      <c r="Z15" s="35">
        <f t="shared" si="12"/>
        <v>0</v>
      </c>
      <c r="AA15" s="35">
        <f t="shared" si="12"/>
        <v>0</v>
      </c>
      <c r="AB15" s="35">
        <f t="shared" si="12"/>
        <v>0</v>
      </c>
      <c r="AC15" s="35">
        <f t="shared" si="12"/>
        <v>0</v>
      </c>
      <c r="AD15" s="35">
        <f t="shared" si="12"/>
        <v>0</v>
      </c>
      <c r="AE15" s="36">
        <f t="shared" si="12"/>
        <v>0</v>
      </c>
    </row>
    <row r="16" spans="1:31" ht="23.25" customHeight="1">
      <c r="A16" s="210"/>
      <c r="B16" s="161" t="s">
        <v>37</v>
      </c>
      <c r="C16" s="21">
        <f>SUM(D16:O16)</f>
        <v>611</v>
      </c>
      <c r="D16" s="43">
        <v>46</v>
      </c>
      <c r="E16" s="44">
        <v>0</v>
      </c>
      <c r="F16" s="44">
        <v>211</v>
      </c>
      <c r="G16" s="44">
        <v>53</v>
      </c>
      <c r="H16" s="44">
        <v>246</v>
      </c>
      <c r="I16" s="44">
        <v>21</v>
      </c>
      <c r="J16" s="44">
        <v>0</v>
      </c>
      <c r="K16" s="44">
        <v>29</v>
      </c>
      <c r="L16" s="44">
        <v>4</v>
      </c>
      <c r="M16" s="44">
        <v>0</v>
      </c>
      <c r="N16" s="44">
        <v>1</v>
      </c>
      <c r="O16" s="46">
        <v>0</v>
      </c>
      <c r="P16" s="9"/>
      <c r="Q16" s="160"/>
      <c r="R16" s="171" t="s">
        <v>53</v>
      </c>
      <c r="S16" s="40">
        <f>SUM(T16:AE16)</f>
        <v>596</v>
      </c>
      <c r="T16" s="43">
        <v>44</v>
      </c>
      <c r="U16" s="44">
        <v>0</v>
      </c>
      <c r="V16" s="44">
        <v>207</v>
      </c>
      <c r="W16" s="44">
        <v>52</v>
      </c>
      <c r="X16" s="44">
        <v>242</v>
      </c>
      <c r="Y16" s="44">
        <v>18</v>
      </c>
      <c r="Z16" s="44">
        <v>0</v>
      </c>
      <c r="AA16" s="44">
        <v>29</v>
      </c>
      <c r="AB16" s="44">
        <v>4</v>
      </c>
      <c r="AC16" s="44">
        <v>0</v>
      </c>
      <c r="AD16" s="44">
        <v>0</v>
      </c>
      <c r="AE16" s="46">
        <v>0</v>
      </c>
    </row>
    <row r="17" spans="1:31" ht="23.25" customHeight="1">
      <c r="A17" s="210"/>
      <c r="B17" s="162"/>
      <c r="C17" s="29">
        <v>100</v>
      </c>
      <c r="D17" s="30">
        <f aca="true" t="shared" si="13" ref="D17:O17">D16/$C16*100</f>
        <v>7.528641571194762</v>
      </c>
      <c r="E17" s="31">
        <f t="shared" si="13"/>
        <v>0</v>
      </c>
      <c r="F17" s="31">
        <f t="shared" si="13"/>
        <v>34.53355155482815</v>
      </c>
      <c r="G17" s="31">
        <f t="shared" si="13"/>
        <v>8.674304418985269</v>
      </c>
      <c r="H17" s="31">
        <f t="shared" si="13"/>
        <v>40.261865793780686</v>
      </c>
      <c r="I17" s="31">
        <f t="shared" si="13"/>
        <v>3.436988543371522</v>
      </c>
      <c r="J17" s="31">
        <f t="shared" si="13"/>
        <v>0</v>
      </c>
      <c r="K17" s="31">
        <f t="shared" si="13"/>
        <v>4.746317512274959</v>
      </c>
      <c r="L17" s="31">
        <f t="shared" si="13"/>
        <v>0.6546644844517185</v>
      </c>
      <c r="M17" s="31">
        <f t="shared" si="13"/>
        <v>0</v>
      </c>
      <c r="N17" s="31">
        <f t="shared" si="13"/>
        <v>0.16366612111292964</v>
      </c>
      <c r="O17" s="32">
        <f t="shared" si="13"/>
        <v>0</v>
      </c>
      <c r="P17" s="9"/>
      <c r="Q17" s="160"/>
      <c r="R17" s="172"/>
      <c r="S17" s="33">
        <v>100</v>
      </c>
      <c r="T17" s="51">
        <f aca="true" t="shared" si="14" ref="T17:AE17">T16/$S16*100</f>
        <v>7.38255033557047</v>
      </c>
      <c r="U17" s="35">
        <f t="shared" si="14"/>
        <v>0</v>
      </c>
      <c r="V17" s="35">
        <f t="shared" si="14"/>
        <v>34.73154362416108</v>
      </c>
      <c r="W17" s="35">
        <f t="shared" si="14"/>
        <v>8.724832214765101</v>
      </c>
      <c r="X17" s="35">
        <f t="shared" si="14"/>
        <v>40.604026845637584</v>
      </c>
      <c r="Y17" s="35">
        <f t="shared" si="14"/>
        <v>3.0201342281879198</v>
      </c>
      <c r="Z17" s="35">
        <f t="shared" si="14"/>
        <v>0</v>
      </c>
      <c r="AA17" s="35">
        <f t="shared" si="14"/>
        <v>4.865771812080537</v>
      </c>
      <c r="AB17" s="35">
        <f t="shared" si="14"/>
        <v>0.6711409395973155</v>
      </c>
      <c r="AC17" s="35">
        <f t="shared" si="14"/>
        <v>0</v>
      </c>
      <c r="AD17" s="35">
        <f t="shared" si="14"/>
        <v>0</v>
      </c>
      <c r="AE17" s="36">
        <f t="shared" si="14"/>
        <v>0</v>
      </c>
    </row>
    <row r="18" spans="1:31" ht="23.25" customHeight="1">
      <c r="A18" s="210"/>
      <c r="B18" s="161" t="s">
        <v>38</v>
      </c>
      <c r="C18" s="21">
        <f>SUM(D18:O18)</f>
        <v>67</v>
      </c>
      <c r="D18" s="43">
        <v>4</v>
      </c>
      <c r="E18" s="44">
        <v>0</v>
      </c>
      <c r="F18" s="44">
        <v>53</v>
      </c>
      <c r="G18" s="44">
        <v>3</v>
      </c>
      <c r="H18" s="44">
        <v>0</v>
      </c>
      <c r="I18" s="44">
        <v>0</v>
      </c>
      <c r="J18" s="44">
        <v>0</v>
      </c>
      <c r="K18" s="44">
        <v>1</v>
      </c>
      <c r="L18" s="44">
        <v>2</v>
      </c>
      <c r="M18" s="44">
        <v>1</v>
      </c>
      <c r="N18" s="44">
        <v>1</v>
      </c>
      <c r="O18" s="46">
        <v>2</v>
      </c>
      <c r="P18" s="9"/>
      <c r="Q18" s="160"/>
      <c r="R18" s="171" t="s">
        <v>54</v>
      </c>
      <c r="S18" s="40">
        <f>SUM(T18:AE18)</f>
        <v>49</v>
      </c>
      <c r="T18" s="52">
        <v>3</v>
      </c>
      <c r="U18" s="53">
        <v>0</v>
      </c>
      <c r="V18" s="53">
        <v>39</v>
      </c>
      <c r="W18" s="53">
        <v>1</v>
      </c>
      <c r="X18" s="53">
        <v>0</v>
      </c>
      <c r="Y18" s="53">
        <v>0</v>
      </c>
      <c r="Z18" s="53">
        <v>0</v>
      </c>
      <c r="AA18" s="53">
        <v>1</v>
      </c>
      <c r="AB18" s="53">
        <v>3</v>
      </c>
      <c r="AC18" s="53">
        <v>0</v>
      </c>
      <c r="AD18" s="53">
        <v>1</v>
      </c>
      <c r="AE18" s="54">
        <v>1</v>
      </c>
    </row>
    <row r="19" spans="1:31" ht="23.25" customHeight="1">
      <c r="A19" s="210"/>
      <c r="B19" s="162"/>
      <c r="C19" s="29">
        <v>100</v>
      </c>
      <c r="D19" s="30">
        <f aca="true" t="shared" si="15" ref="D19:O19">D18/$C18*100</f>
        <v>5.970149253731343</v>
      </c>
      <c r="E19" s="31">
        <f t="shared" si="15"/>
        <v>0</v>
      </c>
      <c r="F19" s="31">
        <f t="shared" si="15"/>
        <v>79.1044776119403</v>
      </c>
      <c r="G19" s="31">
        <f t="shared" si="15"/>
        <v>4.477611940298507</v>
      </c>
      <c r="H19" s="31">
        <f t="shared" si="15"/>
        <v>0</v>
      </c>
      <c r="I19" s="31">
        <f t="shared" si="15"/>
        <v>0</v>
      </c>
      <c r="J19" s="31">
        <f t="shared" si="15"/>
        <v>0</v>
      </c>
      <c r="K19" s="31">
        <f t="shared" si="15"/>
        <v>1.4925373134328357</v>
      </c>
      <c r="L19" s="31">
        <f t="shared" si="15"/>
        <v>2.9850746268656714</v>
      </c>
      <c r="M19" s="31">
        <f t="shared" si="15"/>
        <v>1.4925373134328357</v>
      </c>
      <c r="N19" s="31">
        <f t="shared" si="15"/>
        <v>1.4925373134328357</v>
      </c>
      <c r="O19" s="32">
        <f t="shared" si="15"/>
        <v>2.9850746268656714</v>
      </c>
      <c r="P19" s="9"/>
      <c r="Q19" s="160"/>
      <c r="R19" s="172"/>
      <c r="S19" s="33">
        <v>100</v>
      </c>
      <c r="T19" s="51">
        <f aca="true" t="shared" si="16" ref="T19:AE19">T18/$S18*100</f>
        <v>6.122448979591836</v>
      </c>
      <c r="U19" s="35">
        <f t="shared" si="16"/>
        <v>0</v>
      </c>
      <c r="V19" s="35">
        <f t="shared" si="16"/>
        <v>79.59183673469387</v>
      </c>
      <c r="W19" s="35">
        <f t="shared" si="16"/>
        <v>2.0408163265306123</v>
      </c>
      <c r="X19" s="35">
        <f t="shared" si="16"/>
        <v>0</v>
      </c>
      <c r="Y19" s="35">
        <f t="shared" si="16"/>
        <v>0</v>
      </c>
      <c r="Z19" s="35">
        <f t="shared" si="16"/>
        <v>0</v>
      </c>
      <c r="AA19" s="35">
        <f t="shared" si="16"/>
        <v>2.0408163265306123</v>
      </c>
      <c r="AB19" s="35">
        <f t="shared" si="16"/>
        <v>6.122448979591836</v>
      </c>
      <c r="AC19" s="35">
        <f t="shared" si="16"/>
        <v>0</v>
      </c>
      <c r="AD19" s="35">
        <f t="shared" si="16"/>
        <v>2.0408163265306123</v>
      </c>
      <c r="AE19" s="36">
        <f t="shared" si="16"/>
        <v>2.0408163265306123</v>
      </c>
    </row>
    <row r="20" spans="1:31" ht="23.25" customHeight="1">
      <c r="A20" s="210"/>
      <c r="B20" s="161" t="s">
        <v>39</v>
      </c>
      <c r="C20" s="21">
        <f>SUM(D20:O20)</f>
        <v>306</v>
      </c>
      <c r="D20" s="72">
        <v>15</v>
      </c>
      <c r="E20" s="73">
        <v>0</v>
      </c>
      <c r="F20" s="73">
        <v>93</v>
      </c>
      <c r="G20" s="73">
        <v>21</v>
      </c>
      <c r="H20" s="73">
        <v>119</v>
      </c>
      <c r="I20" s="73">
        <v>8</v>
      </c>
      <c r="J20" s="73">
        <v>0</v>
      </c>
      <c r="K20" s="73">
        <v>5</v>
      </c>
      <c r="L20" s="73">
        <v>7</v>
      </c>
      <c r="M20" s="73">
        <v>0</v>
      </c>
      <c r="N20" s="73">
        <v>1</v>
      </c>
      <c r="O20" s="74">
        <v>37</v>
      </c>
      <c r="P20" s="9"/>
      <c r="Q20" s="160"/>
      <c r="R20" s="171" t="s">
        <v>55</v>
      </c>
      <c r="S20" s="40">
        <f>SUM(T20:AE20)</f>
        <v>261</v>
      </c>
      <c r="T20" s="52">
        <v>15</v>
      </c>
      <c r="U20" s="53">
        <v>0</v>
      </c>
      <c r="V20" s="53">
        <v>75</v>
      </c>
      <c r="W20" s="53">
        <v>20</v>
      </c>
      <c r="X20" s="53">
        <v>115</v>
      </c>
      <c r="Y20" s="53">
        <v>8</v>
      </c>
      <c r="Z20" s="53">
        <v>0</v>
      </c>
      <c r="AA20" s="53">
        <v>5</v>
      </c>
      <c r="AB20" s="53">
        <v>6</v>
      </c>
      <c r="AC20" s="53">
        <v>0</v>
      </c>
      <c r="AD20" s="53">
        <v>0</v>
      </c>
      <c r="AE20" s="54">
        <v>17</v>
      </c>
    </row>
    <row r="21" spans="1:31" ht="23.25" customHeight="1">
      <c r="A21" s="210"/>
      <c r="B21" s="162"/>
      <c r="C21" s="29">
        <v>100</v>
      </c>
      <c r="D21" s="55">
        <f aca="true" t="shared" si="17" ref="D21:O21">D20/$C20*100</f>
        <v>4.901960784313726</v>
      </c>
      <c r="E21" s="31">
        <f t="shared" si="17"/>
        <v>0</v>
      </c>
      <c r="F21" s="31">
        <f t="shared" si="17"/>
        <v>30.392156862745097</v>
      </c>
      <c r="G21" s="31">
        <f t="shared" si="17"/>
        <v>6.862745098039216</v>
      </c>
      <c r="H21" s="31">
        <f t="shared" si="17"/>
        <v>38.88888888888889</v>
      </c>
      <c r="I21" s="31">
        <f t="shared" si="17"/>
        <v>2.6143790849673203</v>
      </c>
      <c r="J21" s="31">
        <f t="shared" si="17"/>
        <v>0</v>
      </c>
      <c r="K21" s="31">
        <f t="shared" si="17"/>
        <v>1.6339869281045754</v>
      </c>
      <c r="L21" s="31">
        <f t="shared" si="17"/>
        <v>2.287581699346405</v>
      </c>
      <c r="M21" s="31">
        <f t="shared" si="17"/>
        <v>0</v>
      </c>
      <c r="N21" s="31">
        <f t="shared" si="17"/>
        <v>0.32679738562091504</v>
      </c>
      <c r="O21" s="32">
        <f t="shared" si="17"/>
        <v>12.091503267973856</v>
      </c>
      <c r="P21" s="9"/>
      <c r="Q21" s="160"/>
      <c r="R21" s="172"/>
      <c r="S21" s="33">
        <v>100</v>
      </c>
      <c r="T21" s="51">
        <f aca="true" t="shared" si="18" ref="T21:AE21">IF(T20=0,"(0.0)",T20/$S20*100)</f>
        <v>5.747126436781609</v>
      </c>
      <c r="U21" s="35" t="str">
        <f t="shared" si="18"/>
        <v>(0.0)</v>
      </c>
      <c r="V21" s="35">
        <f t="shared" si="18"/>
        <v>28.735632183908045</v>
      </c>
      <c r="W21" s="35">
        <f t="shared" si="18"/>
        <v>7.662835249042145</v>
      </c>
      <c r="X21" s="35">
        <f t="shared" si="18"/>
        <v>44.06130268199234</v>
      </c>
      <c r="Y21" s="35">
        <f t="shared" si="18"/>
        <v>3.065134099616858</v>
      </c>
      <c r="Z21" s="35" t="str">
        <f t="shared" si="18"/>
        <v>(0.0)</v>
      </c>
      <c r="AA21" s="35">
        <f t="shared" si="18"/>
        <v>1.9157088122605364</v>
      </c>
      <c r="AB21" s="35">
        <f t="shared" si="18"/>
        <v>2.2988505747126435</v>
      </c>
      <c r="AC21" s="35" t="str">
        <f t="shared" si="18"/>
        <v>(0.0)</v>
      </c>
      <c r="AD21" s="35" t="str">
        <f t="shared" si="18"/>
        <v>(0.0)</v>
      </c>
      <c r="AE21" s="36">
        <f t="shared" si="18"/>
        <v>6.513409961685824</v>
      </c>
    </row>
    <row r="22" spans="1:31" ht="23.25" customHeight="1">
      <c r="A22" s="210"/>
      <c r="B22" s="161" t="s">
        <v>40</v>
      </c>
      <c r="C22" s="21">
        <f>SUM(D22:O22)</f>
        <v>2493</v>
      </c>
      <c r="D22" s="43">
        <v>472</v>
      </c>
      <c r="E22" s="44">
        <v>7</v>
      </c>
      <c r="F22" s="44">
        <v>82</v>
      </c>
      <c r="G22" s="44">
        <v>13</v>
      </c>
      <c r="H22" s="44">
        <v>1736</v>
      </c>
      <c r="I22" s="44">
        <v>119</v>
      </c>
      <c r="J22" s="44">
        <v>1</v>
      </c>
      <c r="K22" s="44">
        <v>17</v>
      </c>
      <c r="L22" s="44">
        <v>7</v>
      </c>
      <c r="M22" s="44">
        <v>0</v>
      </c>
      <c r="N22" s="44">
        <v>39</v>
      </c>
      <c r="O22" s="46">
        <v>0</v>
      </c>
      <c r="P22" s="9"/>
      <c r="Q22" s="160"/>
      <c r="R22" s="171" t="s">
        <v>56</v>
      </c>
      <c r="S22" s="40">
        <f>SUM(T22:AE22)</f>
        <v>2200</v>
      </c>
      <c r="T22" s="52">
        <v>464</v>
      </c>
      <c r="U22" s="53">
        <v>7</v>
      </c>
      <c r="V22" s="53">
        <v>78</v>
      </c>
      <c r="W22" s="53">
        <v>11</v>
      </c>
      <c r="X22" s="53">
        <v>1460</v>
      </c>
      <c r="Y22" s="53">
        <v>116</v>
      </c>
      <c r="Z22" s="53">
        <v>1</v>
      </c>
      <c r="AA22" s="53">
        <v>17</v>
      </c>
      <c r="AB22" s="53">
        <v>7</v>
      </c>
      <c r="AC22" s="53">
        <v>0</v>
      </c>
      <c r="AD22" s="53">
        <v>39</v>
      </c>
      <c r="AE22" s="54">
        <v>0</v>
      </c>
    </row>
    <row r="23" spans="1:31" ht="23.25" customHeight="1">
      <c r="A23" s="210"/>
      <c r="B23" s="162"/>
      <c r="C23" s="29">
        <v>100</v>
      </c>
      <c r="D23" s="30">
        <f aca="true" t="shared" si="19" ref="D23:O23">D22/$C22*100</f>
        <v>18.93301243481749</v>
      </c>
      <c r="E23" s="31">
        <f t="shared" si="19"/>
        <v>0.2807862013638187</v>
      </c>
      <c r="F23" s="31">
        <f t="shared" si="19"/>
        <v>3.289209787404733</v>
      </c>
      <c r="G23" s="31">
        <f t="shared" si="19"/>
        <v>0.5214600882470918</v>
      </c>
      <c r="H23" s="31">
        <f t="shared" si="19"/>
        <v>69.63497793822704</v>
      </c>
      <c r="I23" s="31">
        <f t="shared" si="19"/>
        <v>4.773365423184918</v>
      </c>
      <c r="J23" s="31">
        <f t="shared" si="19"/>
        <v>0.04011231448054552</v>
      </c>
      <c r="K23" s="31">
        <f t="shared" si="19"/>
        <v>0.681909346169274</v>
      </c>
      <c r="L23" s="31">
        <f t="shared" si="19"/>
        <v>0.2807862013638187</v>
      </c>
      <c r="M23" s="31">
        <f t="shared" si="19"/>
        <v>0</v>
      </c>
      <c r="N23" s="31">
        <f t="shared" si="19"/>
        <v>1.5643802647412757</v>
      </c>
      <c r="O23" s="32">
        <f t="shared" si="19"/>
        <v>0</v>
      </c>
      <c r="P23" s="9"/>
      <c r="Q23" s="160"/>
      <c r="R23" s="172"/>
      <c r="S23" s="33">
        <v>100</v>
      </c>
      <c r="T23" s="51">
        <f aca="true" t="shared" si="20" ref="T23:AE23">T22/$S22*100</f>
        <v>21.09090909090909</v>
      </c>
      <c r="U23" s="35">
        <f t="shared" si="20"/>
        <v>0.3181818181818182</v>
      </c>
      <c r="V23" s="35">
        <f t="shared" si="20"/>
        <v>3.5454545454545454</v>
      </c>
      <c r="W23" s="35">
        <f t="shared" si="20"/>
        <v>0.5</v>
      </c>
      <c r="X23" s="35">
        <f t="shared" si="20"/>
        <v>66.36363636363637</v>
      </c>
      <c r="Y23" s="35">
        <f t="shared" si="20"/>
        <v>5.2727272727272725</v>
      </c>
      <c r="Z23" s="35">
        <f t="shared" si="20"/>
        <v>0.045454545454545456</v>
      </c>
      <c r="AA23" s="35">
        <f t="shared" si="20"/>
        <v>0.7727272727272727</v>
      </c>
      <c r="AB23" s="35">
        <f t="shared" si="20"/>
        <v>0.3181818181818182</v>
      </c>
      <c r="AC23" s="35">
        <f t="shared" si="20"/>
        <v>0</v>
      </c>
      <c r="AD23" s="35">
        <f t="shared" si="20"/>
        <v>1.7727272727272727</v>
      </c>
      <c r="AE23" s="36">
        <f t="shared" si="20"/>
        <v>0</v>
      </c>
    </row>
    <row r="24" spans="1:31" ht="23.25" customHeight="1">
      <c r="A24" s="210"/>
      <c r="B24" s="161" t="s">
        <v>41</v>
      </c>
      <c r="C24" s="21">
        <f>SUM(D24:O24)</f>
        <v>95</v>
      </c>
      <c r="D24" s="43">
        <v>0</v>
      </c>
      <c r="E24" s="44">
        <v>0</v>
      </c>
      <c r="F24" s="44">
        <v>77</v>
      </c>
      <c r="G24" s="44">
        <v>3</v>
      </c>
      <c r="H24" s="44">
        <v>0</v>
      </c>
      <c r="I24" s="44">
        <v>0</v>
      </c>
      <c r="J24" s="44">
        <v>0</v>
      </c>
      <c r="K24" s="44">
        <v>8</v>
      </c>
      <c r="L24" s="44">
        <v>1</v>
      </c>
      <c r="M24" s="44">
        <v>0</v>
      </c>
      <c r="N24" s="44">
        <v>0</v>
      </c>
      <c r="O24" s="46">
        <v>6</v>
      </c>
      <c r="P24" s="9"/>
      <c r="Q24" s="160"/>
      <c r="R24" s="171" t="s">
        <v>57</v>
      </c>
      <c r="S24" s="40">
        <f>SUM(T24:AE24)</f>
        <v>90</v>
      </c>
      <c r="T24" s="52">
        <v>0</v>
      </c>
      <c r="U24" s="53">
        <v>0</v>
      </c>
      <c r="V24" s="53">
        <v>72</v>
      </c>
      <c r="W24" s="53">
        <v>3</v>
      </c>
      <c r="X24" s="53">
        <v>0</v>
      </c>
      <c r="Y24" s="53">
        <v>0</v>
      </c>
      <c r="Z24" s="53">
        <v>0</v>
      </c>
      <c r="AA24" s="53">
        <v>8</v>
      </c>
      <c r="AB24" s="53">
        <v>1</v>
      </c>
      <c r="AC24" s="53">
        <v>0</v>
      </c>
      <c r="AD24" s="53">
        <v>0</v>
      </c>
      <c r="AE24" s="54">
        <v>6</v>
      </c>
    </row>
    <row r="25" spans="1:31" ht="23.25" customHeight="1">
      <c r="A25" s="210"/>
      <c r="B25" s="162"/>
      <c r="C25" s="29">
        <v>100</v>
      </c>
      <c r="D25" s="30">
        <f aca="true" t="shared" si="21" ref="D25:O25">D24/$C24*100</f>
        <v>0</v>
      </c>
      <c r="E25" s="31">
        <f t="shared" si="21"/>
        <v>0</v>
      </c>
      <c r="F25" s="31">
        <f t="shared" si="21"/>
        <v>81.05263157894737</v>
      </c>
      <c r="G25" s="31">
        <f t="shared" si="21"/>
        <v>3.1578947368421053</v>
      </c>
      <c r="H25" s="31">
        <f t="shared" si="21"/>
        <v>0</v>
      </c>
      <c r="I25" s="31">
        <f t="shared" si="21"/>
        <v>0</v>
      </c>
      <c r="J25" s="31">
        <f t="shared" si="21"/>
        <v>0</v>
      </c>
      <c r="K25" s="31">
        <f t="shared" si="21"/>
        <v>8.421052631578947</v>
      </c>
      <c r="L25" s="31">
        <f t="shared" si="21"/>
        <v>1.0526315789473684</v>
      </c>
      <c r="M25" s="31">
        <f t="shared" si="21"/>
        <v>0</v>
      </c>
      <c r="N25" s="31">
        <f t="shared" si="21"/>
        <v>0</v>
      </c>
      <c r="O25" s="32">
        <f t="shared" si="21"/>
        <v>6.315789473684211</v>
      </c>
      <c r="P25" s="9"/>
      <c r="Q25" s="160"/>
      <c r="R25" s="172"/>
      <c r="S25" s="33">
        <v>100</v>
      </c>
      <c r="T25" s="51">
        <f aca="true" t="shared" si="22" ref="T25:AE25">T24/$S24*100</f>
        <v>0</v>
      </c>
      <c r="U25" s="35">
        <f t="shared" si="22"/>
        <v>0</v>
      </c>
      <c r="V25" s="35">
        <f t="shared" si="22"/>
        <v>80</v>
      </c>
      <c r="W25" s="35">
        <f t="shared" si="22"/>
        <v>3.3333333333333335</v>
      </c>
      <c r="X25" s="35">
        <f t="shared" si="22"/>
        <v>0</v>
      </c>
      <c r="Y25" s="35">
        <f t="shared" si="22"/>
        <v>0</v>
      </c>
      <c r="Z25" s="35">
        <f t="shared" si="22"/>
        <v>0</v>
      </c>
      <c r="AA25" s="35">
        <f t="shared" si="22"/>
        <v>8.88888888888889</v>
      </c>
      <c r="AB25" s="35">
        <f t="shared" si="22"/>
        <v>1.1111111111111112</v>
      </c>
      <c r="AC25" s="35">
        <f t="shared" si="22"/>
        <v>0</v>
      </c>
      <c r="AD25" s="35">
        <f t="shared" si="22"/>
        <v>0</v>
      </c>
      <c r="AE25" s="36">
        <f t="shared" si="22"/>
        <v>6.666666666666667</v>
      </c>
    </row>
    <row r="26" spans="1:31" ht="23.25" customHeight="1">
      <c r="A26" s="210"/>
      <c r="B26" s="161" t="s">
        <v>42</v>
      </c>
      <c r="C26" s="21">
        <f>SUM(D26:O26)</f>
        <v>469</v>
      </c>
      <c r="D26" s="43">
        <v>409</v>
      </c>
      <c r="E26" s="44">
        <v>1</v>
      </c>
      <c r="F26" s="44">
        <v>5</v>
      </c>
      <c r="G26" s="44">
        <v>0</v>
      </c>
      <c r="H26" s="44">
        <v>33</v>
      </c>
      <c r="I26" s="44">
        <v>1</v>
      </c>
      <c r="J26" s="44">
        <v>0</v>
      </c>
      <c r="K26" s="44">
        <v>1</v>
      </c>
      <c r="L26" s="44">
        <v>1</v>
      </c>
      <c r="M26" s="44">
        <v>2</v>
      </c>
      <c r="N26" s="44">
        <v>16</v>
      </c>
      <c r="O26" s="46">
        <v>0</v>
      </c>
      <c r="P26" s="9"/>
      <c r="Q26" s="160"/>
      <c r="R26" s="171" t="s">
        <v>58</v>
      </c>
      <c r="S26" s="40">
        <f>SUM(T26:AE26)</f>
        <v>447</v>
      </c>
      <c r="T26" s="52">
        <v>392</v>
      </c>
      <c r="U26" s="53">
        <v>1</v>
      </c>
      <c r="V26" s="53">
        <v>3</v>
      </c>
      <c r="W26" s="53">
        <v>0</v>
      </c>
      <c r="X26" s="53">
        <v>30</v>
      </c>
      <c r="Y26" s="53">
        <v>1</v>
      </c>
      <c r="Z26" s="53">
        <v>0</v>
      </c>
      <c r="AA26" s="53">
        <v>1</v>
      </c>
      <c r="AB26" s="53">
        <v>1</v>
      </c>
      <c r="AC26" s="53">
        <v>2</v>
      </c>
      <c r="AD26" s="53">
        <v>16</v>
      </c>
      <c r="AE26" s="54">
        <v>0</v>
      </c>
    </row>
    <row r="27" spans="1:31" ht="23.25" customHeight="1">
      <c r="A27" s="210"/>
      <c r="B27" s="162"/>
      <c r="C27" s="29">
        <v>100</v>
      </c>
      <c r="D27" s="30">
        <f aca="true" t="shared" si="23" ref="D27:O27">D26/$C26*100</f>
        <v>87.20682302771856</v>
      </c>
      <c r="E27" s="31">
        <f t="shared" si="23"/>
        <v>0.21321961620469082</v>
      </c>
      <c r="F27" s="31">
        <f t="shared" si="23"/>
        <v>1.0660980810234542</v>
      </c>
      <c r="G27" s="31">
        <f t="shared" si="23"/>
        <v>0</v>
      </c>
      <c r="H27" s="31">
        <f t="shared" si="23"/>
        <v>7.036247334754798</v>
      </c>
      <c r="I27" s="31">
        <f t="shared" si="23"/>
        <v>0.21321961620469082</v>
      </c>
      <c r="J27" s="31">
        <f t="shared" si="23"/>
        <v>0</v>
      </c>
      <c r="K27" s="31">
        <f t="shared" si="23"/>
        <v>0.21321961620469082</v>
      </c>
      <c r="L27" s="31">
        <f t="shared" si="23"/>
        <v>0.21321961620469082</v>
      </c>
      <c r="M27" s="31">
        <f t="shared" si="23"/>
        <v>0.42643923240938164</v>
      </c>
      <c r="N27" s="31">
        <f t="shared" si="23"/>
        <v>3.411513859275053</v>
      </c>
      <c r="O27" s="32">
        <f t="shared" si="23"/>
        <v>0</v>
      </c>
      <c r="P27" s="9"/>
      <c r="Q27" s="160"/>
      <c r="R27" s="172"/>
      <c r="S27" s="33">
        <v>100</v>
      </c>
      <c r="T27" s="51">
        <f aca="true" t="shared" si="24" ref="T27:AE27">T26/$S26*100</f>
        <v>87.69574944071589</v>
      </c>
      <c r="U27" s="35">
        <f t="shared" si="24"/>
        <v>0.22371364653243847</v>
      </c>
      <c r="V27" s="35">
        <f t="shared" si="24"/>
        <v>0.6711409395973155</v>
      </c>
      <c r="W27" s="35">
        <f t="shared" si="24"/>
        <v>0</v>
      </c>
      <c r="X27" s="35">
        <f t="shared" si="24"/>
        <v>6.7114093959731544</v>
      </c>
      <c r="Y27" s="35">
        <f t="shared" si="24"/>
        <v>0.22371364653243847</v>
      </c>
      <c r="Z27" s="35">
        <f t="shared" si="24"/>
        <v>0</v>
      </c>
      <c r="AA27" s="35">
        <f t="shared" si="24"/>
        <v>0.22371364653243847</v>
      </c>
      <c r="AB27" s="35">
        <f t="shared" si="24"/>
        <v>0.22371364653243847</v>
      </c>
      <c r="AC27" s="35">
        <f t="shared" si="24"/>
        <v>0.44742729306487694</v>
      </c>
      <c r="AD27" s="35">
        <f t="shared" si="24"/>
        <v>3.5794183445190155</v>
      </c>
      <c r="AE27" s="36">
        <f t="shared" si="24"/>
        <v>0</v>
      </c>
    </row>
    <row r="28" spans="1:31" ht="23.25" customHeight="1">
      <c r="A28" s="210"/>
      <c r="B28" s="161" t="s">
        <v>43</v>
      </c>
      <c r="C28" s="21">
        <v>1</v>
      </c>
      <c r="D28" s="43">
        <v>0</v>
      </c>
      <c r="E28" s="44">
        <v>0</v>
      </c>
      <c r="F28" s="44">
        <v>1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6">
        <v>0</v>
      </c>
      <c r="P28" s="9"/>
      <c r="Q28" s="160"/>
      <c r="R28" s="171" t="s">
        <v>59</v>
      </c>
      <c r="S28" s="40">
        <v>1</v>
      </c>
      <c r="T28" s="52">
        <v>0</v>
      </c>
      <c r="U28" s="53">
        <v>0</v>
      </c>
      <c r="V28" s="53">
        <v>1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4">
        <v>0</v>
      </c>
    </row>
    <row r="29" spans="1:31" ht="23.25" customHeight="1">
      <c r="A29" s="210"/>
      <c r="B29" s="162"/>
      <c r="C29" s="29">
        <v>100</v>
      </c>
      <c r="D29" s="30">
        <f aca="true" t="shared" si="25" ref="D29:O29">D28/$C28*100</f>
        <v>0</v>
      </c>
      <c r="E29" s="31">
        <f t="shared" si="25"/>
        <v>0</v>
      </c>
      <c r="F29" s="31">
        <f t="shared" si="25"/>
        <v>100</v>
      </c>
      <c r="G29" s="31">
        <f t="shared" si="25"/>
        <v>0</v>
      </c>
      <c r="H29" s="31">
        <f t="shared" si="25"/>
        <v>0</v>
      </c>
      <c r="I29" s="31">
        <f t="shared" si="25"/>
        <v>0</v>
      </c>
      <c r="J29" s="31">
        <f t="shared" si="25"/>
        <v>0</v>
      </c>
      <c r="K29" s="31">
        <f t="shared" si="25"/>
        <v>0</v>
      </c>
      <c r="L29" s="31">
        <f t="shared" si="25"/>
        <v>0</v>
      </c>
      <c r="M29" s="31">
        <f t="shared" si="25"/>
        <v>0</v>
      </c>
      <c r="N29" s="31">
        <f t="shared" si="25"/>
        <v>0</v>
      </c>
      <c r="O29" s="32">
        <f t="shared" si="25"/>
        <v>0</v>
      </c>
      <c r="P29" s="9"/>
      <c r="Q29" s="160"/>
      <c r="R29" s="172"/>
      <c r="S29" s="33">
        <v>100</v>
      </c>
      <c r="T29" s="51">
        <f aca="true" t="shared" si="26" ref="T29:AE29">T28/$S28*100</f>
        <v>0</v>
      </c>
      <c r="U29" s="35">
        <f t="shared" si="26"/>
        <v>0</v>
      </c>
      <c r="V29" s="35">
        <f t="shared" si="26"/>
        <v>100</v>
      </c>
      <c r="W29" s="35">
        <f t="shared" si="26"/>
        <v>0</v>
      </c>
      <c r="X29" s="35">
        <f t="shared" si="26"/>
        <v>0</v>
      </c>
      <c r="Y29" s="35">
        <f t="shared" si="26"/>
        <v>0</v>
      </c>
      <c r="Z29" s="35">
        <f t="shared" si="26"/>
        <v>0</v>
      </c>
      <c r="AA29" s="35">
        <f t="shared" si="26"/>
        <v>0</v>
      </c>
      <c r="AB29" s="35">
        <f t="shared" si="26"/>
        <v>0</v>
      </c>
      <c r="AC29" s="35">
        <f t="shared" si="26"/>
        <v>0</v>
      </c>
      <c r="AD29" s="35">
        <f t="shared" si="26"/>
        <v>0</v>
      </c>
      <c r="AE29" s="36">
        <f t="shared" si="26"/>
        <v>0</v>
      </c>
    </row>
    <row r="30" spans="1:31" ht="23.25" customHeight="1">
      <c r="A30" s="210"/>
      <c r="B30" s="161" t="s">
        <v>16</v>
      </c>
      <c r="C30" s="21">
        <f>SUM(D30:O30)</f>
        <v>504</v>
      </c>
      <c r="D30" s="43">
        <v>16</v>
      </c>
      <c r="E30" s="44">
        <v>0</v>
      </c>
      <c r="F30" s="44">
        <v>10</v>
      </c>
      <c r="G30" s="44">
        <v>0</v>
      </c>
      <c r="H30" s="44">
        <v>473</v>
      </c>
      <c r="I30" s="44">
        <v>1</v>
      </c>
      <c r="J30" s="44">
        <v>0</v>
      </c>
      <c r="K30" s="44">
        <v>0</v>
      </c>
      <c r="L30" s="44">
        <v>4</v>
      </c>
      <c r="M30" s="44">
        <v>0</v>
      </c>
      <c r="N30" s="44">
        <v>0</v>
      </c>
      <c r="O30" s="46">
        <v>0</v>
      </c>
      <c r="P30" s="9"/>
      <c r="Q30" s="160"/>
      <c r="R30" s="171" t="s">
        <v>60</v>
      </c>
      <c r="S30" s="40">
        <f>SUM(T30:AE30)</f>
        <v>463</v>
      </c>
      <c r="T30" s="52">
        <v>12</v>
      </c>
      <c r="U30" s="53">
        <v>0</v>
      </c>
      <c r="V30" s="53">
        <v>8</v>
      </c>
      <c r="W30" s="53">
        <v>0</v>
      </c>
      <c r="X30" s="53">
        <v>438</v>
      </c>
      <c r="Y30" s="53">
        <v>1</v>
      </c>
      <c r="Z30" s="53">
        <v>0</v>
      </c>
      <c r="AA30" s="53">
        <v>0</v>
      </c>
      <c r="AB30" s="53">
        <v>4</v>
      </c>
      <c r="AC30" s="53">
        <v>0</v>
      </c>
      <c r="AD30" s="53">
        <v>0</v>
      </c>
      <c r="AE30" s="54">
        <v>0</v>
      </c>
    </row>
    <row r="31" spans="1:31" ht="23.25" customHeight="1">
      <c r="A31" s="210"/>
      <c r="B31" s="162"/>
      <c r="C31" s="29">
        <v>100.04</v>
      </c>
      <c r="D31" s="30">
        <f aca="true" t="shared" si="27" ref="D31:O31">D30/$C30*100</f>
        <v>3.1746031746031744</v>
      </c>
      <c r="E31" s="31">
        <f t="shared" si="27"/>
        <v>0</v>
      </c>
      <c r="F31" s="31">
        <f t="shared" si="27"/>
        <v>1.984126984126984</v>
      </c>
      <c r="G31" s="31">
        <f t="shared" si="27"/>
        <v>0</v>
      </c>
      <c r="H31" s="31">
        <f t="shared" si="27"/>
        <v>93.84920634920636</v>
      </c>
      <c r="I31" s="31">
        <f t="shared" si="27"/>
        <v>0.1984126984126984</v>
      </c>
      <c r="J31" s="31">
        <f t="shared" si="27"/>
        <v>0</v>
      </c>
      <c r="K31" s="31">
        <f t="shared" si="27"/>
        <v>0</v>
      </c>
      <c r="L31" s="31">
        <f t="shared" si="27"/>
        <v>0.7936507936507936</v>
      </c>
      <c r="M31" s="31">
        <f t="shared" si="27"/>
        <v>0</v>
      </c>
      <c r="N31" s="31">
        <f t="shared" si="27"/>
        <v>0</v>
      </c>
      <c r="O31" s="32">
        <f t="shared" si="27"/>
        <v>0</v>
      </c>
      <c r="P31" s="9"/>
      <c r="Q31" s="160"/>
      <c r="R31" s="172"/>
      <c r="S31" s="33">
        <v>100</v>
      </c>
      <c r="T31" s="51">
        <f aca="true" t="shared" si="28" ref="T31:AE31">T30/$S30*100</f>
        <v>2.591792656587473</v>
      </c>
      <c r="U31" s="35">
        <f t="shared" si="28"/>
        <v>0</v>
      </c>
      <c r="V31" s="35">
        <f t="shared" si="28"/>
        <v>1.7278617710583155</v>
      </c>
      <c r="W31" s="35">
        <f t="shared" si="28"/>
        <v>0</v>
      </c>
      <c r="X31" s="35">
        <f t="shared" si="28"/>
        <v>94.60043196544277</v>
      </c>
      <c r="Y31" s="35">
        <f t="shared" si="28"/>
        <v>0.21598272138228944</v>
      </c>
      <c r="Z31" s="35">
        <f t="shared" si="28"/>
        <v>0</v>
      </c>
      <c r="AA31" s="35">
        <f t="shared" si="28"/>
        <v>0</v>
      </c>
      <c r="AB31" s="35">
        <f t="shared" si="28"/>
        <v>0.8639308855291578</v>
      </c>
      <c r="AC31" s="35">
        <f t="shared" si="28"/>
        <v>0</v>
      </c>
      <c r="AD31" s="35">
        <f t="shared" si="28"/>
        <v>0</v>
      </c>
      <c r="AE31" s="36">
        <f t="shared" si="28"/>
        <v>0</v>
      </c>
    </row>
    <row r="32" spans="1:31" ht="23.25" customHeight="1">
      <c r="A32" s="210"/>
      <c r="B32" s="161" t="s">
        <v>44</v>
      </c>
      <c r="C32" s="21">
        <f>SUM(D32:O32)</f>
        <v>685</v>
      </c>
      <c r="D32" s="43">
        <v>2</v>
      </c>
      <c r="E32" s="44">
        <v>0</v>
      </c>
      <c r="F32" s="44">
        <v>8</v>
      </c>
      <c r="G32" s="44">
        <v>0</v>
      </c>
      <c r="H32" s="44">
        <v>657</v>
      </c>
      <c r="I32" s="44">
        <v>13</v>
      </c>
      <c r="J32" s="44">
        <v>0</v>
      </c>
      <c r="K32" s="44">
        <v>5</v>
      </c>
      <c r="L32" s="44">
        <v>0</v>
      </c>
      <c r="M32" s="44">
        <v>0</v>
      </c>
      <c r="N32" s="44">
        <v>0</v>
      </c>
      <c r="O32" s="46">
        <v>0</v>
      </c>
      <c r="P32" s="9"/>
      <c r="Q32" s="160"/>
      <c r="R32" s="171" t="s">
        <v>61</v>
      </c>
      <c r="S32" s="40">
        <f>SUM(T32:AE32)</f>
        <v>667</v>
      </c>
      <c r="T32" s="52">
        <v>2</v>
      </c>
      <c r="U32" s="53">
        <v>0</v>
      </c>
      <c r="V32" s="53">
        <v>8</v>
      </c>
      <c r="W32" s="53">
        <v>0</v>
      </c>
      <c r="X32" s="53">
        <v>640</v>
      </c>
      <c r="Y32" s="53">
        <v>12</v>
      </c>
      <c r="Z32" s="53">
        <v>0</v>
      </c>
      <c r="AA32" s="53">
        <v>5</v>
      </c>
      <c r="AB32" s="53">
        <v>0</v>
      </c>
      <c r="AC32" s="53">
        <v>0</v>
      </c>
      <c r="AD32" s="53">
        <v>0</v>
      </c>
      <c r="AE32" s="54">
        <v>0</v>
      </c>
    </row>
    <row r="33" spans="1:31" ht="23.25" customHeight="1">
      <c r="A33" s="210"/>
      <c r="B33" s="198"/>
      <c r="C33" s="56">
        <v>100</v>
      </c>
      <c r="D33" s="57">
        <f aca="true" t="shared" si="29" ref="D33:O33">D32/$C32*100</f>
        <v>0.291970802919708</v>
      </c>
      <c r="E33" s="58">
        <f t="shared" si="29"/>
        <v>0</v>
      </c>
      <c r="F33" s="58">
        <f t="shared" si="29"/>
        <v>1.167883211678832</v>
      </c>
      <c r="G33" s="58">
        <f t="shared" si="29"/>
        <v>0</v>
      </c>
      <c r="H33" s="58">
        <f t="shared" si="29"/>
        <v>95.91240875912409</v>
      </c>
      <c r="I33" s="58">
        <f t="shared" si="29"/>
        <v>1.897810218978102</v>
      </c>
      <c r="J33" s="58">
        <f t="shared" si="29"/>
        <v>0</v>
      </c>
      <c r="K33" s="58">
        <f t="shared" si="29"/>
        <v>0.7299270072992701</v>
      </c>
      <c r="L33" s="58">
        <f t="shared" si="29"/>
        <v>0</v>
      </c>
      <c r="M33" s="58">
        <f t="shared" si="29"/>
        <v>0</v>
      </c>
      <c r="N33" s="58">
        <f t="shared" si="29"/>
        <v>0</v>
      </c>
      <c r="O33" s="59">
        <f t="shared" si="29"/>
        <v>0</v>
      </c>
      <c r="P33" s="9"/>
      <c r="Q33" s="160"/>
      <c r="R33" s="172"/>
      <c r="S33" s="33">
        <v>100</v>
      </c>
      <c r="T33" s="51">
        <f aca="true" t="shared" si="30" ref="T33:AE33">T32/$S32*100</f>
        <v>0.29985007496251875</v>
      </c>
      <c r="U33" s="35">
        <f t="shared" si="30"/>
        <v>0</v>
      </c>
      <c r="V33" s="35">
        <f t="shared" si="30"/>
        <v>1.199400299850075</v>
      </c>
      <c r="W33" s="35">
        <f t="shared" si="30"/>
        <v>0</v>
      </c>
      <c r="X33" s="35">
        <f t="shared" si="30"/>
        <v>95.95202398800599</v>
      </c>
      <c r="Y33" s="35">
        <f t="shared" si="30"/>
        <v>1.7991004497751124</v>
      </c>
      <c r="Z33" s="35">
        <f t="shared" si="30"/>
        <v>0</v>
      </c>
      <c r="AA33" s="35">
        <f t="shared" si="30"/>
        <v>0.7496251874062968</v>
      </c>
      <c r="AB33" s="35">
        <f t="shared" si="30"/>
        <v>0</v>
      </c>
      <c r="AC33" s="35">
        <f t="shared" si="30"/>
        <v>0</v>
      </c>
      <c r="AD33" s="35">
        <f t="shared" si="30"/>
        <v>0</v>
      </c>
      <c r="AE33" s="36">
        <f t="shared" si="30"/>
        <v>0</v>
      </c>
    </row>
    <row r="34" spans="1:31" ht="23.25" customHeight="1">
      <c r="A34" s="210"/>
      <c r="B34" s="161" t="s">
        <v>18</v>
      </c>
      <c r="C34" s="60">
        <f>SUM(D34:O34)</f>
        <v>687</v>
      </c>
      <c r="D34" s="61">
        <v>0</v>
      </c>
      <c r="E34" s="44">
        <v>0</v>
      </c>
      <c r="F34" s="44">
        <v>4</v>
      </c>
      <c r="G34" s="44">
        <v>0</v>
      </c>
      <c r="H34" s="44">
        <v>669</v>
      </c>
      <c r="I34" s="44">
        <v>10</v>
      </c>
      <c r="J34" s="44">
        <v>0</v>
      </c>
      <c r="K34" s="44">
        <v>4</v>
      </c>
      <c r="L34" s="44">
        <v>0</v>
      </c>
      <c r="M34" s="44">
        <v>0</v>
      </c>
      <c r="N34" s="44">
        <v>0</v>
      </c>
      <c r="O34" s="46">
        <v>0</v>
      </c>
      <c r="P34" s="9"/>
      <c r="Q34" s="47"/>
      <c r="R34" s="177" t="s">
        <v>62</v>
      </c>
      <c r="S34" s="40">
        <f>SUM(T34:AE34)</f>
        <v>685</v>
      </c>
      <c r="T34" s="52">
        <v>0</v>
      </c>
      <c r="U34" s="53">
        <v>0</v>
      </c>
      <c r="V34" s="53">
        <v>4</v>
      </c>
      <c r="W34" s="53">
        <v>0</v>
      </c>
      <c r="X34" s="53">
        <v>667</v>
      </c>
      <c r="Y34" s="53">
        <v>10</v>
      </c>
      <c r="Z34" s="53">
        <v>0</v>
      </c>
      <c r="AA34" s="53">
        <v>4</v>
      </c>
      <c r="AB34" s="53">
        <v>0</v>
      </c>
      <c r="AC34" s="53">
        <v>0</v>
      </c>
      <c r="AD34" s="53">
        <v>0</v>
      </c>
      <c r="AE34" s="54">
        <v>0</v>
      </c>
    </row>
    <row r="35" spans="1:31" ht="23.25" customHeight="1" thickBot="1">
      <c r="A35" s="211"/>
      <c r="B35" s="209"/>
      <c r="C35" s="62">
        <v>100</v>
      </c>
      <c r="D35" s="63">
        <f aca="true" t="shared" si="31" ref="D35:O35">D34/$C34*100</f>
        <v>0</v>
      </c>
      <c r="E35" s="64">
        <f t="shared" si="31"/>
        <v>0</v>
      </c>
      <c r="F35" s="64">
        <f t="shared" si="31"/>
        <v>0.5822416302765648</v>
      </c>
      <c r="G35" s="64">
        <f t="shared" si="31"/>
        <v>0</v>
      </c>
      <c r="H35" s="64">
        <f t="shared" si="31"/>
        <v>97.37991266375546</v>
      </c>
      <c r="I35" s="64">
        <f t="shared" si="31"/>
        <v>1.455604075691412</v>
      </c>
      <c r="J35" s="64">
        <f t="shared" si="31"/>
        <v>0</v>
      </c>
      <c r="K35" s="64">
        <f t="shared" si="31"/>
        <v>0.5822416302765648</v>
      </c>
      <c r="L35" s="64">
        <f t="shared" si="31"/>
        <v>0</v>
      </c>
      <c r="M35" s="64">
        <f t="shared" si="31"/>
        <v>0</v>
      </c>
      <c r="N35" s="64">
        <f t="shared" si="31"/>
        <v>0</v>
      </c>
      <c r="O35" s="65">
        <f t="shared" si="31"/>
        <v>0</v>
      </c>
      <c r="P35" s="9"/>
      <c r="Q35" s="66"/>
      <c r="R35" s="178"/>
      <c r="S35" s="67">
        <v>100</v>
      </c>
      <c r="T35" s="68">
        <f aca="true" t="shared" si="32" ref="T35:AE35">T34/$S34*100</f>
        <v>0</v>
      </c>
      <c r="U35" s="69">
        <f t="shared" si="32"/>
        <v>0</v>
      </c>
      <c r="V35" s="69">
        <f t="shared" si="32"/>
        <v>0.583941605839416</v>
      </c>
      <c r="W35" s="69">
        <f t="shared" si="32"/>
        <v>0</v>
      </c>
      <c r="X35" s="69">
        <f t="shared" si="32"/>
        <v>97.37226277372262</v>
      </c>
      <c r="Y35" s="69">
        <f t="shared" si="32"/>
        <v>1.4598540145985401</v>
      </c>
      <c r="Z35" s="69">
        <f t="shared" si="32"/>
        <v>0</v>
      </c>
      <c r="AA35" s="69">
        <f t="shared" si="32"/>
        <v>0.583941605839416</v>
      </c>
      <c r="AB35" s="69">
        <f t="shared" si="32"/>
        <v>0</v>
      </c>
      <c r="AC35" s="69">
        <f t="shared" si="32"/>
        <v>0</v>
      </c>
      <c r="AD35" s="69">
        <f t="shared" si="32"/>
        <v>0</v>
      </c>
      <c r="AE35" s="70">
        <f t="shared" si="32"/>
        <v>0</v>
      </c>
    </row>
    <row r="36" ht="22.5" customHeight="1">
      <c r="C36" s="71" t="s">
        <v>45</v>
      </c>
    </row>
  </sheetData>
  <mergeCells count="68">
    <mergeCell ref="Q12:Q33"/>
    <mergeCell ref="B30:B31"/>
    <mergeCell ref="D2:O2"/>
    <mergeCell ref="Q8:R9"/>
    <mergeCell ref="Q10:R11"/>
    <mergeCell ref="R32:R33"/>
    <mergeCell ref="Q6:R7"/>
    <mergeCell ref="R12:R13"/>
    <mergeCell ref="R14:R15"/>
    <mergeCell ref="R16:R17"/>
    <mergeCell ref="R34:R35"/>
    <mergeCell ref="R24:R25"/>
    <mergeCell ref="R26:R27"/>
    <mergeCell ref="R28:R29"/>
    <mergeCell ref="R30:R31"/>
    <mergeCell ref="R18:R19"/>
    <mergeCell ref="R20:R21"/>
    <mergeCell ref="R22:R23"/>
    <mergeCell ref="AD3:AD5"/>
    <mergeCell ref="U3:U5"/>
    <mergeCell ref="V3:V5"/>
    <mergeCell ref="W3:W5"/>
    <mergeCell ref="X3:X5"/>
    <mergeCell ref="Y3:Y5"/>
    <mergeCell ref="AE3:AE5"/>
    <mergeCell ref="Q4:R4"/>
    <mergeCell ref="Q5:R5"/>
    <mergeCell ref="Z3:Z5"/>
    <mergeCell ref="AA3:AA5"/>
    <mergeCell ref="AB3:AB5"/>
    <mergeCell ref="AC3:AC5"/>
    <mergeCell ref="Q3:R3"/>
    <mergeCell ref="T2:AE2"/>
    <mergeCell ref="A1:O1"/>
    <mergeCell ref="Q1:AE1"/>
    <mergeCell ref="I3:I5"/>
    <mergeCell ref="L3:L5"/>
    <mergeCell ref="M3:M5"/>
    <mergeCell ref="N3:N5"/>
    <mergeCell ref="S3:S5"/>
    <mergeCell ref="T3:T5"/>
    <mergeCell ref="H3:H5"/>
    <mergeCell ref="B32:B33"/>
    <mergeCell ref="B18:B19"/>
    <mergeCell ref="B20:B21"/>
    <mergeCell ref="B22:B23"/>
    <mergeCell ref="B24:B25"/>
    <mergeCell ref="B26:B27"/>
    <mergeCell ref="G3:G5"/>
    <mergeCell ref="D3:D5"/>
    <mergeCell ref="B28:B29"/>
    <mergeCell ref="A8:B9"/>
    <mergeCell ref="B14:B15"/>
    <mergeCell ref="F3:F5"/>
    <mergeCell ref="A10:B11"/>
    <mergeCell ref="B12:B13"/>
    <mergeCell ref="A6:B7"/>
    <mergeCell ref="B16:B17"/>
    <mergeCell ref="B34:B35"/>
    <mergeCell ref="A12:A35"/>
    <mergeCell ref="O3:O5"/>
    <mergeCell ref="A3:B3"/>
    <mergeCell ref="A5:B5"/>
    <mergeCell ref="E3:E5"/>
    <mergeCell ref="A4:B4"/>
    <mergeCell ref="J3:J5"/>
    <mergeCell ref="C3:C5"/>
    <mergeCell ref="K3:K5"/>
  </mergeCells>
  <printOptions/>
  <pageMargins left="0.7086614173228347" right="0.5905511811023623" top="0.8661417322834646" bottom="0.2755905511811024" header="0.4330708661417323" footer="0.5511811023622047"/>
  <pageSetup fitToHeight="1" fitToWidth="1" horizontalDpi="600" verticalDpi="600" orientation="landscape" paperSize="9" scale="69" r:id="rId2"/>
  <headerFooter alignWithMargins="0">
    <oddHeader>&amp;L&amp;"HGPｺﾞｼｯｸE,標準"&amp;16事業別・法人別指定事業者数&amp;R&amp;"ＭＳ Ｐゴシック,太字"&amp;14平成24年6月1日現在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38"/>
  <sheetViews>
    <sheetView zoomScale="75" zoomScaleNormal="75" workbookViewId="0" topLeftCell="A1">
      <selection activeCell="C3" sqref="C3"/>
    </sheetView>
  </sheetViews>
  <sheetFormatPr defaultColWidth="9.00390625" defaultRowHeight="13.5"/>
  <cols>
    <col min="1" max="1" width="3.00390625" style="75" customWidth="1"/>
    <col min="2" max="2" width="24.125" style="75" customWidth="1"/>
    <col min="3" max="4" width="14.25390625" style="75" customWidth="1"/>
    <col min="5" max="10" width="14.125" style="75" customWidth="1"/>
    <col min="11" max="15" width="9.00390625" style="75" customWidth="1"/>
    <col min="16" max="16" width="9.375" style="75" customWidth="1"/>
    <col min="17" max="16384" width="9.00390625" style="75" customWidth="1"/>
  </cols>
  <sheetData>
    <row r="1" spans="9:10" ht="17.25">
      <c r="I1" s="151" t="s">
        <v>90</v>
      </c>
      <c r="J1" s="151"/>
    </row>
    <row r="2" spans="9:10" ht="18.75">
      <c r="I2" s="156" t="s">
        <v>0</v>
      </c>
      <c r="J2" s="156"/>
    </row>
    <row r="3" spans="9:10" ht="14.25">
      <c r="I3" s="76"/>
      <c r="J3" s="76"/>
    </row>
    <row r="5" spans="3:10" ht="36.75" customHeight="1">
      <c r="C5" s="77"/>
      <c r="D5" s="78" t="s">
        <v>1</v>
      </c>
      <c r="E5" s="79"/>
      <c r="F5" s="79"/>
      <c r="G5" s="79"/>
      <c r="H5" s="79"/>
      <c r="I5" s="80"/>
      <c r="J5" s="81"/>
    </row>
    <row r="6" ht="36.75" customHeight="1">
      <c r="D6" s="82" t="s">
        <v>96</v>
      </c>
    </row>
    <row r="7" ht="24" customHeight="1"/>
    <row r="8" spans="2:10" ht="26.25" customHeight="1">
      <c r="B8" s="83" t="s">
        <v>91</v>
      </c>
      <c r="D8" s="84"/>
      <c r="E8" s="84"/>
      <c r="F8" s="84"/>
      <c r="G8" s="84"/>
      <c r="H8" s="84"/>
      <c r="I8" s="84"/>
      <c r="J8" s="84"/>
    </row>
    <row r="9" ht="26.25" customHeight="1">
      <c r="B9" s="85" t="s">
        <v>77</v>
      </c>
    </row>
    <row r="10" ht="26.25" customHeight="1">
      <c r="B10" s="85" t="s">
        <v>2</v>
      </c>
    </row>
    <row r="11" ht="17.25" customHeight="1"/>
    <row r="12" ht="22.5" customHeight="1" thickBot="1">
      <c r="B12" s="85" t="s">
        <v>64</v>
      </c>
    </row>
    <row r="13" spans="1:10" ht="30.75" customHeight="1" thickTop="1">
      <c r="A13" s="152"/>
      <c r="B13" s="153"/>
      <c r="C13" s="212" t="s">
        <v>87</v>
      </c>
      <c r="D13" s="144"/>
      <c r="E13" s="146" t="s">
        <v>92</v>
      </c>
      <c r="F13" s="147"/>
      <c r="G13" s="158" t="s">
        <v>93</v>
      </c>
      <c r="H13" s="159"/>
      <c r="I13" s="157" t="s">
        <v>94</v>
      </c>
      <c r="J13" s="144"/>
    </row>
    <row r="14" spans="1:10" ht="30.75" customHeight="1">
      <c r="A14" s="154"/>
      <c r="B14" s="155"/>
      <c r="C14" s="99" t="s">
        <v>3</v>
      </c>
      <c r="D14" s="87" t="s">
        <v>4</v>
      </c>
      <c r="E14" s="88" t="s">
        <v>3</v>
      </c>
      <c r="F14" s="89" t="s">
        <v>4</v>
      </c>
      <c r="G14" s="99" t="s">
        <v>3</v>
      </c>
      <c r="H14" s="100" t="s">
        <v>4</v>
      </c>
      <c r="I14" s="86" t="s">
        <v>3</v>
      </c>
      <c r="J14" s="87" t="s">
        <v>4</v>
      </c>
    </row>
    <row r="15" spans="1:10" s="111" customFormat="1" ht="34.5" customHeight="1">
      <c r="A15" s="148" t="s">
        <v>5</v>
      </c>
      <c r="B15" s="149"/>
      <c r="C15" s="109">
        <v>3264</v>
      </c>
      <c r="D15" s="93"/>
      <c r="E15" s="90">
        <v>37</v>
      </c>
      <c r="F15" s="91"/>
      <c r="G15" s="101">
        <f aca="true" t="shared" si="0" ref="G15:G28">E15-(I15-C15)</f>
        <v>19</v>
      </c>
      <c r="H15" s="92"/>
      <c r="I15" s="109">
        <v>3282</v>
      </c>
      <c r="J15" s="110"/>
    </row>
    <row r="16" spans="1:10" ht="34.5" customHeight="1">
      <c r="A16" s="141" t="s">
        <v>6</v>
      </c>
      <c r="B16" s="142"/>
      <c r="C16" s="125">
        <f>SUM(C17:C28)</f>
        <v>9007</v>
      </c>
      <c r="D16" s="93">
        <f>SUM(D17:D28)</f>
        <v>8471</v>
      </c>
      <c r="E16" s="93">
        <f>SUM(E17:E28)</f>
        <v>101</v>
      </c>
      <c r="F16" s="112">
        <f>SUM(F17:F28)</f>
        <v>95</v>
      </c>
      <c r="G16" s="101">
        <f t="shared" si="0"/>
        <v>54</v>
      </c>
      <c r="H16" s="102">
        <f>SUM(H17:H28)</f>
        <v>52</v>
      </c>
      <c r="I16" s="93">
        <f>SUM(I17:I28)</f>
        <v>9054</v>
      </c>
      <c r="J16" s="93">
        <f>SUM(J17:J28)</f>
        <v>8514</v>
      </c>
    </row>
    <row r="17" spans="1:10" s="111" customFormat="1" ht="34.5" customHeight="1">
      <c r="A17" s="113"/>
      <c r="B17" s="133" t="s">
        <v>7</v>
      </c>
      <c r="C17" s="134">
        <v>2921</v>
      </c>
      <c r="D17" s="115">
        <v>2847</v>
      </c>
      <c r="E17" s="115">
        <v>23</v>
      </c>
      <c r="F17" s="116">
        <v>23</v>
      </c>
      <c r="G17" s="103">
        <f t="shared" si="0"/>
        <v>14</v>
      </c>
      <c r="H17" s="104">
        <f aca="true" t="shared" si="1" ref="H17:H28">F17-(J17-D17)</f>
        <v>13</v>
      </c>
      <c r="I17" s="115">
        <v>2930</v>
      </c>
      <c r="J17" s="115">
        <v>2857</v>
      </c>
    </row>
    <row r="18" spans="1:10" s="111" customFormat="1" ht="34.5" customHeight="1">
      <c r="A18" s="113"/>
      <c r="B18" s="135" t="s">
        <v>8</v>
      </c>
      <c r="C18" s="136">
        <v>168</v>
      </c>
      <c r="D18" s="118">
        <v>165</v>
      </c>
      <c r="E18" s="118">
        <v>0</v>
      </c>
      <c r="F18" s="118">
        <v>0</v>
      </c>
      <c r="G18" s="105">
        <f t="shared" si="0"/>
        <v>0</v>
      </c>
      <c r="H18" s="106">
        <f t="shared" si="1"/>
        <v>0</v>
      </c>
      <c r="I18" s="118">
        <v>168</v>
      </c>
      <c r="J18" s="118">
        <v>165</v>
      </c>
    </row>
    <row r="19" spans="1:10" s="111" customFormat="1" ht="34.5" customHeight="1">
      <c r="A19" s="113"/>
      <c r="B19" s="137" t="s">
        <v>9</v>
      </c>
      <c r="C19" s="136">
        <v>611</v>
      </c>
      <c r="D19" s="118">
        <v>596</v>
      </c>
      <c r="E19" s="118">
        <v>12</v>
      </c>
      <c r="F19" s="120">
        <v>12</v>
      </c>
      <c r="G19" s="105">
        <f t="shared" si="0"/>
        <v>5</v>
      </c>
      <c r="H19" s="106">
        <f t="shared" si="1"/>
        <v>5</v>
      </c>
      <c r="I19" s="118">
        <v>618</v>
      </c>
      <c r="J19" s="118">
        <v>603</v>
      </c>
    </row>
    <row r="20" spans="1:10" s="111" customFormat="1" ht="34.5" customHeight="1">
      <c r="A20" s="113"/>
      <c r="B20" s="135" t="s">
        <v>10</v>
      </c>
      <c r="C20" s="136">
        <v>67</v>
      </c>
      <c r="D20" s="118">
        <v>49</v>
      </c>
      <c r="E20" s="118">
        <v>1</v>
      </c>
      <c r="F20" s="120">
        <v>1</v>
      </c>
      <c r="G20" s="105">
        <f t="shared" si="0"/>
        <v>0</v>
      </c>
      <c r="H20" s="106">
        <f t="shared" si="1"/>
        <v>0</v>
      </c>
      <c r="I20" s="118">
        <v>68</v>
      </c>
      <c r="J20" s="118">
        <v>50</v>
      </c>
    </row>
    <row r="21" spans="1:10" s="111" customFormat="1" ht="34.5" customHeight="1">
      <c r="A21" s="113"/>
      <c r="B21" s="135" t="s">
        <v>11</v>
      </c>
      <c r="C21" s="136">
        <v>306</v>
      </c>
      <c r="D21" s="118">
        <v>261</v>
      </c>
      <c r="E21" s="118">
        <v>5</v>
      </c>
      <c r="F21" s="120">
        <v>5</v>
      </c>
      <c r="G21" s="105">
        <f t="shared" si="0"/>
        <v>2</v>
      </c>
      <c r="H21" s="106">
        <f t="shared" si="1"/>
        <v>2</v>
      </c>
      <c r="I21" s="118">
        <v>309</v>
      </c>
      <c r="J21" s="118">
        <v>264</v>
      </c>
    </row>
    <row r="22" spans="1:10" s="111" customFormat="1" ht="34.5" customHeight="1">
      <c r="A22" s="113"/>
      <c r="B22" s="135" t="s">
        <v>12</v>
      </c>
      <c r="C22" s="136">
        <v>2493</v>
      </c>
      <c r="D22" s="118">
        <v>2200</v>
      </c>
      <c r="E22" s="118">
        <v>37</v>
      </c>
      <c r="F22" s="120">
        <v>33</v>
      </c>
      <c r="G22" s="105">
        <f t="shared" si="0"/>
        <v>12</v>
      </c>
      <c r="H22" s="106">
        <f t="shared" si="1"/>
        <v>12</v>
      </c>
      <c r="I22" s="118">
        <v>2518</v>
      </c>
      <c r="J22" s="118">
        <v>2221</v>
      </c>
    </row>
    <row r="23" spans="1:10" s="111" customFormat="1" ht="34.5" customHeight="1">
      <c r="A23" s="113"/>
      <c r="B23" s="135" t="s">
        <v>13</v>
      </c>
      <c r="C23" s="136">
        <v>95</v>
      </c>
      <c r="D23" s="118">
        <v>90</v>
      </c>
      <c r="E23" s="118">
        <v>0</v>
      </c>
      <c r="F23" s="120">
        <v>0</v>
      </c>
      <c r="G23" s="105">
        <f t="shared" si="0"/>
        <v>-1</v>
      </c>
      <c r="H23" s="106">
        <f t="shared" si="1"/>
        <v>-1</v>
      </c>
      <c r="I23" s="118">
        <v>96</v>
      </c>
      <c r="J23" s="118">
        <v>91</v>
      </c>
    </row>
    <row r="24" spans="1:10" s="111" customFormat="1" ht="34.5" customHeight="1">
      <c r="A24" s="113"/>
      <c r="B24" s="135" t="s">
        <v>14</v>
      </c>
      <c r="C24" s="136">
        <v>469</v>
      </c>
      <c r="D24" s="118">
        <v>447</v>
      </c>
      <c r="E24" s="118">
        <v>8</v>
      </c>
      <c r="F24" s="120">
        <v>8</v>
      </c>
      <c r="G24" s="105">
        <f t="shared" si="0"/>
        <v>4</v>
      </c>
      <c r="H24" s="106">
        <f t="shared" si="1"/>
        <v>4</v>
      </c>
      <c r="I24" s="118">
        <v>473</v>
      </c>
      <c r="J24" s="118">
        <v>451</v>
      </c>
    </row>
    <row r="25" spans="1:10" s="111" customFormat="1" ht="34.5" customHeight="1">
      <c r="A25" s="113"/>
      <c r="B25" s="135" t="s">
        <v>15</v>
      </c>
      <c r="C25" s="136">
        <v>1</v>
      </c>
      <c r="D25" s="118">
        <v>1</v>
      </c>
      <c r="E25" s="118">
        <v>0</v>
      </c>
      <c r="F25" s="120">
        <v>1</v>
      </c>
      <c r="G25" s="105">
        <f t="shared" si="0"/>
        <v>0</v>
      </c>
      <c r="H25" s="106">
        <f t="shared" si="1"/>
        <v>0</v>
      </c>
      <c r="I25" s="118">
        <v>1</v>
      </c>
      <c r="J25" s="118">
        <v>2</v>
      </c>
    </row>
    <row r="26" spans="1:10" s="111" customFormat="1" ht="34.5" customHeight="1">
      <c r="A26" s="113"/>
      <c r="B26" s="135" t="s">
        <v>16</v>
      </c>
      <c r="C26" s="136">
        <v>504</v>
      </c>
      <c r="D26" s="118">
        <v>463</v>
      </c>
      <c r="E26" s="118">
        <v>10</v>
      </c>
      <c r="F26" s="118">
        <v>7</v>
      </c>
      <c r="G26" s="105">
        <f t="shared" si="0"/>
        <v>4</v>
      </c>
      <c r="H26" s="106">
        <f t="shared" si="1"/>
        <v>4</v>
      </c>
      <c r="I26" s="118">
        <v>510</v>
      </c>
      <c r="J26" s="118">
        <v>466</v>
      </c>
    </row>
    <row r="27" spans="1:10" s="111" customFormat="1" ht="34.5" customHeight="1">
      <c r="A27" s="113"/>
      <c r="B27" s="135" t="s">
        <v>17</v>
      </c>
      <c r="C27" s="136">
        <v>685</v>
      </c>
      <c r="D27" s="118">
        <v>667</v>
      </c>
      <c r="E27" s="118">
        <v>2</v>
      </c>
      <c r="F27" s="120">
        <v>2</v>
      </c>
      <c r="G27" s="105">
        <f t="shared" si="0"/>
        <v>3</v>
      </c>
      <c r="H27" s="106">
        <f t="shared" si="1"/>
        <v>3</v>
      </c>
      <c r="I27" s="118">
        <v>684</v>
      </c>
      <c r="J27" s="118">
        <v>666</v>
      </c>
    </row>
    <row r="28" spans="1:10" s="111" customFormat="1" ht="34.5" customHeight="1" thickBot="1">
      <c r="A28" s="113"/>
      <c r="B28" s="138" t="s">
        <v>18</v>
      </c>
      <c r="C28" s="139">
        <v>687</v>
      </c>
      <c r="D28" s="121">
        <v>685</v>
      </c>
      <c r="E28" s="121">
        <v>3</v>
      </c>
      <c r="F28" s="122">
        <v>3</v>
      </c>
      <c r="G28" s="123">
        <f t="shared" si="0"/>
        <v>11</v>
      </c>
      <c r="H28" s="124">
        <f t="shared" si="1"/>
        <v>10</v>
      </c>
      <c r="I28" s="121">
        <v>679</v>
      </c>
      <c r="J28" s="121">
        <v>678</v>
      </c>
    </row>
    <row r="29" spans="1:10" ht="34.5" customHeight="1" thickBot="1" thickTop="1">
      <c r="A29" s="213" t="s">
        <v>19</v>
      </c>
      <c r="B29" s="214"/>
      <c r="C29" s="128">
        <f>SUM(C15:C16)</f>
        <v>12271</v>
      </c>
      <c r="D29" s="129">
        <f>SUM(D17:D28)</f>
        <v>8471</v>
      </c>
      <c r="E29" s="129">
        <f>SUM(E15:E16)</f>
        <v>138</v>
      </c>
      <c r="F29" s="130">
        <f>SUM(F17:F28)</f>
        <v>95</v>
      </c>
      <c r="G29" s="131">
        <f>SUM(G15:G16)</f>
        <v>73</v>
      </c>
      <c r="H29" s="132">
        <f>SUM(H17:H28)</f>
        <v>52</v>
      </c>
      <c r="I29" s="128">
        <f>SUM(I15:I16)</f>
        <v>12336</v>
      </c>
      <c r="J29" s="129">
        <f>SUM(J17:J28)</f>
        <v>8514</v>
      </c>
    </row>
    <row r="30" spans="2:6" ht="26.25" customHeight="1" thickTop="1">
      <c r="B30" s="97" t="s">
        <v>63</v>
      </c>
      <c r="F30" s="98"/>
    </row>
    <row r="31" spans="2:4" ht="22.5" customHeight="1">
      <c r="B31" s="150" t="s">
        <v>95</v>
      </c>
      <c r="C31" s="150"/>
      <c r="D31" s="150"/>
    </row>
    <row r="32" ht="18.75" customHeight="1"/>
    <row r="33" ht="18.75" customHeight="1"/>
    <row r="34" spans="2:10" ht="24.75" customHeight="1">
      <c r="B34" s="145"/>
      <c r="C34" s="145"/>
      <c r="D34" s="145"/>
      <c r="E34" s="145"/>
      <c r="F34" s="145"/>
      <c r="G34" s="145"/>
      <c r="H34" s="145"/>
      <c r="I34" s="145"/>
      <c r="J34" s="145"/>
    </row>
    <row r="35" spans="2:10" ht="34.5" customHeight="1">
      <c r="B35" s="145"/>
      <c r="C35" s="145"/>
      <c r="D35" s="145"/>
      <c r="E35" s="145"/>
      <c r="F35" s="145"/>
      <c r="G35" s="145"/>
      <c r="H35" s="145"/>
      <c r="I35" s="145"/>
      <c r="J35" s="145"/>
    </row>
    <row r="36" spans="2:10" ht="27.75" customHeight="1">
      <c r="B36" s="145" t="s">
        <v>97</v>
      </c>
      <c r="C36" s="145"/>
      <c r="D36" s="145"/>
      <c r="E36" s="145"/>
      <c r="F36" s="145"/>
      <c r="G36" s="145"/>
      <c r="H36" s="145"/>
      <c r="I36" s="145"/>
      <c r="J36" s="145"/>
    </row>
    <row r="37" spans="2:10" ht="27.75" customHeight="1">
      <c r="B37" s="145"/>
      <c r="C37" s="145"/>
      <c r="D37" s="145"/>
      <c r="E37" s="145"/>
      <c r="F37" s="145"/>
      <c r="G37" s="145"/>
      <c r="H37" s="145"/>
      <c r="I37" s="145"/>
      <c r="J37" s="145"/>
    </row>
    <row r="38" spans="2:10" ht="27.75" customHeight="1">
      <c r="B38" s="145"/>
      <c r="C38" s="145"/>
      <c r="D38" s="145"/>
      <c r="E38" s="145"/>
      <c r="F38" s="145"/>
      <c r="G38" s="145"/>
      <c r="H38" s="145"/>
      <c r="I38" s="145"/>
      <c r="J38" s="145"/>
    </row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</sheetData>
  <mergeCells count="13">
    <mergeCell ref="I1:J1"/>
    <mergeCell ref="A13:B14"/>
    <mergeCell ref="I2:J2"/>
    <mergeCell ref="I13:J13"/>
    <mergeCell ref="E13:F13"/>
    <mergeCell ref="G13:H13"/>
    <mergeCell ref="A16:B16"/>
    <mergeCell ref="C13:D13"/>
    <mergeCell ref="B36:J38"/>
    <mergeCell ref="B34:J35"/>
    <mergeCell ref="A29:B29"/>
    <mergeCell ref="A15:B15"/>
    <mergeCell ref="B31:D31"/>
  </mergeCells>
  <printOptions/>
  <pageMargins left="0.5118110236220472" right="0.5118110236220472" top="0.7086614173228347" bottom="0.984251968503937" header="0.5118110236220472" footer="0.5118110236220472"/>
  <pageSetup fitToHeight="1" fitToWidth="1" horizontalDpi="300" verticalDpi="3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AE36"/>
  <sheetViews>
    <sheetView zoomScale="75" zoomScaleNormal="75" workbookViewId="0" topLeftCell="A1">
      <pane xSplit="2" ySplit="5" topLeftCell="C6" activePane="bottomRight" state="frozen"/>
      <selection pane="topLeft" activeCell="J4" sqref="J4"/>
      <selection pane="topRight" activeCell="J4" sqref="J4"/>
      <selection pane="bottomLeft" activeCell="J4" sqref="J4"/>
      <selection pane="bottomRight" activeCell="O26" sqref="O26"/>
    </sheetView>
  </sheetViews>
  <sheetFormatPr defaultColWidth="9.00390625" defaultRowHeight="22.5" customHeight="1"/>
  <cols>
    <col min="1" max="1" width="1.625" style="4" customWidth="1"/>
    <col min="2" max="2" width="12.625" style="4" customWidth="1"/>
    <col min="3" max="3" width="6.625" style="71" customWidth="1"/>
    <col min="4" max="15" width="6.125" style="71" customWidth="1"/>
    <col min="16" max="16" width="1.875" style="4" customWidth="1"/>
    <col min="17" max="17" width="1.625" style="4" customWidth="1"/>
    <col min="18" max="18" width="12.625" style="4" customWidth="1"/>
    <col min="19" max="19" width="6.625" style="71" customWidth="1"/>
    <col min="20" max="31" width="6.125" style="71" customWidth="1"/>
    <col min="32" max="16384" width="9.00390625" style="4" customWidth="1"/>
  </cols>
  <sheetData>
    <row r="1" spans="1:31" s="1" customFormat="1" ht="22.5" customHeight="1">
      <c r="A1" s="191" t="s">
        <v>65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Q1" s="191" t="s">
        <v>46</v>
      </c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</row>
    <row r="2" spans="1:31" ht="6.75" customHeight="1" thickBot="1">
      <c r="A2" s="2"/>
      <c r="B2" s="2"/>
      <c r="C2" s="3"/>
      <c r="D2" s="163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Q2" s="2"/>
      <c r="R2" s="2"/>
      <c r="S2" s="3"/>
      <c r="T2" s="163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</row>
    <row r="3" spans="1:31" ht="23.25" customHeight="1">
      <c r="A3" s="189" t="s">
        <v>20</v>
      </c>
      <c r="B3" s="190"/>
      <c r="C3" s="192" t="s">
        <v>21</v>
      </c>
      <c r="D3" s="195" t="s">
        <v>22</v>
      </c>
      <c r="E3" s="179" t="s">
        <v>23</v>
      </c>
      <c r="F3" s="179" t="s">
        <v>24</v>
      </c>
      <c r="G3" s="179" t="s">
        <v>25</v>
      </c>
      <c r="H3" s="179" t="s">
        <v>26</v>
      </c>
      <c r="I3" s="179" t="s">
        <v>27</v>
      </c>
      <c r="J3" s="179" t="s">
        <v>28</v>
      </c>
      <c r="K3" s="179" t="s">
        <v>47</v>
      </c>
      <c r="L3" s="179" t="s">
        <v>29</v>
      </c>
      <c r="M3" s="179" t="s">
        <v>30</v>
      </c>
      <c r="N3" s="179" t="s">
        <v>31</v>
      </c>
      <c r="O3" s="182" t="s">
        <v>32</v>
      </c>
      <c r="Q3" s="189" t="s">
        <v>20</v>
      </c>
      <c r="R3" s="190"/>
      <c r="S3" s="192" t="s">
        <v>21</v>
      </c>
      <c r="T3" s="195" t="s">
        <v>22</v>
      </c>
      <c r="U3" s="179" t="s">
        <v>23</v>
      </c>
      <c r="V3" s="179" t="s">
        <v>24</v>
      </c>
      <c r="W3" s="179" t="s">
        <v>25</v>
      </c>
      <c r="X3" s="179" t="s">
        <v>26</v>
      </c>
      <c r="Y3" s="179" t="s">
        <v>27</v>
      </c>
      <c r="Z3" s="179" t="s">
        <v>28</v>
      </c>
      <c r="AA3" s="179" t="s">
        <v>47</v>
      </c>
      <c r="AB3" s="179" t="s">
        <v>29</v>
      </c>
      <c r="AC3" s="179" t="s">
        <v>30</v>
      </c>
      <c r="AD3" s="179" t="s">
        <v>31</v>
      </c>
      <c r="AE3" s="182" t="s">
        <v>32</v>
      </c>
    </row>
    <row r="4" spans="1:31" ht="22.5" customHeight="1">
      <c r="A4" s="185" t="s">
        <v>48</v>
      </c>
      <c r="B4" s="186"/>
      <c r="C4" s="193"/>
      <c r="D4" s="196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3"/>
      <c r="Q4" s="185" t="s">
        <v>48</v>
      </c>
      <c r="R4" s="186"/>
      <c r="S4" s="193"/>
      <c r="T4" s="196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3"/>
    </row>
    <row r="5" spans="1:31" ht="22.5" customHeight="1" thickBot="1">
      <c r="A5" s="187" t="s">
        <v>49</v>
      </c>
      <c r="B5" s="188"/>
      <c r="C5" s="194"/>
      <c r="D5" s="197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4"/>
      <c r="Q5" s="187" t="s">
        <v>49</v>
      </c>
      <c r="R5" s="188"/>
      <c r="S5" s="194"/>
      <c r="T5" s="197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4"/>
    </row>
    <row r="6" spans="1:31" ht="23.25" customHeight="1">
      <c r="A6" s="205" t="s">
        <v>50</v>
      </c>
      <c r="B6" s="206"/>
      <c r="C6" s="5">
        <f aca="true" t="shared" si="0" ref="C6:O6">SUM(C8,C10)</f>
        <v>12336</v>
      </c>
      <c r="D6" s="6">
        <f t="shared" si="0"/>
        <v>1615</v>
      </c>
      <c r="E6" s="7">
        <f t="shared" si="0"/>
        <v>47</v>
      </c>
      <c r="F6" s="7">
        <f t="shared" si="0"/>
        <v>908</v>
      </c>
      <c r="G6" s="7">
        <f t="shared" si="0"/>
        <v>160</v>
      </c>
      <c r="H6" s="7">
        <f t="shared" si="0"/>
        <v>8699</v>
      </c>
      <c r="I6" s="7">
        <f t="shared" si="0"/>
        <v>568</v>
      </c>
      <c r="J6" s="7">
        <f t="shared" si="0"/>
        <v>1</v>
      </c>
      <c r="K6" s="7">
        <f t="shared" si="0"/>
        <v>167</v>
      </c>
      <c r="L6" s="7">
        <f t="shared" si="0"/>
        <v>40</v>
      </c>
      <c r="M6" s="7">
        <f t="shared" si="0"/>
        <v>5</v>
      </c>
      <c r="N6" s="7">
        <f t="shared" si="0"/>
        <v>80</v>
      </c>
      <c r="O6" s="8">
        <f t="shared" si="0"/>
        <v>46</v>
      </c>
      <c r="P6" s="9"/>
      <c r="Q6" s="173" t="s">
        <v>50</v>
      </c>
      <c r="R6" s="174"/>
      <c r="S6" s="10">
        <f aca="true" t="shared" si="1" ref="S6:AE6">S10</f>
        <v>8514</v>
      </c>
      <c r="T6" s="11">
        <f t="shared" si="1"/>
        <v>1161</v>
      </c>
      <c r="U6" s="12">
        <f t="shared" si="1"/>
        <v>26</v>
      </c>
      <c r="V6" s="12">
        <f t="shared" si="1"/>
        <v>558</v>
      </c>
      <c r="W6" s="12">
        <f t="shared" si="1"/>
        <v>98</v>
      </c>
      <c r="X6" s="12">
        <f t="shared" si="1"/>
        <v>6070</v>
      </c>
      <c r="Y6" s="12">
        <f t="shared" si="1"/>
        <v>373</v>
      </c>
      <c r="Z6" s="12">
        <f t="shared" si="1"/>
        <v>1</v>
      </c>
      <c r="AA6" s="12">
        <f t="shared" si="1"/>
        <v>113</v>
      </c>
      <c r="AB6" s="12">
        <f t="shared" si="1"/>
        <v>30</v>
      </c>
      <c r="AC6" s="12">
        <f t="shared" si="1"/>
        <v>2</v>
      </c>
      <c r="AD6" s="12">
        <f t="shared" si="1"/>
        <v>57</v>
      </c>
      <c r="AE6" s="13">
        <f t="shared" si="1"/>
        <v>25</v>
      </c>
    </row>
    <row r="7" spans="1:31" ht="23.25" customHeight="1" thickBot="1">
      <c r="A7" s="207"/>
      <c r="B7" s="208"/>
      <c r="C7" s="14">
        <v>100</v>
      </c>
      <c r="D7" s="15">
        <f aca="true" t="shared" si="2" ref="D7:O7">D6/$C6*100</f>
        <v>13.091763942931259</v>
      </c>
      <c r="E7" s="16">
        <f t="shared" si="2"/>
        <v>0.38099870298313876</v>
      </c>
      <c r="F7" s="16">
        <f t="shared" si="2"/>
        <v>7.360570687418937</v>
      </c>
      <c r="G7" s="16">
        <f t="shared" si="2"/>
        <v>1.297016861219196</v>
      </c>
      <c r="H7" s="16">
        <f t="shared" si="2"/>
        <v>70.51718547341116</v>
      </c>
      <c r="I7" s="16">
        <f t="shared" si="2"/>
        <v>4.604409857328146</v>
      </c>
      <c r="J7" s="16">
        <f t="shared" si="2"/>
        <v>0.008106355382619973</v>
      </c>
      <c r="K7" s="16">
        <f t="shared" si="2"/>
        <v>1.3537613488975357</v>
      </c>
      <c r="L7" s="16">
        <f t="shared" si="2"/>
        <v>0.324254215304799</v>
      </c>
      <c r="M7" s="16">
        <f t="shared" si="2"/>
        <v>0.04053177691309987</v>
      </c>
      <c r="N7" s="16">
        <f t="shared" si="2"/>
        <v>0.648508430609598</v>
      </c>
      <c r="O7" s="17">
        <f t="shared" si="2"/>
        <v>0.3728923476005188</v>
      </c>
      <c r="P7" s="9"/>
      <c r="Q7" s="175"/>
      <c r="R7" s="176"/>
      <c r="S7" s="18">
        <f aca="true" t="shared" si="3" ref="S7:AE7">S11</f>
        <v>100</v>
      </c>
      <c r="T7" s="19">
        <f t="shared" si="3"/>
        <v>13.636363636363635</v>
      </c>
      <c r="U7" s="19">
        <f t="shared" si="3"/>
        <v>0.305379375146817</v>
      </c>
      <c r="V7" s="19">
        <f t="shared" si="3"/>
        <v>6.553911205073996</v>
      </c>
      <c r="W7" s="19">
        <f t="shared" si="3"/>
        <v>1.1510453370918488</v>
      </c>
      <c r="X7" s="19">
        <f t="shared" si="3"/>
        <v>71.29433873619921</v>
      </c>
      <c r="Y7" s="19">
        <f t="shared" si="3"/>
        <v>4.381019497298567</v>
      </c>
      <c r="Z7" s="19">
        <f t="shared" si="3"/>
        <v>0.011745360582569885</v>
      </c>
      <c r="AA7" s="19">
        <f t="shared" si="3"/>
        <v>1.327225745830397</v>
      </c>
      <c r="AB7" s="19">
        <f t="shared" si="3"/>
        <v>0.3523608174770966</v>
      </c>
      <c r="AC7" s="19">
        <f t="shared" si="3"/>
        <v>0.02349072116513977</v>
      </c>
      <c r="AD7" s="19">
        <f t="shared" si="3"/>
        <v>0.6694855532064834</v>
      </c>
      <c r="AE7" s="20">
        <f t="shared" si="3"/>
        <v>0.2936340145642471</v>
      </c>
    </row>
    <row r="8" spans="1:31" ht="23.25" customHeight="1" thickTop="1">
      <c r="A8" s="199" t="s">
        <v>33</v>
      </c>
      <c r="B8" s="200"/>
      <c r="C8" s="21">
        <f>SUM(D8:O8)</f>
        <v>3282</v>
      </c>
      <c r="D8" s="22">
        <v>417</v>
      </c>
      <c r="E8" s="23">
        <v>21</v>
      </c>
      <c r="F8" s="23">
        <v>301</v>
      </c>
      <c r="G8" s="23">
        <v>56</v>
      </c>
      <c r="H8" s="23">
        <v>2230</v>
      </c>
      <c r="I8" s="23">
        <v>172</v>
      </c>
      <c r="J8" s="23">
        <v>0</v>
      </c>
      <c r="K8" s="23">
        <v>53</v>
      </c>
      <c r="L8" s="23">
        <v>10</v>
      </c>
      <c r="M8" s="23">
        <v>2</v>
      </c>
      <c r="N8" s="23">
        <v>20</v>
      </c>
      <c r="O8" s="24">
        <v>0</v>
      </c>
      <c r="P8" s="9"/>
      <c r="Q8" s="165"/>
      <c r="R8" s="166"/>
      <c r="S8" s="25"/>
      <c r="T8" s="26"/>
      <c r="U8" s="27"/>
      <c r="V8" s="27"/>
      <c r="W8" s="27"/>
      <c r="X8" s="27"/>
      <c r="Y8" s="27"/>
      <c r="Z8" s="27"/>
      <c r="AA8" s="27"/>
      <c r="AB8" s="27"/>
      <c r="AC8" s="27"/>
      <c r="AD8" s="27"/>
      <c r="AE8" s="28"/>
    </row>
    <row r="9" spans="1:31" ht="23.25" customHeight="1">
      <c r="A9" s="201"/>
      <c r="B9" s="202"/>
      <c r="C9" s="29">
        <v>100</v>
      </c>
      <c r="D9" s="30">
        <f aca="true" t="shared" si="4" ref="D9:O9">D8/$C8*100</f>
        <v>12.705667276051189</v>
      </c>
      <c r="E9" s="31">
        <f t="shared" si="4"/>
        <v>0.6398537477148081</v>
      </c>
      <c r="F9" s="31">
        <f t="shared" si="4"/>
        <v>9.171237050578915</v>
      </c>
      <c r="G9" s="31">
        <f t="shared" si="4"/>
        <v>1.7062766605728215</v>
      </c>
      <c r="H9" s="31">
        <f t="shared" si="4"/>
        <v>67.94637416209628</v>
      </c>
      <c r="I9" s="31">
        <f t="shared" si="4"/>
        <v>5.2407068860450945</v>
      </c>
      <c r="J9" s="31">
        <f t="shared" si="4"/>
        <v>0</v>
      </c>
      <c r="K9" s="31">
        <f t="shared" si="4"/>
        <v>1.6148689823278488</v>
      </c>
      <c r="L9" s="31">
        <f t="shared" si="4"/>
        <v>0.30469226081657524</v>
      </c>
      <c r="M9" s="31">
        <f t="shared" si="4"/>
        <v>0.06093845216331505</v>
      </c>
      <c r="N9" s="31">
        <f t="shared" si="4"/>
        <v>0.6093845216331505</v>
      </c>
      <c r="O9" s="32">
        <f t="shared" si="4"/>
        <v>0</v>
      </c>
      <c r="P9" s="9"/>
      <c r="Q9" s="167"/>
      <c r="R9" s="168"/>
      <c r="S9" s="33"/>
      <c r="T9" s="34"/>
      <c r="U9" s="35"/>
      <c r="V9" s="35"/>
      <c r="W9" s="35"/>
      <c r="X9" s="35"/>
      <c r="Y9" s="35"/>
      <c r="Z9" s="35"/>
      <c r="AA9" s="35"/>
      <c r="AB9" s="35"/>
      <c r="AC9" s="35"/>
      <c r="AD9" s="35"/>
      <c r="AE9" s="36"/>
    </row>
    <row r="10" spans="1:31" ht="23.25" customHeight="1">
      <c r="A10" s="203" t="s">
        <v>34</v>
      </c>
      <c r="B10" s="204"/>
      <c r="C10" s="21">
        <f>SUM(D10:O10)</f>
        <v>9054</v>
      </c>
      <c r="D10" s="37">
        <f aca="true" t="shared" si="5" ref="D10:O10">SUM(D12,D14,D16,D18,D20,D22,D24,D26,D28,D30,D32,D34)</f>
        <v>1198</v>
      </c>
      <c r="E10" s="38">
        <f t="shared" si="5"/>
        <v>26</v>
      </c>
      <c r="F10" s="38">
        <f t="shared" si="5"/>
        <v>607</v>
      </c>
      <c r="G10" s="38">
        <f t="shared" si="5"/>
        <v>104</v>
      </c>
      <c r="H10" s="38">
        <f t="shared" si="5"/>
        <v>6469</v>
      </c>
      <c r="I10" s="38">
        <f t="shared" si="5"/>
        <v>396</v>
      </c>
      <c r="J10" s="38">
        <f t="shared" si="5"/>
        <v>1</v>
      </c>
      <c r="K10" s="38">
        <f t="shared" si="5"/>
        <v>114</v>
      </c>
      <c r="L10" s="38">
        <f t="shared" si="5"/>
        <v>30</v>
      </c>
      <c r="M10" s="38">
        <f t="shared" si="5"/>
        <v>3</v>
      </c>
      <c r="N10" s="38">
        <f t="shared" si="5"/>
        <v>60</v>
      </c>
      <c r="O10" s="39">
        <f t="shared" si="5"/>
        <v>46</v>
      </c>
      <c r="P10" s="9"/>
      <c r="Q10" s="169" t="s">
        <v>46</v>
      </c>
      <c r="R10" s="170"/>
      <c r="S10" s="40">
        <f>SUM(T10:AE10)</f>
        <v>8514</v>
      </c>
      <c r="T10" s="41">
        <f aca="true" t="shared" si="6" ref="T10:AE10">SUM(T12,T14,T16,T18,T20,T22,T24,T26,T28,T30,T32,T34)</f>
        <v>1161</v>
      </c>
      <c r="U10" s="41">
        <f t="shared" si="6"/>
        <v>26</v>
      </c>
      <c r="V10" s="41">
        <f t="shared" si="6"/>
        <v>558</v>
      </c>
      <c r="W10" s="41">
        <f t="shared" si="6"/>
        <v>98</v>
      </c>
      <c r="X10" s="41">
        <f t="shared" si="6"/>
        <v>6070</v>
      </c>
      <c r="Y10" s="41">
        <f t="shared" si="6"/>
        <v>373</v>
      </c>
      <c r="Z10" s="41">
        <f t="shared" si="6"/>
        <v>1</v>
      </c>
      <c r="AA10" s="41">
        <f t="shared" si="6"/>
        <v>113</v>
      </c>
      <c r="AB10" s="41">
        <f t="shared" si="6"/>
        <v>30</v>
      </c>
      <c r="AC10" s="41">
        <f t="shared" si="6"/>
        <v>2</v>
      </c>
      <c r="AD10" s="41">
        <f t="shared" si="6"/>
        <v>57</v>
      </c>
      <c r="AE10" s="42">
        <f t="shared" si="6"/>
        <v>25</v>
      </c>
    </row>
    <row r="11" spans="1:31" ht="23.25" customHeight="1">
      <c r="A11" s="199"/>
      <c r="B11" s="202"/>
      <c r="C11" s="29">
        <v>100</v>
      </c>
      <c r="D11" s="30">
        <f aca="true" t="shared" si="7" ref="D11:O11">D10/$C10*100</f>
        <v>13.231720786392753</v>
      </c>
      <c r="E11" s="31">
        <f t="shared" si="7"/>
        <v>0.28716589352772254</v>
      </c>
      <c r="F11" s="31">
        <f t="shared" si="7"/>
        <v>6.704219129666446</v>
      </c>
      <c r="G11" s="31">
        <f t="shared" si="7"/>
        <v>1.1486635741108902</v>
      </c>
      <c r="H11" s="31">
        <f t="shared" si="7"/>
        <v>71.44908327810913</v>
      </c>
      <c r="I11" s="31">
        <f t="shared" si="7"/>
        <v>4.3737574552683895</v>
      </c>
      <c r="J11" s="31">
        <f t="shared" si="7"/>
        <v>0.01104484205875856</v>
      </c>
      <c r="K11" s="31">
        <f t="shared" si="7"/>
        <v>1.2591119946984757</v>
      </c>
      <c r="L11" s="31">
        <f t="shared" si="7"/>
        <v>0.33134526176275675</v>
      </c>
      <c r="M11" s="31">
        <f t="shared" si="7"/>
        <v>0.03313452617627568</v>
      </c>
      <c r="N11" s="31">
        <f t="shared" si="7"/>
        <v>0.6626905235255135</v>
      </c>
      <c r="O11" s="32">
        <f t="shared" si="7"/>
        <v>0.5080627347028938</v>
      </c>
      <c r="P11" s="9"/>
      <c r="Q11" s="165"/>
      <c r="R11" s="168"/>
      <c r="S11" s="33">
        <v>100</v>
      </c>
      <c r="T11" s="35">
        <f aca="true" t="shared" si="8" ref="T11:AE11">T10/$S10*100</f>
        <v>13.636363636363635</v>
      </c>
      <c r="U11" s="35">
        <f t="shared" si="8"/>
        <v>0.305379375146817</v>
      </c>
      <c r="V11" s="35">
        <f t="shared" si="8"/>
        <v>6.553911205073996</v>
      </c>
      <c r="W11" s="35">
        <f t="shared" si="8"/>
        <v>1.1510453370918488</v>
      </c>
      <c r="X11" s="35">
        <f t="shared" si="8"/>
        <v>71.29433873619921</v>
      </c>
      <c r="Y11" s="35">
        <f t="shared" si="8"/>
        <v>4.381019497298567</v>
      </c>
      <c r="Z11" s="35">
        <f t="shared" si="8"/>
        <v>0.011745360582569885</v>
      </c>
      <c r="AA11" s="35">
        <f t="shared" si="8"/>
        <v>1.327225745830397</v>
      </c>
      <c r="AB11" s="35">
        <f t="shared" si="8"/>
        <v>0.3523608174770966</v>
      </c>
      <c r="AC11" s="35">
        <f t="shared" si="8"/>
        <v>0.02349072116513977</v>
      </c>
      <c r="AD11" s="35">
        <f t="shared" si="8"/>
        <v>0.6694855532064834</v>
      </c>
      <c r="AE11" s="36">
        <f t="shared" si="8"/>
        <v>0.2936340145642471</v>
      </c>
    </row>
    <row r="12" spans="1:31" ht="23.25" customHeight="1">
      <c r="A12" s="210"/>
      <c r="B12" s="161" t="s">
        <v>35</v>
      </c>
      <c r="C12" s="21">
        <f>SUM(D12:O12)</f>
        <v>2930</v>
      </c>
      <c r="D12" s="43">
        <v>219</v>
      </c>
      <c r="E12" s="44">
        <v>17</v>
      </c>
      <c r="F12" s="45">
        <v>55</v>
      </c>
      <c r="G12" s="44">
        <v>12</v>
      </c>
      <c r="H12" s="44">
        <v>2355</v>
      </c>
      <c r="I12" s="44">
        <v>222</v>
      </c>
      <c r="J12" s="44">
        <v>0</v>
      </c>
      <c r="K12" s="44">
        <v>44</v>
      </c>
      <c r="L12" s="44">
        <v>4</v>
      </c>
      <c r="M12" s="44">
        <v>0</v>
      </c>
      <c r="N12" s="44">
        <v>2</v>
      </c>
      <c r="O12" s="46">
        <v>0</v>
      </c>
      <c r="P12" s="9"/>
      <c r="Q12" s="160"/>
      <c r="R12" s="171" t="s">
        <v>51</v>
      </c>
      <c r="S12" s="40">
        <f>SUM(T12:AE12)</f>
        <v>2857</v>
      </c>
      <c r="T12" s="48">
        <v>214</v>
      </c>
      <c r="U12" s="49">
        <v>17</v>
      </c>
      <c r="V12" s="49">
        <v>53</v>
      </c>
      <c r="W12" s="49">
        <v>12</v>
      </c>
      <c r="X12" s="49">
        <v>2305</v>
      </c>
      <c r="Y12" s="49">
        <v>208</v>
      </c>
      <c r="Z12" s="49">
        <v>0</v>
      </c>
      <c r="AA12" s="49">
        <v>43</v>
      </c>
      <c r="AB12" s="49">
        <v>4</v>
      </c>
      <c r="AC12" s="49">
        <v>0</v>
      </c>
      <c r="AD12" s="49">
        <v>1</v>
      </c>
      <c r="AE12" s="50">
        <v>0</v>
      </c>
    </row>
    <row r="13" spans="1:31" ht="23.25" customHeight="1">
      <c r="A13" s="210"/>
      <c r="B13" s="162"/>
      <c r="C13" s="29">
        <v>100</v>
      </c>
      <c r="D13" s="30">
        <f aca="true" t="shared" si="9" ref="D13:O13">D12/$C12*100</f>
        <v>7.474402730375426</v>
      </c>
      <c r="E13" s="31">
        <f t="shared" si="9"/>
        <v>0.5802047781569966</v>
      </c>
      <c r="F13" s="31">
        <f t="shared" si="9"/>
        <v>1.877133105802048</v>
      </c>
      <c r="G13" s="31">
        <f t="shared" si="9"/>
        <v>0.40955631399317405</v>
      </c>
      <c r="H13" s="31">
        <f t="shared" si="9"/>
        <v>80.3754266211604</v>
      </c>
      <c r="I13" s="31">
        <f t="shared" si="9"/>
        <v>7.57679180887372</v>
      </c>
      <c r="J13" s="31">
        <f t="shared" si="9"/>
        <v>0</v>
      </c>
      <c r="K13" s="31">
        <f t="shared" si="9"/>
        <v>1.5017064846416381</v>
      </c>
      <c r="L13" s="31">
        <f t="shared" si="9"/>
        <v>0.13651877133105803</v>
      </c>
      <c r="M13" s="31">
        <f t="shared" si="9"/>
        <v>0</v>
      </c>
      <c r="N13" s="31">
        <f t="shared" si="9"/>
        <v>0.06825938566552901</v>
      </c>
      <c r="O13" s="32">
        <f t="shared" si="9"/>
        <v>0</v>
      </c>
      <c r="P13" s="9"/>
      <c r="Q13" s="160"/>
      <c r="R13" s="172"/>
      <c r="S13" s="33">
        <v>100</v>
      </c>
      <c r="T13" s="51">
        <f aca="true" t="shared" si="10" ref="T13:AE13">T12/$S12*100</f>
        <v>7.490374518725937</v>
      </c>
      <c r="U13" s="35">
        <f t="shared" si="10"/>
        <v>0.5950297514875744</v>
      </c>
      <c r="V13" s="35">
        <f t="shared" si="10"/>
        <v>1.855092754637732</v>
      </c>
      <c r="W13" s="35">
        <f t="shared" si="10"/>
        <v>0.4200210010500525</v>
      </c>
      <c r="X13" s="35">
        <f t="shared" si="10"/>
        <v>80.67903395169759</v>
      </c>
      <c r="Y13" s="35">
        <f t="shared" si="10"/>
        <v>7.280364018200911</v>
      </c>
      <c r="Z13" s="35">
        <f t="shared" si="10"/>
        <v>0</v>
      </c>
      <c r="AA13" s="35">
        <f t="shared" si="10"/>
        <v>1.5050752537626881</v>
      </c>
      <c r="AB13" s="35">
        <f t="shared" si="10"/>
        <v>0.1400070003500175</v>
      </c>
      <c r="AC13" s="35">
        <f t="shared" si="10"/>
        <v>0</v>
      </c>
      <c r="AD13" s="35">
        <f t="shared" si="10"/>
        <v>0.03500175008750438</v>
      </c>
      <c r="AE13" s="36">
        <f t="shared" si="10"/>
        <v>0</v>
      </c>
    </row>
    <row r="14" spans="1:31" ht="23.25" customHeight="1">
      <c r="A14" s="210"/>
      <c r="B14" s="161" t="s">
        <v>36</v>
      </c>
      <c r="C14" s="21">
        <f>SUM(D14:O14)</f>
        <v>168</v>
      </c>
      <c r="D14" s="43">
        <v>9</v>
      </c>
      <c r="E14" s="44">
        <v>1</v>
      </c>
      <c r="F14" s="44">
        <v>2</v>
      </c>
      <c r="G14" s="44">
        <v>0</v>
      </c>
      <c r="H14" s="44">
        <v>155</v>
      </c>
      <c r="I14" s="44">
        <v>1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6">
        <v>0</v>
      </c>
      <c r="P14" s="9"/>
      <c r="Q14" s="160"/>
      <c r="R14" s="171" t="s">
        <v>52</v>
      </c>
      <c r="S14" s="40">
        <f>SUM(T14:AE14)</f>
        <v>165</v>
      </c>
      <c r="T14" s="52">
        <v>8</v>
      </c>
      <c r="U14" s="53">
        <v>1</v>
      </c>
      <c r="V14" s="53">
        <v>2</v>
      </c>
      <c r="W14" s="53">
        <v>0</v>
      </c>
      <c r="X14" s="53">
        <v>153</v>
      </c>
      <c r="Y14" s="53">
        <v>1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4">
        <v>0</v>
      </c>
    </row>
    <row r="15" spans="1:31" ht="23.25" customHeight="1">
      <c r="A15" s="210"/>
      <c r="B15" s="162"/>
      <c r="C15" s="29">
        <v>100</v>
      </c>
      <c r="D15" s="30">
        <f aca="true" t="shared" si="11" ref="D15:O15">D14/$C14*100</f>
        <v>5.357142857142857</v>
      </c>
      <c r="E15" s="31">
        <f t="shared" si="11"/>
        <v>0.5952380952380952</v>
      </c>
      <c r="F15" s="31">
        <f t="shared" si="11"/>
        <v>1.1904761904761905</v>
      </c>
      <c r="G15" s="31">
        <f t="shared" si="11"/>
        <v>0</v>
      </c>
      <c r="H15" s="31">
        <f t="shared" si="11"/>
        <v>92.26190476190477</v>
      </c>
      <c r="I15" s="31">
        <f t="shared" si="11"/>
        <v>0.5952380952380952</v>
      </c>
      <c r="J15" s="31">
        <f t="shared" si="11"/>
        <v>0</v>
      </c>
      <c r="K15" s="31">
        <f t="shared" si="11"/>
        <v>0</v>
      </c>
      <c r="L15" s="31">
        <f t="shared" si="11"/>
        <v>0</v>
      </c>
      <c r="M15" s="31">
        <f t="shared" si="11"/>
        <v>0</v>
      </c>
      <c r="N15" s="31">
        <f t="shared" si="11"/>
        <v>0</v>
      </c>
      <c r="O15" s="32">
        <f t="shared" si="11"/>
        <v>0</v>
      </c>
      <c r="P15" s="9"/>
      <c r="Q15" s="160"/>
      <c r="R15" s="172"/>
      <c r="S15" s="33">
        <v>100</v>
      </c>
      <c r="T15" s="51">
        <f aca="true" t="shared" si="12" ref="T15:AE15">T14/$S14*100</f>
        <v>4.848484848484849</v>
      </c>
      <c r="U15" s="35">
        <f t="shared" si="12"/>
        <v>0.6060606060606061</v>
      </c>
      <c r="V15" s="35">
        <f t="shared" si="12"/>
        <v>1.2121212121212122</v>
      </c>
      <c r="W15" s="35">
        <f t="shared" si="12"/>
        <v>0</v>
      </c>
      <c r="X15" s="35">
        <f t="shared" si="12"/>
        <v>92.72727272727272</v>
      </c>
      <c r="Y15" s="35">
        <f t="shared" si="12"/>
        <v>0.6060606060606061</v>
      </c>
      <c r="Z15" s="35">
        <f t="shared" si="12"/>
        <v>0</v>
      </c>
      <c r="AA15" s="35">
        <f t="shared" si="12"/>
        <v>0</v>
      </c>
      <c r="AB15" s="35">
        <f t="shared" si="12"/>
        <v>0</v>
      </c>
      <c r="AC15" s="35">
        <f t="shared" si="12"/>
        <v>0</v>
      </c>
      <c r="AD15" s="35">
        <f t="shared" si="12"/>
        <v>0</v>
      </c>
      <c r="AE15" s="36">
        <f t="shared" si="12"/>
        <v>0</v>
      </c>
    </row>
    <row r="16" spans="1:31" ht="23.25" customHeight="1">
      <c r="A16" s="210"/>
      <c r="B16" s="161" t="s">
        <v>37</v>
      </c>
      <c r="C16" s="21">
        <f>SUM(D16:O16)</f>
        <v>618</v>
      </c>
      <c r="D16" s="43">
        <v>46</v>
      </c>
      <c r="E16" s="44">
        <v>0</v>
      </c>
      <c r="F16" s="44">
        <v>212</v>
      </c>
      <c r="G16" s="44">
        <v>53</v>
      </c>
      <c r="H16" s="44">
        <v>252</v>
      </c>
      <c r="I16" s="44">
        <v>21</v>
      </c>
      <c r="J16" s="44">
        <v>0</v>
      </c>
      <c r="K16" s="44">
        <v>29</v>
      </c>
      <c r="L16" s="44">
        <v>4</v>
      </c>
      <c r="M16" s="44">
        <v>0</v>
      </c>
      <c r="N16" s="44">
        <v>1</v>
      </c>
      <c r="O16" s="46">
        <v>0</v>
      </c>
      <c r="P16" s="9"/>
      <c r="Q16" s="160"/>
      <c r="R16" s="171" t="s">
        <v>53</v>
      </c>
      <c r="S16" s="40">
        <f>SUM(T16:AE16)</f>
        <v>603</v>
      </c>
      <c r="T16" s="43">
        <v>44</v>
      </c>
      <c r="U16" s="44">
        <v>0</v>
      </c>
      <c r="V16" s="44">
        <v>209</v>
      </c>
      <c r="W16" s="44">
        <v>52</v>
      </c>
      <c r="X16" s="44">
        <v>248</v>
      </c>
      <c r="Y16" s="44">
        <v>17</v>
      </c>
      <c r="Z16" s="44">
        <v>0</v>
      </c>
      <c r="AA16" s="44">
        <v>29</v>
      </c>
      <c r="AB16" s="44">
        <v>4</v>
      </c>
      <c r="AC16" s="44">
        <v>0</v>
      </c>
      <c r="AD16" s="44">
        <v>0</v>
      </c>
      <c r="AE16" s="46">
        <v>0</v>
      </c>
    </row>
    <row r="17" spans="1:31" ht="23.25" customHeight="1">
      <c r="A17" s="210"/>
      <c r="B17" s="162"/>
      <c r="C17" s="29">
        <v>100</v>
      </c>
      <c r="D17" s="30">
        <f aca="true" t="shared" si="13" ref="D17:O17">D16/$C16*100</f>
        <v>7.443365695792881</v>
      </c>
      <c r="E17" s="31">
        <f t="shared" si="13"/>
        <v>0</v>
      </c>
      <c r="F17" s="31">
        <f t="shared" si="13"/>
        <v>34.3042071197411</v>
      </c>
      <c r="G17" s="31">
        <f t="shared" si="13"/>
        <v>8.576051779935275</v>
      </c>
      <c r="H17" s="31">
        <f t="shared" si="13"/>
        <v>40.77669902912621</v>
      </c>
      <c r="I17" s="31">
        <f t="shared" si="13"/>
        <v>3.3980582524271843</v>
      </c>
      <c r="J17" s="31">
        <f t="shared" si="13"/>
        <v>0</v>
      </c>
      <c r="K17" s="31">
        <f t="shared" si="13"/>
        <v>4.692556634304207</v>
      </c>
      <c r="L17" s="31">
        <f t="shared" si="13"/>
        <v>0.6472491909385114</v>
      </c>
      <c r="M17" s="31">
        <f t="shared" si="13"/>
        <v>0</v>
      </c>
      <c r="N17" s="31">
        <f t="shared" si="13"/>
        <v>0.16181229773462785</v>
      </c>
      <c r="O17" s="32">
        <f t="shared" si="13"/>
        <v>0</v>
      </c>
      <c r="P17" s="9"/>
      <c r="Q17" s="160"/>
      <c r="R17" s="172"/>
      <c r="S17" s="33">
        <v>100</v>
      </c>
      <c r="T17" s="51">
        <f aca="true" t="shared" si="14" ref="T17:AE17">T16/$S16*100</f>
        <v>7.2968490878938645</v>
      </c>
      <c r="U17" s="35">
        <f t="shared" si="14"/>
        <v>0</v>
      </c>
      <c r="V17" s="35">
        <f t="shared" si="14"/>
        <v>34.660033167495854</v>
      </c>
      <c r="W17" s="35">
        <f t="shared" si="14"/>
        <v>8.623548922056385</v>
      </c>
      <c r="X17" s="35">
        <f t="shared" si="14"/>
        <v>41.127694859038144</v>
      </c>
      <c r="Y17" s="35">
        <f t="shared" si="14"/>
        <v>2.8192371475953566</v>
      </c>
      <c r="Z17" s="35">
        <f t="shared" si="14"/>
        <v>0</v>
      </c>
      <c r="AA17" s="35">
        <f t="shared" si="14"/>
        <v>4.809286898839138</v>
      </c>
      <c r="AB17" s="35">
        <f t="shared" si="14"/>
        <v>0.6633499170812603</v>
      </c>
      <c r="AC17" s="35">
        <f t="shared" si="14"/>
        <v>0</v>
      </c>
      <c r="AD17" s="35">
        <f t="shared" si="14"/>
        <v>0</v>
      </c>
      <c r="AE17" s="36">
        <f t="shared" si="14"/>
        <v>0</v>
      </c>
    </row>
    <row r="18" spans="1:31" ht="23.25" customHeight="1">
      <c r="A18" s="210"/>
      <c r="B18" s="161" t="s">
        <v>38</v>
      </c>
      <c r="C18" s="21">
        <f>SUM(D18:O18)</f>
        <v>68</v>
      </c>
      <c r="D18" s="43">
        <v>4</v>
      </c>
      <c r="E18" s="44">
        <v>0</v>
      </c>
      <c r="F18" s="44">
        <v>54</v>
      </c>
      <c r="G18" s="44">
        <v>3</v>
      </c>
      <c r="H18" s="44">
        <v>0</v>
      </c>
      <c r="I18" s="44">
        <v>0</v>
      </c>
      <c r="J18" s="44">
        <v>0</v>
      </c>
      <c r="K18" s="44">
        <v>1</v>
      </c>
      <c r="L18" s="44">
        <v>2</v>
      </c>
      <c r="M18" s="44">
        <v>1</v>
      </c>
      <c r="N18" s="44">
        <v>1</v>
      </c>
      <c r="O18" s="46">
        <v>2</v>
      </c>
      <c r="P18" s="9"/>
      <c r="Q18" s="160"/>
      <c r="R18" s="171" t="s">
        <v>54</v>
      </c>
      <c r="S18" s="40">
        <f>SUM(T18:AE18)</f>
        <v>50</v>
      </c>
      <c r="T18" s="52">
        <v>3</v>
      </c>
      <c r="U18" s="53">
        <v>0</v>
      </c>
      <c r="V18" s="53">
        <v>40</v>
      </c>
      <c r="W18" s="53">
        <v>1</v>
      </c>
      <c r="X18" s="53">
        <v>0</v>
      </c>
      <c r="Y18" s="53">
        <v>0</v>
      </c>
      <c r="Z18" s="53">
        <v>0</v>
      </c>
      <c r="AA18" s="53">
        <v>1</v>
      </c>
      <c r="AB18" s="53">
        <v>3</v>
      </c>
      <c r="AC18" s="53">
        <v>0</v>
      </c>
      <c r="AD18" s="53">
        <v>1</v>
      </c>
      <c r="AE18" s="54">
        <v>1</v>
      </c>
    </row>
    <row r="19" spans="1:31" ht="23.25" customHeight="1">
      <c r="A19" s="210"/>
      <c r="B19" s="162"/>
      <c r="C19" s="29">
        <v>100</v>
      </c>
      <c r="D19" s="30">
        <f aca="true" t="shared" si="15" ref="D19:O19">D18/$C18*100</f>
        <v>5.88235294117647</v>
      </c>
      <c r="E19" s="31">
        <f t="shared" si="15"/>
        <v>0</v>
      </c>
      <c r="F19" s="31">
        <f t="shared" si="15"/>
        <v>79.41176470588235</v>
      </c>
      <c r="G19" s="31">
        <f t="shared" si="15"/>
        <v>4.411764705882353</v>
      </c>
      <c r="H19" s="31">
        <f t="shared" si="15"/>
        <v>0</v>
      </c>
      <c r="I19" s="31">
        <f t="shared" si="15"/>
        <v>0</v>
      </c>
      <c r="J19" s="31">
        <f t="shared" si="15"/>
        <v>0</v>
      </c>
      <c r="K19" s="31">
        <f t="shared" si="15"/>
        <v>1.4705882352941175</v>
      </c>
      <c r="L19" s="31">
        <f t="shared" si="15"/>
        <v>2.941176470588235</v>
      </c>
      <c r="M19" s="31">
        <f t="shared" si="15"/>
        <v>1.4705882352941175</v>
      </c>
      <c r="N19" s="31">
        <f t="shared" si="15"/>
        <v>1.4705882352941175</v>
      </c>
      <c r="O19" s="32">
        <f t="shared" si="15"/>
        <v>2.941176470588235</v>
      </c>
      <c r="P19" s="9"/>
      <c r="Q19" s="160"/>
      <c r="R19" s="172"/>
      <c r="S19" s="33">
        <v>100</v>
      </c>
      <c r="T19" s="51">
        <f aca="true" t="shared" si="16" ref="T19:AE19">T18/$S18*100</f>
        <v>6</v>
      </c>
      <c r="U19" s="35">
        <f t="shared" si="16"/>
        <v>0</v>
      </c>
      <c r="V19" s="35">
        <f t="shared" si="16"/>
        <v>80</v>
      </c>
      <c r="W19" s="35">
        <f t="shared" si="16"/>
        <v>2</v>
      </c>
      <c r="X19" s="35">
        <f t="shared" si="16"/>
        <v>0</v>
      </c>
      <c r="Y19" s="35">
        <f t="shared" si="16"/>
        <v>0</v>
      </c>
      <c r="Z19" s="35">
        <f t="shared" si="16"/>
        <v>0</v>
      </c>
      <c r="AA19" s="35">
        <f t="shared" si="16"/>
        <v>2</v>
      </c>
      <c r="AB19" s="35">
        <f t="shared" si="16"/>
        <v>6</v>
      </c>
      <c r="AC19" s="35">
        <f t="shared" si="16"/>
        <v>0</v>
      </c>
      <c r="AD19" s="35">
        <f t="shared" si="16"/>
        <v>2</v>
      </c>
      <c r="AE19" s="36">
        <f t="shared" si="16"/>
        <v>2</v>
      </c>
    </row>
    <row r="20" spans="1:31" ht="23.25" customHeight="1">
      <c r="A20" s="210"/>
      <c r="B20" s="161" t="s">
        <v>39</v>
      </c>
      <c r="C20" s="21">
        <f>SUM(D20:O20)</f>
        <v>309</v>
      </c>
      <c r="D20" s="72">
        <v>15</v>
      </c>
      <c r="E20" s="73">
        <v>0</v>
      </c>
      <c r="F20" s="73">
        <v>97</v>
      </c>
      <c r="G20" s="73">
        <v>20</v>
      </c>
      <c r="H20" s="73">
        <v>119</v>
      </c>
      <c r="I20" s="73">
        <v>8</v>
      </c>
      <c r="J20" s="73">
        <v>0</v>
      </c>
      <c r="K20" s="73">
        <v>5</v>
      </c>
      <c r="L20" s="73">
        <v>7</v>
      </c>
      <c r="M20" s="73">
        <v>0</v>
      </c>
      <c r="N20" s="73">
        <v>1</v>
      </c>
      <c r="O20" s="74">
        <v>37</v>
      </c>
      <c r="P20" s="9"/>
      <c r="Q20" s="160"/>
      <c r="R20" s="171" t="s">
        <v>55</v>
      </c>
      <c r="S20" s="40">
        <f>SUM(T20:AE20)</f>
        <v>264</v>
      </c>
      <c r="T20" s="52">
        <v>15</v>
      </c>
      <c r="U20" s="53">
        <v>0</v>
      </c>
      <c r="V20" s="53">
        <v>79</v>
      </c>
      <c r="W20" s="53">
        <v>19</v>
      </c>
      <c r="X20" s="53">
        <v>115</v>
      </c>
      <c r="Y20" s="53">
        <v>8</v>
      </c>
      <c r="Z20" s="53">
        <v>0</v>
      </c>
      <c r="AA20" s="53">
        <v>5</v>
      </c>
      <c r="AB20" s="53">
        <v>6</v>
      </c>
      <c r="AC20" s="53">
        <v>0</v>
      </c>
      <c r="AD20" s="53">
        <v>0</v>
      </c>
      <c r="AE20" s="54">
        <v>17</v>
      </c>
    </row>
    <row r="21" spans="1:31" ht="23.25" customHeight="1">
      <c r="A21" s="210"/>
      <c r="B21" s="162"/>
      <c r="C21" s="29">
        <v>100</v>
      </c>
      <c r="D21" s="55">
        <f aca="true" t="shared" si="17" ref="D21:O21">D20/$C20*100</f>
        <v>4.854368932038835</v>
      </c>
      <c r="E21" s="31">
        <f t="shared" si="17"/>
        <v>0</v>
      </c>
      <c r="F21" s="31">
        <f t="shared" si="17"/>
        <v>31.3915857605178</v>
      </c>
      <c r="G21" s="31">
        <f t="shared" si="17"/>
        <v>6.472491909385113</v>
      </c>
      <c r="H21" s="31">
        <f t="shared" si="17"/>
        <v>38.51132686084142</v>
      </c>
      <c r="I21" s="31">
        <f t="shared" si="17"/>
        <v>2.5889967637540456</v>
      </c>
      <c r="J21" s="31">
        <f t="shared" si="17"/>
        <v>0</v>
      </c>
      <c r="K21" s="31">
        <f t="shared" si="17"/>
        <v>1.6181229773462782</v>
      </c>
      <c r="L21" s="31">
        <f t="shared" si="17"/>
        <v>2.26537216828479</v>
      </c>
      <c r="M21" s="31">
        <f t="shared" si="17"/>
        <v>0</v>
      </c>
      <c r="N21" s="31">
        <f t="shared" si="17"/>
        <v>0.3236245954692557</v>
      </c>
      <c r="O21" s="32">
        <f t="shared" si="17"/>
        <v>11.974110032362459</v>
      </c>
      <c r="P21" s="9"/>
      <c r="Q21" s="160"/>
      <c r="R21" s="172"/>
      <c r="S21" s="33">
        <v>100</v>
      </c>
      <c r="T21" s="51">
        <f aca="true" t="shared" si="18" ref="T21:AE21">IF(T20=0,"(0.0)",T20/$S20*100)</f>
        <v>5.681818181818182</v>
      </c>
      <c r="U21" s="35" t="str">
        <f t="shared" si="18"/>
        <v>(0.0)</v>
      </c>
      <c r="V21" s="35">
        <f t="shared" si="18"/>
        <v>29.924242424242426</v>
      </c>
      <c r="W21" s="35">
        <f t="shared" si="18"/>
        <v>7.196969696969697</v>
      </c>
      <c r="X21" s="35">
        <f t="shared" si="18"/>
        <v>43.56060606060606</v>
      </c>
      <c r="Y21" s="35">
        <f t="shared" si="18"/>
        <v>3.0303030303030303</v>
      </c>
      <c r="Z21" s="35" t="str">
        <f t="shared" si="18"/>
        <v>(0.0)</v>
      </c>
      <c r="AA21" s="35">
        <f t="shared" si="18"/>
        <v>1.893939393939394</v>
      </c>
      <c r="AB21" s="35">
        <f t="shared" si="18"/>
        <v>2.272727272727273</v>
      </c>
      <c r="AC21" s="35" t="str">
        <f t="shared" si="18"/>
        <v>(0.0)</v>
      </c>
      <c r="AD21" s="35" t="str">
        <f t="shared" si="18"/>
        <v>(0.0)</v>
      </c>
      <c r="AE21" s="36">
        <f t="shared" si="18"/>
        <v>6.4393939393939394</v>
      </c>
    </row>
    <row r="22" spans="1:31" ht="23.25" customHeight="1">
      <c r="A22" s="210"/>
      <c r="B22" s="161" t="s">
        <v>40</v>
      </c>
      <c r="C22" s="21">
        <f>SUM(D22:O22)</f>
        <v>2518</v>
      </c>
      <c r="D22" s="43">
        <v>475</v>
      </c>
      <c r="E22" s="44">
        <v>7</v>
      </c>
      <c r="F22" s="44">
        <v>82</v>
      </c>
      <c r="G22" s="44">
        <v>13</v>
      </c>
      <c r="H22" s="44">
        <v>1758</v>
      </c>
      <c r="I22" s="44">
        <v>119</v>
      </c>
      <c r="J22" s="44">
        <v>1</v>
      </c>
      <c r="K22" s="44">
        <v>17</v>
      </c>
      <c r="L22" s="44">
        <v>7</v>
      </c>
      <c r="M22" s="44">
        <v>0</v>
      </c>
      <c r="N22" s="44">
        <v>39</v>
      </c>
      <c r="O22" s="46">
        <v>0</v>
      </c>
      <c r="P22" s="9"/>
      <c r="Q22" s="160"/>
      <c r="R22" s="171" t="s">
        <v>56</v>
      </c>
      <c r="S22" s="40">
        <f>SUM(T22:AE22)</f>
        <v>2221</v>
      </c>
      <c r="T22" s="52">
        <v>468</v>
      </c>
      <c r="U22" s="53">
        <v>7</v>
      </c>
      <c r="V22" s="53">
        <v>78</v>
      </c>
      <c r="W22" s="53">
        <v>11</v>
      </c>
      <c r="X22" s="53">
        <v>1478</v>
      </c>
      <c r="Y22" s="53">
        <v>115</v>
      </c>
      <c r="Z22" s="53">
        <v>1</v>
      </c>
      <c r="AA22" s="53">
        <v>17</v>
      </c>
      <c r="AB22" s="53">
        <v>7</v>
      </c>
      <c r="AC22" s="53">
        <v>0</v>
      </c>
      <c r="AD22" s="53">
        <v>39</v>
      </c>
      <c r="AE22" s="54">
        <v>0</v>
      </c>
    </row>
    <row r="23" spans="1:31" ht="23.25" customHeight="1">
      <c r="A23" s="210"/>
      <c r="B23" s="162"/>
      <c r="C23" s="29">
        <v>100</v>
      </c>
      <c r="D23" s="30">
        <f aca="true" t="shared" si="19" ref="D23:O23">D22/$C22*100</f>
        <v>18.864177918983323</v>
      </c>
      <c r="E23" s="31">
        <f t="shared" si="19"/>
        <v>0.2779984114376489</v>
      </c>
      <c r="F23" s="31">
        <f t="shared" si="19"/>
        <v>3.2565528196981735</v>
      </c>
      <c r="G23" s="31">
        <f t="shared" si="19"/>
        <v>0.5162827640984908</v>
      </c>
      <c r="H23" s="31">
        <f t="shared" si="19"/>
        <v>69.81731532962668</v>
      </c>
      <c r="I23" s="31">
        <f t="shared" si="19"/>
        <v>4.725972994440031</v>
      </c>
      <c r="J23" s="31">
        <f t="shared" si="19"/>
        <v>0.03971405877680699</v>
      </c>
      <c r="K23" s="31">
        <f t="shared" si="19"/>
        <v>0.6751389992057188</v>
      </c>
      <c r="L23" s="31">
        <f t="shared" si="19"/>
        <v>0.2779984114376489</v>
      </c>
      <c r="M23" s="31">
        <f t="shared" si="19"/>
        <v>0</v>
      </c>
      <c r="N23" s="31">
        <f t="shared" si="19"/>
        <v>1.5488482922954727</v>
      </c>
      <c r="O23" s="32">
        <f t="shared" si="19"/>
        <v>0</v>
      </c>
      <c r="P23" s="9"/>
      <c r="Q23" s="160"/>
      <c r="R23" s="172"/>
      <c r="S23" s="33">
        <v>100</v>
      </c>
      <c r="T23" s="51">
        <f aca="true" t="shared" si="20" ref="T23:AE23">T22/$S22*100</f>
        <v>21.071589374155785</v>
      </c>
      <c r="U23" s="35">
        <f t="shared" si="20"/>
        <v>0.31517334533993696</v>
      </c>
      <c r="V23" s="35">
        <f t="shared" si="20"/>
        <v>3.5119315623592975</v>
      </c>
      <c r="W23" s="35">
        <f t="shared" si="20"/>
        <v>0.49527239981990095</v>
      </c>
      <c r="X23" s="35">
        <f t="shared" si="20"/>
        <v>66.54660063034669</v>
      </c>
      <c r="Y23" s="35">
        <f t="shared" si="20"/>
        <v>5.177847816298964</v>
      </c>
      <c r="Z23" s="35">
        <f t="shared" si="20"/>
        <v>0.04502476361999099</v>
      </c>
      <c r="AA23" s="35">
        <f t="shared" si="20"/>
        <v>0.765420981539847</v>
      </c>
      <c r="AB23" s="35">
        <f t="shared" si="20"/>
        <v>0.31517334533993696</v>
      </c>
      <c r="AC23" s="35">
        <f t="shared" si="20"/>
        <v>0</v>
      </c>
      <c r="AD23" s="35">
        <f t="shared" si="20"/>
        <v>1.7559657811796487</v>
      </c>
      <c r="AE23" s="36">
        <f t="shared" si="20"/>
        <v>0</v>
      </c>
    </row>
    <row r="24" spans="1:31" ht="23.25" customHeight="1">
      <c r="A24" s="210"/>
      <c r="B24" s="161" t="s">
        <v>41</v>
      </c>
      <c r="C24" s="21">
        <f>SUM(D24:O24)</f>
        <v>96</v>
      </c>
      <c r="D24" s="43">
        <v>0</v>
      </c>
      <c r="E24" s="44">
        <v>0</v>
      </c>
      <c r="F24" s="44">
        <v>77</v>
      </c>
      <c r="G24" s="44">
        <v>3</v>
      </c>
      <c r="H24" s="44">
        <v>0</v>
      </c>
      <c r="I24" s="44">
        <v>0</v>
      </c>
      <c r="J24" s="44">
        <v>0</v>
      </c>
      <c r="K24" s="44">
        <v>8</v>
      </c>
      <c r="L24" s="44">
        <v>1</v>
      </c>
      <c r="M24" s="44">
        <v>0</v>
      </c>
      <c r="N24" s="44">
        <v>0</v>
      </c>
      <c r="O24" s="46">
        <v>7</v>
      </c>
      <c r="P24" s="9"/>
      <c r="Q24" s="160"/>
      <c r="R24" s="171" t="s">
        <v>57</v>
      </c>
      <c r="S24" s="40">
        <f>SUM(T24:AE24)</f>
        <v>91</v>
      </c>
      <c r="T24" s="52">
        <v>0</v>
      </c>
      <c r="U24" s="53">
        <v>0</v>
      </c>
      <c r="V24" s="53">
        <v>72</v>
      </c>
      <c r="W24" s="53">
        <v>3</v>
      </c>
      <c r="X24" s="53">
        <v>0</v>
      </c>
      <c r="Y24" s="53">
        <v>0</v>
      </c>
      <c r="Z24" s="53">
        <v>0</v>
      </c>
      <c r="AA24" s="53">
        <v>8</v>
      </c>
      <c r="AB24" s="53">
        <v>1</v>
      </c>
      <c r="AC24" s="53">
        <v>0</v>
      </c>
      <c r="AD24" s="53">
        <v>0</v>
      </c>
      <c r="AE24" s="54">
        <v>7</v>
      </c>
    </row>
    <row r="25" spans="1:31" ht="23.25" customHeight="1">
      <c r="A25" s="210"/>
      <c r="B25" s="162"/>
      <c r="C25" s="29">
        <v>100</v>
      </c>
      <c r="D25" s="30">
        <f aca="true" t="shared" si="21" ref="D25:O25">D24/$C24*100</f>
        <v>0</v>
      </c>
      <c r="E25" s="31">
        <f t="shared" si="21"/>
        <v>0</v>
      </c>
      <c r="F25" s="31">
        <f t="shared" si="21"/>
        <v>80.20833333333334</v>
      </c>
      <c r="G25" s="31">
        <f t="shared" si="21"/>
        <v>3.125</v>
      </c>
      <c r="H25" s="31">
        <f t="shared" si="21"/>
        <v>0</v>
      </c>
      <c r="I25" s="31">
        <f t="shared" si="21"/>
        <v>0</v>
      </c>
      <c r="J25" s="31">
        <f t="shared" si="21"/>
        <v>0</v>
      </c>
      <c r="K25" s="31">
        <f t="shared" si="21"/>
        <v>8.333333333333332</v>
      </c>
      <c r="L25" s="31">
        <f t="shared" si="21"/>
        <v>1.0416666666666665</v>
      </c>
      <c r="M25" s="31">
        <f t="shared" si="21"/>
        <v>0</v>
      </c>
      <c r="N25" s="31">
        <f t="shared" si="21"/>
        <v>0</v>
      </c>
      <c r="O25" s="32">
        <f t="shared" si="21"/>
        <v>7.291666666666667</v>
      </c>
      <c r="P25" s="9"/>
      <c r="Q25" s="160"/>
      <c r="R25" s="172"/>
      <c r="S25" s="33">
        <v>100</v>
      </c>
      <c r="T25" s="51">
        <f aca="true" t="shared" si="22" ref="T25:AE25">T24/$S24*100</f>
        <v>0</v>
      </c>
      <c r="U25" s="35">
        <f t="shared" si="22"/>
        <v>0</v>
      </c>
      <c r="V25" s="35">
        <f t="shared" si="22"/>
        <v>79.12087912087912</v>
      </c>
      <c r="W25" s="35">
        <f t="shared" si="22"/>
        <v>3.296703296703297</v>
      </c>
      <c r="X25" s="35">
        <f t="shared" si="22"/>
        <v>0</v>
      </c>
      <c r="Y25" s="35">
        <f t="shared" si="22"/>
        <v>0</v>
      </c>
      <c r="Z25" s="35">
        <f t="shared" si="22"/>
        <v>0</v>
      </c>
      <c r="AA25" s="35">
        <f t="shared" si="22"/>
        <v>8.791208791208792</v>
      </c>
      <c r="AB25" s="35">
        <f t="shared" si="22"/>
        <v>1.098901098901099</v>
      </c>
      <c r="AC25" s="35">
        <f t="shared" si="22"/>
        <v>0</v>
      </c>
      <c r="AD25" s="35">
        <f t="shared" si="22"/>
        <v>0</v>
      </c>
      <c r="AE25" s="36">
        <f t="shared" si="22"/>
        <v>7.6923076923076925</v>
      </c>
    </row>
    <row r="26" spans="1:31" ht="23.25" customHeight="1">
      <c r="A26" s="210"/>
      <c r="B26" s="161" t="s">
        <v>42</v>
      </c>
      <c r="C26" s="21">
        <f>SUM(D26:O26)</f>
        <v>473</v>
      </c>
      <c r="D26" s="43">
        <v>411</v>
      </c>
      <c r="E26" s="44">
        <v>1</v>
      </c>
      <c r="F26" s="44">
        <v>5</v>
      </c>
      <c r="G26" s="44">
        <v>0</v>
      </c>
      <c r="H26" s="44">
        <v>35</v>
      </c>
      <c r="I26" s="44">
        <v>1</v>
      </c>
      <c r="J26" s="44">
        <v>0</v>
      </c>
      <c r="K26" s="44">
        <v>1</v>
      </c>
      <c r="L26" s="44">
        <v>1</v>
      </c>
      <c r="M26" s="44">
        <v>2</v>
      </c>
      <c r="N26" s="44">
        <v>16</v>
      </c>
      <c r="O26" s="46">
        <v>0</v>
      </c>
      <c r="P26" s="9"/>
      <c r="Q26" s="160"/>
      <c r="R26" s="171" t="s">
        <v>58</v>
      </c>
      <c r="S26" s="40">
        <f>SUM(T26:AE26)</f>
        <v>451</v>
      </c>
      <c r="T26" s="52">
        <v>394</v>
      </c>
      <c r="U26" s="53">
        <v>1</v>
      </c>
      <c r="V26" s="53">
        <v>3</v>
      </c>
      <c r="W26" s="53">
        <v>0</v>
      </c>
      <c r="X26" s="53">
        <v>32</v>
      </c>
      <c r="Y26" s="53">
        <v>1</v>
      </c>
      <c r="Z26" s="53">
        <v>0</v>
      </c>
      <c r="AA26" s="53">
        <v>1</v>
      </c>
      <c r="AB26" s="53">
        <v>1</v>
      </c>
      <c r="AC26" s="53">
        <v>2</v>
      </c>
      <c r="AD26" s="53">
        <v>16</v>
      </c>
      <c r="AE26" s="54">
        <v>0</v>
      </c>
    </row>
    <row r="27" spans="1:31" ht="23.25" customHeight="1">
      <c r="A27" s="210"/>
      <c r="B27" s="162"/>
      <c r="C27" s="29">
        <v>100</v>
      </c>
      <c r="D27" s="30">
        <f aca="true" t="shared" si="23" ref="D27:O27">D26/$C26*100</f>
        <v>86.89217758985201</v>
      </c>
      <c r="E27" s="31">
        <f t="shared" si="23"/>
        <v>0.21141649048625794</v>
      </c>
      <c r="F27" s="31">
        <f t="shared" si="23"/>
        <v>1.0570824524312896</v>
      </c>
      <c r="G27" s="31">
        <f t="shared" si="23"/>
        <v>0</v>
      </c>
      <c r="H27" s="31">
        <f t="shared" si="23"/>
        <v>7.399577167019028</v>
      </c>
      <c r="I27" s="31">
        <f t="shared" si="23"/>
        <v>0.21141649048625794</v>
      </c>
      <c r="J27" s="31">
        <f t="shared" si="23"/>
        <v>0</v>
      </c>
      <c r="K27" s="31">
        <f t="shared" si="23"/>
        <v>0.21141649048625794</v>
      </c>
      <c r="L27" s="31">
        <f t="shared" si="23"/>
        <v>0.21141649048625794</v>
      </c>
      <c r="M27" s="31">
        <f t="shared" si="23"/>
        <v>0.42283298097251587</v>
      </c>
      <c r="N27" s="31">
        <f t="shared" si="23"/>
        <v>3.382663847780127</v>
      </c>
      <c r="O27" s="32">
        <f t="shared" si="23"/>
        <v>0</v>
      </c>
      <c r="P27" s="9"/>
      <c r="Q27" s="160"/>
      <c r="R27" s="172"/>
      <c r="S27" s="33">
        <v>100</v>
      </c>
      <c r="T27" s="51">
        <f aca="true" t="shared" si="24" ref="T27:AE27">T26/$S26*100</f>
        <v>87.36141906873614</v>
      </c>
      <c r="U27" s="35">
        <f t="shared" si="24"/>
        <v>0.22172949002217296</v>
      </c>
      <c r="V27" s="35">
        <f t="shared" si="24"/>
        <v>0.6651884700665188</v>
      </c>
      <c r="W27" s="35">
        <f t="shared" si="24"/>
        <v>0</v>
      </c>
      <c r="X27" s="35">
        <f t="shared" si="24"/>
        <v>7.095343680709535</v>
      </c>
      <c r="Y27" s="35">
        <f t="shared" si="24"/>
        <v>0.22172949002217296</v>
      </c>
      <c r="Z27" s="35">
        <f t="shared" si="24"/>
        <v>0</v>
      </c>
      <c r="AA27" s="35">
        <f t="shared" si="24"/>
        <v>0.22172949002217296</v>
      </c>
      <c r="AB27" s="35">
        <f t="shared" si="24"/>
        <v>0.22172949002217296</v>
      </c>
      <c r="AC27" s="35">
        <f t="shared" si="24"/>
        <v>0.4434589800443459</v>
      </c>
      <c r="AD27" s="35">
        <f t="shared" si="24"/>
        <v>3.5476718403547673</v>
      </c>
      <c r="AE27" s="36">
        <f t="shared" si="24"/>
        <v>0</v>
      </c>
    </row>
    <row r="28" spans="1:31" ht="23.25" customHeight="1">
      <c r="A28" s="210"/>
      <c r="B28" s="161" t="s">
        <v>43</v>
      </c>
      <c r="C28" s="21">
        <v>1</v>
      </c>
      <c r="D28" s="43">
        <v>0</v>
      </c>
      <c r="E28" s="44">
        <v>0</v>
      </c>
      <c r="F28" s="44">
        <v>1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6">
        <v>0</v>
      </c>
      <c r="P28" s="9"/>
      <c r="Q28" s="160"/>
      <c r="R28" s="171" t="s">
        <v>59</v>
      </c>
      <c r="S28" s="40">
        <f>SUM(T28:AE28)</f>
        <v>2</v>
      </c>
      <c r="T28" s="52">
        <v>0</v>
      </c>
      <c r="U28" s="53">
        <v>0</v>
      </c>
      <c r="V28" s="53">
        <v>2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4">
        <v>0</v>
      </c>
    </row>
    <row r="29" spans="1:31" ht="23.25" customHeight="1">
      <c r="A29" s="210"/>
      <c r="B29" s="162"/>
      <c r="C29" s="29">
        <v>100</v>
      </c>
      <c r="D29" s="30">
        <f aca="true" t="shared" si="25" ref="D29:O29">D28/$C28*100</f>
        <v>0</v>
      </c>
      <c r="E29" s="31">
        <f t="shared" si="25"/>
        <v>0</v>
      </c>
      <c r="F29" s="31">
        <f t="shared" si="25"/>
        <v>100</v>
      </c>
      <c r="G29" s="31">
        <f t="shared" si="25"/>
        <v>0</v>
      </c>
      <c r="H29" s="31">
        <f t="shared" si="25"/>
        <v>0</v>
      </c>
      <c r="I29" s="31">
        <f t="shared" si="25"/>
        <v>0</v>
      </c>
      <c r="J29" s="31">
        <f t="shared" si="25"/>
        <v>0</v>
      </c>
      <c r="K29" s="31">
        <f t="shared" si="25"/>
        <v>0</v>
      </c>
      <c r="L29" s="31">
        <f t="shared" si="25"/>
        <v>0</v>
      </c>
      <c r="M29" s="31">
        <f t="shared" si="25"/>
        <v>0</v>
      </c>
      <c r="N29" s="31">
        <f t="shared" si="25"/>
        <v>0</v>
      </c>
      <c r="O29" s="32">
        <f t="shared" si="25"/>
        <v>0</v>
      </c>
      <c r="P29" s="9"/>
      <c r="Q29" s="160"/>
      <c r="R29" s="172"/>
      <c r="S29" s="33">
        <v>100</v>
      </c>
      <c r="T29" s="51">
        <f aca="true" t="shared" si="26" ref="T29:AE29">T28/$S28*100</f>
        <v>0</v>
      </c>
      <c r="U29" s="35">
        <f t="shared" si="26"/>
        <v>0</v>
      </c>
      <c r="V29" s="35">
        <f t="shared" si="26"/>
        <v>100</v>
      </c>
      <c r="W29" s="35">
        <f t="shared" si="26"/>
        <v>0</v>
      </c>
      <c r="X29" s="35">
        <f t="shared" si="26"/>
        <v>0</v>
      </c>
      <c r="Y29" s="35">
        <f t="shared" si="26"/>
        <v>0</v>
      </c>
      <c r="Z29" s="35">
        <f t="shared" si="26"/>
        <v>0</v>
      </c>
      <c r="AA29" s="35">
        <f t="shared" si="26"/>
        <v>0</v>
      </c>
      <c r="AB29" s="35">
        <f t="shared" si="26"/>
        <v>0</v>
      </c>
      <c r="AC29" s="35">
        <f t="shared" si="26"/>
        <v>0</v>
      </c>
      <c r="AD29" s="35">
        <f t="shared" si="26"/>
        <v>0</v>
      </c>
      <c r="AE29" s="36">
        <f t="shared" si="26"/>
        <v>0</v>
      </c>
    </row>
    <row r="30" spans="1:31" ht="23.25" customHeight="1">
      <c r="A30" s="210"/>
      <c r="B30" s="161" t="s">
        <v>16</v>
      </c>
      <c r="C30" s="21">
        <f>SUM(D30:O30)</f>
        <v>510</v>
      </c>
      <c r="D30" s="43">
        <v>17</v>
      </c>
      <c r="E30" s="44">
        <v>0</v>
      </c>
      <c r="F30" s="44">
        <v>10</v>
      </c>
      <c r="G30" s="44">
        <v>0</v>
      </c>
      <c r="H30" s="44">
        <v>478</v>
      </c>
      <c r="I30" s="44">
        <v>1</v>
      </c>
      <c r="J30" s="44">
        <v>0</v>
      </c>
      <c r="K30" s="44">
        <v>0</v>
      </c>
      <c r="L30" s="44">
        <v>4</v>
      </c>
      <c r="M30" s="44">
        <v>0</v>
      </c>
      <c r="N30" s="44">
        <v>0</v>
      </c>
      <c r="O30" s="46">
        <v>0</v>
      </c>
      <c r="P30" s="9"/>
      <c r="Q30" s="160"/>
      <c r="R30" s="171" t="s">
        <v>60</v>
      </c>
      <c r="S30" s="40">
        <f>SUM(T30:AE30)</f>
        <v>466</v>
      </c>
      <c r="T30" s="52">
        <v>13</v>
      </c>
      <c r="U30" s="53">
        <v>0</v>
      </c>
      <c r="V30" s="53">
        <v>8</v>
      </c>
      <c r="W30" s="53">
        <v>0</v>
      </c>
      <c r="X30" s="53">
        <v>440</v>
      </c>
      <c r="Y30" s="53">
        <v>1</v>
      </c>
      <c r="Z30" s="53">
        <v>0</v>
      </c>
      <c r="AA30" s="53">
        <v>0</v>
      </c>
      <c r="AB30" s="53">
        <v>4</v>
      </c>
      <c r="AC30" s="53">
        <v>0</v>
      </c>
      <c r="AD30" s="53">
        <v>0</v>
      </c>
      <c r="AE30" s="54">
        <v>0</v>
      </c>
    </row>
    <row r="31" spans="1:31" ht="23.25" customHeight="1">
      <c r="A31" s="210"/>
      <c r="B31" s="162"/>
      <c r="C31" s="29">
        <v>100.04</v>
      </c>
      <c r="D31" s="30">
        <f aca="true" t="shared" si="27" ref="D31:O31">D30/$C30*100</f>
        <v>3.3333333333333335</v>
      </c>
      <c r="E31" s="31">
        <f t="shared" si="27"/>
        <v>0</v>
      </c>
      <c r="F31" s="31">
        <f t="shared" si="27"/>
        <v>1.9607843137254901</v>
      </c>
      <c r="G31" s="31">
        <f t="shared" si="27"/>
        <v>0</v>
      </c>
      <c r="H31" s="31">
        <f t="shared" si="27"/>
        <v>93.72549019607843</v>
      </c>
      <c r="I31" s="31">
        <f t="shared" si="27"/>
        <v>0.19607843137254902</v>
      </c>
      <c r="J31" s="31">
        <f t="shared" si="27"/>
        <v>0</v>
      </c>
      <c r="K31" s="31">
        <f t="shared" si="27"/>
        <v>0</v>
      </c>
      <c r="L31" s="31">
        <f t="shared" si="27"/>
        <v>0.7843137254901961</v>
      </c>
      <c r="M31" s="31">
        <f t="shared" si="27"/>
        <v>0</v>
      </c>
      <c r="N31" s="31">
        <f t="shared" si="27"/>
        <v>0</v>
      </c>
      <c r="O31" s="32">
        <f t="shared" si="27"/>
        <v>0</v>
      </c>
      <c r="P31" s="9"/>
      <c r="Q31" s="160"/>
      <c r="R31" s="172"/>
      <c r="S31" s="33">
        <v>100</v>
      </c>
      <c r="T31" s="51">
        <f aca="true" t="shared" si="28" ref="T31:AE31">T30/$S30*100</f>
        <v>2.7896995708154506</v>
      </c>
      <c r="U31" s="35">
        <f t="shared" si="28"/>
        <v>0</v>
      </c>
      <c r="V31" s="35">
        <f t="shared" si="28"/>
        <v>1.7167381974248928</v>
      </c>
      <c r="W31" s="35">
        <f t="shared" si="28"/>
        <v>0</v>
      </c>
      <c r="X31" s="35">
        <f t="shared" si="28"/>
        <v>94.4206008583691</v>
      </c>
      <c r="Y31" s="35">
        <f t="shared" si="28"/>
        <v>0.2145922746781116</v>
      </c>
      <c r="Z31" s="35">
        <f t="shared" si="28"/>
        <v>0</v>
      </c>
      <c r="AA31" s="35">
        <f t="shared" si="28"/>
        <v>0</v>
      </c>
      <c r="AB31" s="35">
        <f t="shared" si="28"/>
        <v>0.8583690987124464</v>
      </c>
      <c r="AC31" s="35">
        <f t="shared" si="28"/>
        <v>0</v>
      </c>
      <c r="AD31" s="35">
        <f t="shared" si="28"/>
        <v>0</v>
      </c>
      <c r="AE31" s="36">
        <f t="shared" si="28"/>
        <v>0</v>
      </c>
    </row>
    <row r="32" spans="1:31" ht="23.25" customHeight="1">
      <c r="A32" s="210"/>
      <c r="B32" s="161" t="s">
        <v>44</v>
      </c>
      <c r="C32" s="21">
        <f>SUM(D32:O32)</f>
        <v>684</v>
      </c>
      <c r="D32" s="43">
        <v>2</v>
      </c>
      <c r="E32" s="44">
        <v>0</v>
      </c>
      <c r="F32" s="44">
        <v>8</v>
      </c>
      <c r="G32" s="44">
        <v>0</v>
      </c>
      <c r="H32" s="44">
        <v>656</v>
      </c>
      <c r="I32" s="44">
        <v>13</v>
      </c>
      <c r="J32" s="44">
        <v>0</v>
      </c>
      <c r="K32" s="44">
        <v>5</v>
      </c>
      <c r="L32" s="44">
        <v>0</v>
      </c>
      <c r="M32" s="44">
        <v>0</v>
      </c>
      <c r="N32" s="44">
        <v>0</v>
      </c>
      <c r="O32" s="46">
        <v>0</v>
      </c>
      <c r="P32" s="9"/>
      <c r="Q32" s="160"/>
      <c r="R32" s="171" t="s">
        <v>61</v>
      </c>
      <c r="S32" s="40">
        <f>SUM(T32:AE32)</f>
        <v>666</v>
      </c>
      <c r="T32" s="52">
        <v>2</v>
      </c>
      <c r="U32" s="53">
        <v>0</v>
      </c>
      <c r="V32" s="53">
        <v>8</v>
      </c>
      <c r="W32" s="53">
        <v>0</v>
      </c>
      <c r="X32" s="53">
        <v>639</v>
      </c>
      <c r="Y32" s="53">
        <v>12</v>
      </c>
      <c r="Z32" s="53">
        <v>0</v>
      </c>
      <c r="AA32" s="53">
        <v>5</v>
      </c>
      <c r="AB32" s="53">
        <v>0</v>
      </c>
      <c r="AC32" s="53">
        <v>0</v>
      </c>
      <c r="AD32" s="53">
        <v>0</v>
      </c>
      <c r="AE32" s="54">
        <v>0</v>
      </c>
    </row>
    <row r="33" spans="1:31" ht="23.25" customHeight="1">
      <c r="A33" s="210"/>
      <c r="B33" s="198"/>
      <c r="C33" s="56">
        <v>100</v>
      </c>
      <c r="D33" s="57">
        <f aca="true" t="shared" si="29" ref="D33:O33">D32/$C32*100</f>
        <v>0.29239766081871343</v>
      </c>
      <c r="E33" s="58">
        <f t="shared" si="29"/>
        <v>0</v>
      </c>
      <c r="F33" s="58">
        <f t="shared" si="29"/>
        <v>1.1695906432748537</v>
      </c>
      <c r="G33" s="58">
        <f t="shared" si="29"/>
        <v>0</v>
      </c>
      <c r="H33" s="58">
        <f t="shared" si="29"/>
        <v>95.90643274853801</v>
      </c>
      <c r="I33" s="58">
        <f t="shared" si="29"/>
        <v>1.9005847953216373</v>
      </c>
      <c r="J33" s="58">
        <f t="shared" si="29"/>
        <v>0</v>
      </c>
      <c r="K33" s="58">
        <f t="shared" si="29"/>
        <v>0.7309941520467835</v>
      </c>
      <c r="L33" s="58">
        <f t="shared" si="29"/>
        <v>0</v>
      </c>
      <c r="M33" s="58">
        <f t="shared" si="29"/>
        <v>0</v>
      </c>
      <c r="N33" s="58">
        <f t="shared" si="29"/>
        <v>0</v>
      </c>
      <c r="O33" s="59">
        <f t="shared" si="29"/>
        <v>0</v>
      </c>
      <c r="P33" s="9"/>
      <c r="Q33" s="160"/>
      <c r="R33" s="172"/>
      <c r="S33" s="33">
        <v>100</v>
      </c>
      <c r="T33" s="51">
        <f aca="true" t="shared" si="30" ref="T33:AE33">T32/$S32*100</f>
        <v>0.3003003003003003</v>
      </c>
      <c r="U33" s="35">
        <f t="shared" si="30"/>
        <v>0</v>
      </c>
      <c r="V33" s="35">
        <f t="shared" si="30"/>
        <v>1.2012012012012012</v>
      </c>
      <c r="W33" s="35">
        <f t="shared" si="30"/>
        <v>0</v>
      </c>
      <c r="X33" s="35">
        <f t="shared" si="30"/>
        <v>95.94594594594594</v>
      </c>
      <c r="Y33" s="35">
        <f t="shared" si="30"/>
        <v>1.8018018018018018</v>
      </c>
      <c r="Z33" s="35">
        <f t="shared" si="30"/>
        <v>0</v>
      </c>
      <c r="AA33" s="35">
        <f t="shared" si="30"/>
        <v>0.7507507507507507</v>
      </c>
      <c r="AB33" s="35">
        <f t="shared" si="30"/>
        <v>0</v>
      </c>
      <c r="AC33" s="35">
        <f t="shared" si="30"/>
        <v>0</v>
      </c>
      <c r="AD33" s="35">
        <f t="shared" si="30"/>
        <v>0</v>
      </c>
      <c r="AE33" s="36">
        <f t="shared" si="30"/>
        <v>0</v>
      </c>
    </row>
    <row r="34" spans="1:31" ht="23.25" customHeight="1">
      <c r="A34" s="210"/>
      <c r="B34" s="161" t="s">
        <v>18</v>
      </c>
      <c r="C34" s="60">
        <f>SUM(D34:O34)</f>
        <v>679</v>
      </c>
      <c r="D34" s="61">
        <v>0</v>
      </c>
      <c r="E34" s="44">
        <v>0</v>
      </c>
      <c r="F34" s="44">
        <v>4</v>
      </c>
      <c r="G34" s="44">
        <v>0</v>
      </c>
      <c r="H34" s="44">
        <v>661</v>
      </c>
      <c r="I34" s="44">
        <v>10</v>
      </c>
      <c r="J34" s="44">
        <v>0</v>
      </c>
      <c r="K34" s="44">
        <v>4</v>
      </c>
      <c r="L34" s="44">
        <v>0</v>
      </c>
      <c r="M34" s="44">
        <v>0</v>
      </c>
      <c r="N34" s="44">
        <v>0</v>
      </c>
      <c r="O34" s="46">
        <v>0</v>
      </c>
      <c r="P34" s="9"/>
      <c r="Q34" s="47"/>
      <c r="R34" s="177" t="s">
        <v>62</v>
      </c>
      <c r="S34" s="40">
        <f>SUM(T34:AE34)</f>
        <v>678</v>
      </c>
      <c r="T34" s="52">
        <v>0</v>
      </c>
      <c r="U34" s="53">
        <v>0</v>
      </c>
      <c r="V34" s="53">
        <v>4</v>
      </c>
      <c r="W34" s="53">
        <v>0</v>
      </c>
      <c r="X34" s="53">
        <v>660</v>
      </c>
      <c r="Y34" s="53">
        <v>10</v>
      </c>
      <c r="Z34" s="53">
        <v>0</v>
      </c>
      <c r="AA34" s="53">
        <v>4</v>
      </c>
      <c r="AB34" s="53">
        <v>0</v>
      </c>
      <c r="AC34" s="53">
        <v>0</v>
      </c>
      <c r="AD34" s="53">
        <v>0</v>
      </c>
      <c r="AE34" s="54">
        <v>0</v>
      </c>
    </row>
    <row r="35" spans="1:31" ht="23.25" customHeight="1" thickBot="1">
      <c r="A35" s="211"/>
      <c r="B35" s="209"/>
      <c r="C35" s="62">
        <v>100</v>
      </c>
      <c r="D35" s="63">
        <f aca="true" t="shared" si="31" ref="D35:O35">D34/$C34*100</f>
        <v>0</v>
      </c>
      <c r="E35" s="64">
        <f t="shared" si="31"/>
        <v>0</v>
      </c>
      <c r="F35" s="64">
        <f t="shared" si="31"/>
        <v>0.5891016200294551</v>
      </c>
      <c r="G35" s="64">
        <f t="shared" si="31"/>
        <v>0</v>
      </c>
      <c r="H35" s="64">
        <f t="shared" si="31"/>
        <v>97.34904270986745</v>
      </c>
      <c r="I35" s="64">
        <f t="shared" si="31"/>
        <v>1.4727540500736376</v>
      </c>
      <c r="J35" s="64">
        <f t="shared" si="31"/>
        <v>0</v>
      </c>
      <c r="K35" s="64">
        <f t="shared" si="31"/>
        <v>0.5891016200294551</v>
      </c>
      <c r="L35" s="64">
        <f t="shared" si="31"/>
        <v>0</v>
      </c>
      <c r="M35" s="64">
        <f t="shared" si="31"/>
        <v>0</v>
      </c>
      <c r="N35" s="64">
        <f t="shared" si="31"/>
        <v>0</v>
      </c>
      <c r="O35" s="65">
        <f t="shared" si="31"/>
        <v>0</v>
      </c>
      <c r="P35" s="9"/>
      <c r="Q35" s="66"/>
      <c r="R35" s="178"/>
      <c r="S35" s="67">
        <v>100</v>
      </c>
      <c r="T35" s="68">
        <f aca="true" t="shared" si="32" ref="T35:AE35">T34/$S34*100</f>
        <v>0</v>
      </c>
      <c r="U35" s="69">
        <f t="shared" si="32"/>
        <v>0</v>
      </c>
      <c r="V35" s="69">
        <f t="shared" si="32"/>
        <v>0.5899705014749262</v>
      </c>
      <c r="W35" s="69">
        <f t="shared" si="32"/>
        <v>0</v>
      </c>
      <c r="X35" s="69">
        <f t="shared" si="32"/>
        <v>97.34513274336283</v>
      </c>
      <c r="Y35" s="69">
        <f t="shared" si="32"/>
        <v>1.4749262536873156</v>
      </c>
      <c r="Z35" s="69">
        <f t="shared" si="32"/>
        <v>0</v>
      </c>
      <c r="AA35" s="69">
        <f t="shared" si="32"/>
        <v>0.5899705014749262</v>
      </c>
      <c r="AB35" s="69">
        <f t="shared" si="32"/>
        <v>0</v>
      </c>
      <c r="AC35" s="69">
        <f t="shared" si="32"/>
        <v>0</v>
      </c>
      <c r="AD35" s="69">
        <f t="shared" si="32"/>
        <v>0</v>
      </c>
      <c r="AE35" s="70">
        <f t="shared" si="32"/>
        <v>0</v>
      </c>
    </row>
    <row r="36" ht="22.5" customHeight="1">
      <c r="C36" s="71" t="s">
        <v>45</v>
      </c>
    </row>
  </sheetData>
  <mergeCells count="68">
    <mergeCell ref="B34:B35"/>
    <mergeCell ref="A12:A35"/>
    <mergeCell ref="O3:O5"/>
    <mergeCell ref="A3:B3"/>
    <mergeCell ref="A5:B5"/>
    <mergeCell ref="E3:E5"/>
    <mergeCell ref="A4:B4"/>
    <mergeCell ref="J3:J5"/>
    <mergeCell ref="C3:C5"/>
    <mergeCell ref="K3:K5"/>
    <mergeCell ref="G3:G5"/>
    <mergeCell ref="D3:D5"/>
    <mergeCell ref="B28:B29"/>
    <mergeCell ref="A8:B9"/>
    <mergeCell ref="B14:B15"/>
    <mergeCell ref="F3:F5"/>
    <mergeCell ref="A10:B11"/>
    <mergeCell ref="B12:B13"/>
    <mergeCell ref="A6:B7"/>
    <mergeCell ref="B16:B17"/>
    <mergeCell ref="B32:B33"/>
    <mergeCell ref="B18:B19"/>
    <mergeCell ref="B20:B21"/>
    <mergeCell ref="B22:B23"/>
    <mergeCell ref="B24:B25"/>
    <mergeCell ref="B26:B27"/>
    <mergeCell ref="T2:AE2"/>
    <mergeCell ref="A1:O1"/>
    <mergeCell ref="Q1:AE1"/>
    <mergeCell ref="I3:I5"/>
    <mergeCell ref="L3:L5"/>
    <mergeCell ref="M3:M5"/>
    <mergeCell ref="N3:N5"/>
    <mergeCell ref="S3:S5"/>
    <mergeCell ref="T3:T5"/>
    <mergeCell ref="H3:H5"/>
    <mergeCell ref="AE3:AE5"/>
    <mergeCell ref="Q4:R4"/>
    <mergeCell ref="Q5:R5"/>
    <mergeCell ref="Z3:Z5"/>
    <mergeCell ref="AA3:AA5"/>
    <mergeCell ref="AB3:AB5"/>
    <mergeCell ref="AC3:AC5"/>
    <mergeCell ref="Q3:R3"/>
    <mergeCell ref="R18:R19"/>
    <mergeCell ref="R20:R21"/>
    <mergeCell ref="R22:R23"/>
    <mergeCell ref="AD3:AD5"/>
    <mergeCell ref="U3:U5"/>
    <mergeCell ref="V3:V5"/>
    <mergeCell ref="W3:W5"/>
    <mergeCell ref="X3:X5"/>
    <mergeCell ref="Y3:Y5"/>
    <mergeCell ref="R34:R35"/>
    <mergeCell ref="R24:R25"/>
    <mergeCell ref="R26:R27"/>
    <mergeCell ref="R28:R29"/>
    <mergeCell ref="R30:R31"/>
    <mergeCell ref="Q12:Q33"/>
    <mergeCell ref="B30:B31"/>
    <mergeCell ref="D2:O2"/>
    <mergeCell ref="Q8:R9"/>
    <mergeCell ref="Q10:R11"/>
    <mergeCell ref="R32:R33"/>
    <mergeCell ref="Q6:R7"/>
    <mergeCell ref="R12:R13"/>
    <mergeCell ref="R14:R15"/>
    <mergeCell ref="R16:R17"/>
  </mergeCells>
  <printOptions/>
  <pageMargins left="0.7086614173228347" right="0.5905511811023623" top="0.8661417322834646" bottom="0.2755905511811024" header="0.4330708661417323" footer="0.5511811023622047"/>
  <pageSetup fitToHeight="1" fitToWidth="1" horizontalDpi="600" verticalDpi="600" orientation="landscape" paperSize="9" scale="69" r:id="rId2"/>
  <headerFooter alignWithMargins="0">
    <oddHeader>&amp;L&amp;"HGPｺﾞｼｯｸE,標準"&amp;16事業別・法人別指定事業者数&amp;R&amp;"ＭＳ Ｐゴシック,太字"&amp;14平成24年7月1日現在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38"/>
  <sheetViews>
    <sheetView zoomScale="75" zoomScaleNormal="75" workbookViewId="0" topLeftCell="A5">
      <selection activeCell="C33" sqref="C33"/>
    </sheetView>
  </sheetViews>
  <sheetFormatPr defaultColWidth="9.00390625" defaultRowHeight="13.5"/>
  <cols>
    <col min="1" max="1" width="3.00390625" style="75" customWidth="1"/>
    <col min="2" max="2" width="24.125" style="75" customWidth="1"/>
    <col min="3" max="4" width="14.25390625" style="75" customWidth="1"/>
    <col min="5" max="10" width="14.125" style="75" customWidth="1"/>
    <col min="11" max="15" width="9.00390625" style="75" customWidth="1"/>
    <col min="16" max="16" width="9.375" style="75" customWidth="1"/>
    <col min="17" max="16384" width="9.00390625" style="75" customWidth="1"/>
  </cols>
  <sheetData>
    <row r="1" spans="9:10" ht="17.25">
      <c r="I1" s="151" t="s">
        <v>98</v>
      </c>
      <c r="J1" s="151"/>
    </row>
    <row r="2" spans="9:10" ht="18.75">
      <c r="I2" s="156" t="s">
        <v>0</v>
      </c>
      <c r="J2" s="156"/>
    </row>
    <row r="3" spans="9:10" ht="14.25">
      <c r="I3" s="76"/>
      <c r="J3" s="76"/>
    </row>
    <row r="5" spans="3:10" ht="36.75" customHeight="1">
      <c r="C5" s="77"/>
      <c r="D5" s="78" t="s">
        <v>1</v>
      </c>
      <c r="E5" s="79"/>
      <c r="F5" s="79"/>
      <c r="G5" s="79"/>
      <c r="H5" s="79"/>
      <c r="I5" s="80"/>
      <c r="J5" s="81"/>
    </row>
    <row r="6" ht="36.75" customHeight="1">
      <c r="D6" s="82" t="s">
        <v>103</v>
      </c>
    </row>
    <row r="7" ht="24" customHeight="1"/>
    <row r="8" spans="2:10" ht="26.25" customHeight="1">
      <c r="B8" s="83" t="s">
        <v>99</v>
      </c>
      <c r="D8" s="84"/>
      <c r="E8" s="84"/>
      <c r="F8" s="84"/>
      <c r="G8" s="84"/>
      <c r="H8" s="84"/>
      <c r="I8" s="84"/>
      <c r="J8" s="84"/>
    </row>
    <row r="9" ht="26.25" customHeight="1">
      <c r="B9" s="85" t="s">
        <v>77</v>
      </c>
    </row>
    <row r="10" ht="26.25" customHeight="1">
      <c r="B10" s="85" t="s">
        <v>2</v>
      </c>
    </row>
    <row r="11" ht="17.25" customHeight="1"/>
    <row r="12" ht="22.5" customHeight="1" thickBot="1">
      <c r="B12" s="85" t="s">
        <v>64</v>
      </c>
    </row>
    <row r="13" spans="1:10" ht="30.75" customHeight="1" thickTop="1">
      <c r="A13" s="152"/>
      <c r="B13" s="153"/>
      <c r="C13" s="212" t="s">
        <v>94</v>
      </c>
      <c r="D13" s="144"/>
      <c r="E13" s="146" t="s">
        <v>100</v>
      </c>
      <c r="F13" s="147"/>
      <c r="G13" s="158" t="s">
        <v>101</v>
      </c>
      <c r="H13" s="159"/>
      <c r="I13" s="157" t="s">
        <v>102</v>
      </c>
      <c r="J13" s="144"/>
    </row>
    <row r="14" spans="1:10" ht="30.75" customHeight="1">
      <c r="A14" s="154"/>
      <c r="B14" s="155"/>
      <c r="C14" s="99" t="s">
        <v>3</v>
      </c>
      <c r="D14" s="87" t="s">
        <v>4</v>
      </c>
      <c r="E14" s="88" t="s">
        <v>3</v>
      </c>
      <c r="F14" s="89" t="s">
        <v>4</v>
      </c>
      <c r="G14" s="99" t="s">
        <v>3</v>
      </c>
      <c r="H14" s="100" t="s">
        <v>4</v>
      </c>
      <c r="I14" s="86" t="s">
        <v>3</v>
      </c>
      <c r="J14" s="87" t="s">
        <v>4</v>
      </c>
    </row>
    <row r="15" spans="1:10" s="111" customFormat="1" ht="34.5" customHeight="1">
      <c r="A15" s="148" t="s">
        <v>5</v>
      </c>
      <c r="B15" s="149"/>
      <c r="C15" s="109">
        <v>3282</v>
      </c>
      <c r="D15" s="110"/>
      <c r="E15" s="90">
        <v>26</v>
      </c>
      <c r="F15" s="91"/>
      <c r="G15" s="101">
        <f aca="true" t="shared" si="0" ref="G15:G28">E15-(I15-C15)</f>
        <v>16</v>
      </c>
      <c r="H15" s="92"/>
      <c r="I15" s="109">
        <v>3292</v>
      </c>
      <c r="J15" s="110"/>
    </row>
    <row r="16" spans="1:10" ht="34.5" customHeight="1">
      <c r="A16" s="141" t="s">
        <v>6</v>
      </c>
      <c r="B16" s="142"/>
      <c r="C16" s="93">
        <f>SUM(C17:C28)</f>
        <v>9054</v>
      </c>
      <c r="D16" s="93">
        <f>SUM(D17:D28)</f>
        <v>8514</v>
      </c>
      <c r="E16" s="93">
        <f>SUM(E17:E28)</f>
        <v>97</v>
      </c>
      <c r="F16" s="112">
        <f>SUM(F17:F28)</f>
        <v>94</v>
      </c>
      <c r="G16" s="101">
        <f t="shared" si="0"/>
        <v>52</v>
      </c>
      <c r="H16" s="102">
        <f>SUM(H17:H28)</f>
        <v>51</v>
      </c>
      <c r="I16" s="93">
        <f>SUM(I17:I28)</f>
        <v>9099</v>
      </c>
      <c r="J16" s="93">
        <f>SUM(J17:J28)</f>
        <v>8557</v>
      </c>
    </row>
    <row r="17" spans="1:10" s="111" customFormat="1" ht="34.5" customHeight="1">
      <c r="A17" s="113"/>
      <c r="B17" s="133" t="s">
        <v>7</v>
      </c>
      <c r="C17" s="115">
        <v>2930</v>
      </c>
      <c r="D17" s="115">
        <v>2857</v>
      </c>
      <c r="E17" s="115">
        <v>21</v>
      </c>
      <c r="F17" s="116">
        <v>23</v>
      </c>
      <c r="G17" s="103">
        <f t="shared" si="0"/>
        <v>15</v>
      </c>
      <c r="H17" s="104">
        <f aca="true" t="shared" si="1" ref="H17:H28">F17-(J17-D17)</f>
        <v>14</v>
      </c>
      <c r="I17" s="115">
        <v>2936</v>
      </c>
      <c r="J17" s="115">
        <v>2866</v>
      </c>
    </row>
    <row r="18" spans="1:10" s="111" customFormat="1" ht="34.5" customHeight="1">
      <c r="A18" s="113"/>
      <c r="B18" s="135" t="s">
        <v>8</v>
      </c>
      <c r="C18" s="118">
        <v>168</v>
      </c>
      <c r="D18" s="118">
        <v>165</v>
      </c>
      <c r="E18" s="118">
        <v>1</v>
      </c>
      <c r="F18" s="118">
        <v>1</v>
      </c>
      <c r="G18" s="105">
        <f t="shared" si="0"/>
        <v>0</v>
      </c>
      <c r="H18" s="106">
        <f t="shared" si="1"/>
        <v>0</v>
      </c>
      <c r="I18" s="118">
        <v>169</v>
      </c>
      <c r="J18" s="118">
        <v>166</v>
      </c>
    </row>
    <row r="19" spans="1:10" s="111" customFormat="1" ht="34.5" customHeight="1">
      <c r="A19" s="113"/>
      <c r="B19" s="137" t="s">
        <v>9</v>
      </c>
      <c r="C19" s="118">
        <v>618</v>
      </c>
      <c r="D19" s="118">
        <v>603</v>
      </c>
      <c r="E19" s="118">
        <v>9</v>
      </c>
      <c r="F19" s="120">
        <v>9</v>
      </c>
      <c r="G19" s="105">
        <f t="shared" si="0"/>
        <v>8</v>
      </c>
      <c r="H19" s="106">
        <f t="shared" si="1"/>
        <v>8</v>
      </c>
      <c r="I19" s="118">
        <v>619</v>
      </c>
      <c r="J19" s="118">
        <v>604</v>
      </c>
    </row>
    <row r="20" spans="1:10" s="111" customFormat="1" ht="34.5" customHeight="1">
      <c r="A20" s="113"/>
      <c r="B20" s="135" t="s">
        <v>10</v>
      </c>
      <c r="C20" s="118">
        <v>68</v>
      </c>
      <c r="D20" s="118">
        <v>50</v>
      </c>
      <c r="E20" s="118">
        <v>1</v>
      </c>
      <c r="F20" s="120">
        <v>1</v>
      </c>
      <c r="G20" s="105">
        <f t="shared" si="0"/>
        <v>0</v>
      </c>
      <c r="H20" s="106">
        <f t="shared" si="1"/>
        <v>0</v>
      </c>
      <c r="I20" s="118">
        <v>69</v>
      </c>
      <c r="J20" s="118">
        <v>51</v>
      </c>
    </row>
    <row r="21" spans="1:10" s="111" customFormat="1" ht="34.5" customHeight="1">
      <c r="A21" s="113"/>
      <c r="B21" s="135" t="s">
        <v>11</v>
      </c>
      <c r="C21" s="118">
        <v>309</v>
      </c>
      <c r="D21" s="118">
        <v>264</v>
      </c>
      <c r="E21" s="118">
        <v>8</v>
      </c>
      <c r="F21" s="120">
        <v>8</v>
      </c>
      <c r="G21" s="105">
        <f t="shared" si="0"/>
        <v>5</v>
      </c>
      <c r="H21" s="106">
        <f t="shared" si="1"/>
        <v>5</v>
      </c>
      <c r="I21" s="118">
        <v>312</v>
      </c>
      <c r="J21" s="118">
        <v>267</v>
      </c>
    </row>
    <row r="22" spans="1:10" s="111" customFormat="1" ht="34.5" customHeight="1">
      <c r="A22" s="113"/>
      <c r="B22" s="135" t="s">
        <v>12</v>
      </c>
      <c r="C22" s="118">
        <v>2518</v>
      </c>
      <c r="D22" s="118">
        <v>2221</v>
      </c>
      <c r="E22" s="118">
        <v>37</v>
      </c>
      <c r="F22" s="120">
        <v>32</v>
      </c>
      <c r="G22" s="105">
        <f t="shared" si="0"/>
        <v>5</v>
      </c>
      <c r="H22" s="106">
        <f t="shared" si="1"/>
        <v>5</v>
      </c>
      <c r="I22" s="118">
        <v>2550</v>
      </c>
      <c r="J22" s="118">
        <v>2248</v>
      </c>
    </row>
    <row r="23" spans="1:10" s="111" customFormat="1" ht="34.5" customHeight="1">
      <c r="A23" s="113"/>
      <c r="B23" s="135" t="s">
        <v>13</v>
      </c>
      <c r="C23" s="118">
        <v>96</v>
      </c>
      <c r="D23" s="118">
        <v>91</v>
      </c>
      <c r="E23" s="118">
        <v>0</v>
      </c>
      <c r="F23" s="120">
        <v>0</v>
      </c>
      <c r="G23" s="105">
        <f t="shared" si="0"/>
        <v>0</v>
      </c>
      <c r="H23" s="106">
        <f t="shared" si="1"/>
        <v>0</v>
      </c>
      <c r="I23" s="118">
        <v>96</v>
      </c>
      <c r="J23" s="118">
        <v>91</v>
      </c>
    </row>
    <row r="24" spans="1:10" s="111" customFormat="1" ht="34.5" customHeight="1">
      <c r="A24" s="113"/>
      <c r="B24" s="135" t="s">
        <v>14</v>
      </c>
      <c r="C24" s="118">
        <v>473</v>
      </c>
      <c r="D24" s="118">
        <v>451</v>
      </c>
      <c r="E24" s="118">
        <v>0</v>
      </c>
      <c r="F24" s="120">
        <v>0</v>
      </c>
      <c r="G24" s="105">
        <f t="shared" si="0"/>
        <v>0</v>
      </c>
      <c r="H24" s="106">
        <f t="shared" si="1"/>
        <v>0</v>
      </c>
      <c r="I24" s="118">
        <v>473</v>
      </c>
      <c r="J24" s="118">
        <v>451</v>
      </c>
    </row>
    <row r="25" spans="1:10" s="111" customFormat="1" ht="34.5" customHeight="1">
      <c r="A25" s="113"/>
      <c r="B25" s="135" t="s">
        <v>15</v>
      </c>
      <c r="C25" s="118">
        <v>1</v>
      </c>
      <c r="D25" s="118">
        <v>2</v>
      </c>
      <c r="E25" s="118">
        <v>0</v>
      </c>
      <c r="F25" s="120">
        <v>0</v>
      </c>
      <c r="G25" s="105">
        <f t="shared" si="0"/>
        <v>0</v>
      </c>
      <c r="H25" s="106">
        <f t="shared" si="1"/>
        <v>0</v>
      </c>
      <c r="I25" s="118">
        <v>1</v>
      </c>
      <c r="J25" s="118">
        <v>2</v>
      </c>
    </row>
    <row r="26" spans="1:10" s="111" customFormat="1" ht="34.5" customHeight="1">
      <c r="A26" s="113"/>
      <c r="B26" s="135" t="s">
        <v>16</v>
      </c>
      <c r="C26" s="118">
        <v>510</v>
      </c>
      <c r="D26" s="118">
        <v>466</v>
      </c>
      <c r="E26" s="118">
        <v>2</v>
      </c>
      <c r="F26" s="118">
        <v>2</v>
      </c>
      <c r="G26" s="105">
        <f t="shared" si="0"/>
        <v>2</v>
      </c>
      <c r="H26" s="106">
        <f t="shared" si="1"/>
        <v>2</v>
      </c>
      <c r="I26" s="118">
        <v>510</v>
      </c>
      <c r="J26" s="118">
        <v>466</v>
      </c>
    </row>
    <row r="27" spans="1:10" s="111" customFormat="1" ht="34.5" customHeight="1">
      <c r="A27" s="113"/>
      <c r="B27" s="135" t="s">
        <v>17</v>
      </c>
      <c r="C27" s="118">
        <v>684</v>
      </c>
      <c r="D27" s="118">
        <v>666</v>
      </c>
      <c r="E27" s="118">
        <v>9</v>
      </c>
      <c r="F27" s="120">
        <v>9</v>
      </c>
      <c r="G27" s="105">
        <f t="shared" si="0"/>
        <v>7</v>
      </c>
      <c r="H27" s="106">
        <f t="shared" si="1"/>
        <v>7</v>
      </c>
      <c r="I27" s="118">
        <v>686</v>
      </c>
      <c r="J27" s="118">
        <v>668</v>
      </c>
    </row>
    <row r="28" spans="1:10" s="111" customFormat="1" ht="34.5" customHeight="1" thickBot="1">
      <c r="A28" s="113"/>
      <c r="B28" s="138" t="s">
        <v>18</v>
      </c>
      <c r="C28" s="121">
        <v>679</v>
      </c>
      <c r="D28" s="121">
        <v>678</v>
      </c>
      <c r="E28" s="121">
        <v>9</v>
      </c>
      <c r="F28" s="122">
        <v>9</v>
      </c>
      <c r="G28" s="123">
        <f t="shared" si="0"/>
        <v>10</v>
      </c>
      <c r="H28" s="124">
        <f t="shared" si="1"/>
        <v>10</v>
      </c>
      <c r="I28" s="121">
        <v>678</v>
      </c>
      <c r="J28" s="121">
        <v>677</v>
      </c>
    </row>
    <row r="29" spans="1:10" ht="34.5" customHeight="1" thickBot="1" thickTop="1">
      <c r="A29" s="213" t="s">
        <v>19</v>
      </c>
      <c r="B29" s="214"/>
      <c r="C29" s="128">
        <f>SUM(C15:C16)</f>
        <v>12336</v>
      </c>
      <c r="D29" s="129">
        <f>SUM(D17:D28)</f>
        <v>8514</v>
      </c>
      <c r="E29" s="129">
        <f>SUM(E15:E16)</f>
        <v>123</v>
      </c>
      <c r="F29" s="130">
        <f>SUM(F17:F28)</f>
        <v>94</v>
      </c>
      <c r="G29" s="131">
        <f>SUM(G15:G16)</f>
        <v>68</v>
      </c>
      <c r="H29" s="132">
        <f>SUM(H17:H28)</f>
        <v>51</v>
      </c>
      <c r="I29" s="128">
        <f>SUM(I15:I16)</f>
        <v>12391</v>
      </c>
      <c r="J29" s="129">
        <f>SUM(J17:J28)</f>
        <v>8557</v>
      </c>
    </row>
    <row r="30" spans="2:6" ht="26.25" customHeight="1" thickTop="1">
      <c r="B30" s="97" t="s">
        <v>63</v>
      </c>
      <c r="F30" s="98"/>
    </row>
    <row r="31" spans="2:4" ht="22.5" customHeight="1">
      <c r="B31" s="150"/>
      <c r="C31" s="150"/>
      <c r="D31" s="150"/>
    </row>
    <row r="32" ht="18.75" customHeight="1"/>
    <row r="33" ht="18.75" customHeight="1"/>
    <row r="34" spans="2:10" ht="24.75" customHeight="1">
      <c r="B34" s="145"/>
      <c r="C34" s="145"/>
      <c r="D34" s="145"/>
      <c r="E34" s="145"/>
      <c r="F34" s="145"/>
      <c r="G34" s="145"/>
      <c r="H34" s="145"/>
      <c r="I34" s="145"/>
      <c r="J34" s="145"/>
    </row>
    <row r="35" spans="2:10" ht="34.5" customHeight="1">
      <c r="B35" s="145"/>
      <c r="C35" s="145"/>
      <c r="D35" s="145"/>
      <c r="E35" s="145"/>
      <c r="F35" s="145"/>
      <c r="G35" s="145"/>
      <c r="H35" s="145"/>
      <c r="I35" s="145"/>
      <c r="J35" s="145"/>
    </row>
    <row r="36" spans="2:10" ht="27.75" customHeight="1">
      <c r="B36" s="145" t="s">
        <v>74</v>
      </c>
      <c r="C36" s="145"/>
      <c r="D36" s="145"/>
      <c r="E36" s="145"/>
      <c r="F36" s="145"/>
      <c r="G36" s="145"/>
      <c r="H36" s="145"/>
      <c r="I36" s="145"/>
      <c r="J36" s="145"/>
    </row>
    <row r="37" spans="2:10" ht="27.75" customHeight="1">
      <c r="B37" s="145"/>
      <c r="C37" s="145"/>
      <c r="D37" s="145"/>
      <c r="E37" s="145"/>
      <c r="F37" s="145"/>
      <c r="G37" s="145"/>
      <c r="H37" s="145"/>
      <c r="I37" s="145"/>
      <c r="J37" s="145"/>
    </row>
    <row r="38" spans="2:10" ht="27.75" customHeight="1">
      <c r="B38" s="145"/>
      <c r="C38" s="145"/>
      <c r="D38" s="145"/>
      <c r="E38" s="145"/>
      <c r="F38" s="145"/>
      <c r="G38" s="145"/>
      <c r="H38" s="145"/>
      <c r="I38" s="145"/>
      <c r="J38" s="145"/>
    </row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</sheetData>
  <mergeCells count="13">
    <mergeCell ref="A16:B16"/>
    <mergeCell ref="C13:D13"/>
    <mergeCell ref="B36:J38"/>
    <mergeCell ref="B34:J35"/>
    <mergeCell ref="A29:B29"/>
    <mergeCell ref="A15:B15"/>
    <mergeCell ref="B31:D31"/>
    <mergeCell ref="I1:J1"/>
    <mergeCell ref="A13:B14"/>
    <mergeCell ref="I2:J2"/>
    <mergeCell ref="I13:J13"/>
    <mergeCell ref="E13:F13"/>
    <mergeCell ref="G13:H13"/>
  </mergeCells>
  <printOptions/>
  <pageMargins left="0.5118110236220472" right="0.5118110236220472" top="0.7086614173228347" bottom="0.984251968503937" header="0.5118110236220472" footer="0.5118110236220472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2012-07-31T01:00:34Z</cp:lastPrinted>
  <dcterms:created xsi:type="dcterms:W3CDTF">2009-05-07T04:25:43Z</dcterms:created>
  <dcterms:modified xsi:type="dcterms:W3CDTF">2013-04-23T03:08:37Z</dcterms:modified>
  <cp:category/>
  <cp:version/>
  <cp:contentType/>
  <cp:contentStatus/>
</cp:coreProperties>
</file>