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2.52\SienFolder\旧施設支援課\★施設運営係\有料老人ホーム\※整理中※\★10-19 運営指導・変更・加算\15 有料加算\☆報酬改定\R6報酬改定\HP用\"/>
    </mc:Choice>
  </mc:AlternateContent>
  <bookViews>
    <workbookView xWindow="0" yWindow="0" windowWidth="11376" windowHeight="8700" tabRatio="911"/>
  </bookViews>
  <sheets>
    <sheet name="【必須】チェックシート " sheetId="171" r:id="rId1"/>
    <sheet name="別紙２" sheetId="178" r:id="rId2"/>
    <sheet name="別紙２②【必須】届出書（２枚目） (新4月～)" sheetId="175" r:id="rId3"/>
    <sheet name="別紙33（夜間看護体制） " sheetId="172" r:id="rId4"/>
    <sheet name="別紙34-2(看取り介護)" sheetId="181" r:id="rId5"/>
    <sheet name="別紙12-2（認知症専門ケア）" sheetId="162" r:id="rId6"/>
    <sheet name="別紙14-6（サービス提供体制）" sheetId="147" r:id="rId7"/>
    <sheet name="加算様式１（短期利用） " sheetId="154" r:id="rId8"/>
    <sheet name="別紙32（入居継続支援加算）" sheetId="159" r:id="rId9"/>
    <sheet name="別紙32-2（テクノロジーの導入入居継続支援加算） " sheetId="179" r:id="rId10"/>
    <sheet name="別紙28（生産性向上推進体制加算）" sheetId="174" r:id="rId11"/>
    <sheet name="別紙28②　別紙 成果の確認の根拠データ" sheetId="177" r:id="rId12"/>
    <sheet name="別紙35　高齢者施設等感染対策向上加算" sheetId="180" r:id="rId13"/>
    <sheet name="参考計算書Ａ（有資格者の割合） " sheetId="153" r:id="rId14"/>
    <sheet name="参考計算書B（勤続年数） " sheetId="155" r:id="rId15"/>
    <sheet name="参考計算書Ｃ（常勤職員の割合） " sheetId="156" r:id="rId16"/>
    <sheet name="参考計算書D（有資格者の割合・勤続年数） " sheetId="157" r:id="rId17"/>
    <sheet name="標準様式１（勤務表）" sheetId="165" r:id="rId18"/>
    <sheet name="標準様式１（勤務表_シフト記号表）" sheetId="166" r:id="rId19"/>
    <sheet name="記入方法" sheetId="167" r:id="rId20"/>
    <sheet name="【記載例】標準様式１（勤務表）" sheetId="163" r:id="rId21"/>
    <sheet name="【記載例】標準様式１（勤務表_シフト記号表）" sheetId="164" r:id="rId22"/>
    <sheet name="プルダウン・リスト" sheetId="168" state="hidden" r:id="rId23"/>
  </sheets>
  <externalReferences>
    <externalReference r:id="rId24"/>
  </externalReferences>
  <definedNames>
    <definedName name="_______xlfn_IFERROR">#N/A</definedName>
    <definedName name="______xlfn_IFERROR">#N/A</definedName>
    <definedName name="_____xlfn_IFERROR">#N/A</definedName>
    <definedName name="_____xlnm.Print_Area" localSheetId="8">'別紙32（入居継続支援加算）'!$A$1:$AD$51</definedName>
    <definedName name="____xlfn_IFERROR">#N/A</definedName>
    <definedName name="____xlnm.Print_Area" localSheetId="10">'別紙28（生産性向上推進体制加算）'!$A$1:$AG$51</definedName>
    <definedName name="____xlnm.Print_Area" localSheetId="9">'別紙32-2（テクノロジーの導入入居継続支援加算） '!$A$1:$AE$68</definedName>
    <definedName name="___xlfn_IFERROR">#N/A</definedName>
    <definedName name="__xlfn_IFERROR">#N/A</definedName>
    <definedName name="__xlnm.Print_Area" localSheetId="6">'別紙14-6（サービス提供体制）'!$A$1:$AD$53</definedName>
    <definedName name="【記載例】シフト記号" localSheetId="18">'標準様式１（勤務表_シフト記号表）'!$C$6:$C$47</definedName>
    <definedName name="【記載例】シフト記号">'【記載例】標準様式１（勤務表_シフト記号表）'!$C$6:$C$47</definedName>
    <definedName name="【記載例】シフト記号表" localSheetId="18">'標準様式１（勤務表_シフト記号表）'!$C$6:$C$47</definedName>
    <definedName name="【記載例】シフト記号表" localSheetId="4">'[1]【記載例】参考様式１（勤務表_シフト記号表）'!$C$6:$C$47</definedName>
    <definedName name="【記載例】シフト記号表">'【記載例】標準様式１（勤務表_シフト記号表）'!$C$6:$C$47</definedName>
    <definedName name="_xlnm.Print_Area" localSheetId="20">'【記載例】標準様式１（勤務表）'!$A$1:$BJ$97</definedName>
    <definedName name="_xlnm.Print_Area" localSheetId="21">'【記載例】標準様式１（勤務表_シフト記号表）'!$B$1:$N$54</definedName>
    <definedName name="_xlnm.Print_Area" localSheetId="0">'【必須】チェックシート '!$A$1:$J$152</definedName>
    <definedName name="_xlnm.Print_Area" localSheetId="19">記入方法!$A$1:$Q$80</definedName>
    <definedName name="_xlnm.Print_Area" localSheetId="14">'参考計算書B（勤続年数） '!$A$1:$Q$50</definedName>
    <definedName name="_xlnm.Print_Area" localSheetId="15">'参考計算書Ｃ（常勤職員の割合） '!$A$1:$Q$49</definedName>
    <definedName name="_xlnm.Print_Area" localSheetId="16">'参考計算書D（有資格者の割合・勤続年数） '!$A$1:$Q$50</definedName>
    <definedName name="_xlnm.Print_Area" localSheetId="17">'標準様式１（勤務表）'!$A$1:$BJ$237</definedName>
    <definedName name="_xlnm.Print_Area" localSheetId="18">'標準様式１（勤務表_シフト記号表）'!$B$1:$N$54</definedName>
    <definedName name="_xlnm.Print_Area" localSheetId="6">'別紙14-6（サービス提供体制）'!$A$1:$AD$69</definedName>
    <definedName name="_xlnm.Print_Area" localSheetId="1">別紙２!$A$1:$AK$86</definedName>
    <definedName name="_xlnm.Print_Area" localSheetId="2">'別紙２②【必須】届出書（２枚目） (新4月～)'!$A$1:$CO$56</definedName>
    <definedName name="_xlnm.Print_Area" localSheetId="10">'別紙28（生産性向上推進体制加算）'!$A$1:$AF$50</definedName>
    <definedName name="_xlnm.Print_Area" localSheetId="11">'別紙28②　別紙 成果の確認の根拠データ'!$A$1:$AB$59</definedName>
    <definedName name="_xlnm.Print_Area" localSheetId="8">'別紙32（入居継続支援加算）'!$A$1:$AD$50</definedName>
    <definedName name="_xlnm.Print_Area" localSheetId="9">'別紙32-2（テクノロジーの導入入居継続支援加算） '!$A$1:$AD$69</definedName>
    <definedName name="_xlnm.Print_Area" localSheetId="3">'別紙33（夜間看護体制） '!$A$1:$Z$40</definedName>
    <definedName name="_xlnm.Print_Area" localSheetId="4">'別紙34-2(看取り介護)'!$A$1:$Y$32</definedName>
    <definedName name="_xlnm.Print_Area" localSheetId="12">'別紙35　高齢者施設等感染対策向上加算'!$A$1:$AH$47</definedName>
    <definedName name="_xlnm.Print_Titles" localSheetId="20">'【記載例】標準様式１（勤務表）'!$1:$16</definedName>
    <definedName name="_xlnm.Print_Titles" localSheetId="17">'標準様式１（勤務表）'!$1:$16</definedName>
    <definedName name="Z_35508568_576C_4E07_BD32_50654CA6895D_.wvu.PrintArea" localSheetId="0" hidden="1">'【必須】チェックシート '!$A$1:$K$152</definedName>
    <definedName name="シフト記号表" localSheetId="4">'[1]参考様式１（勤務表_シフト記号表）'!$C$6:$C$47</definedName>
    <definedName name="シフト記号表">'標準様式１（勤務表_シフト記号表）'!$C$6:$C$47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 localSheetId="4">[1]プルダウン・リスト!$C$21:$L$21</definedName>
    <definedName name="職種">プルダウン・リスト!$C$21:$L$21</definedName>
    <definedName name="生活相談員">プルダウン・リスト!$D$22:$D$31</definedName>
  </definedNames>
  <calcPr calcId="162913"/>
</workbook>
</file>

<file path=xl/calcChain.xml><?xml version="1.0" encoding="utf-8"?>
<calcChain xmlns="http://schemas.openxmlformats.org/spreadsheetml/2006/main">
  <c r="AQ222" i="165" l="1"/>
  <c r="D47" i="166" l="1"/>
  <c r="L46" i="166"/>
  <c r="L45" i="166"/>
  <c r="D44" i="166"/>
  <c r="L43" i="166"/>
  <c r="L42" i="166"/>
  <c r="L44" i="166" s="1"/>
  <c r="D41" i="166"/>
  <c r="L40" i="166"/>
  <c r="L39" i="166"/>
  <c r="D38" i="166"/>
  <c r="D37" i="166"/>
  <c r="D36" i="166"/>
  <c r="D35" i="166"/>
  <c r="D34" i="166"/>
  <c r="D33" i="166"/>
  <c r="D32" i="166"/>
  <c r="D31" i="166"/>
  <c r="D30" i="166"/>
  <c r="D29" i="166"/>
  <c r="D28" i="166"/>
  <c r="D27" i="166"/>
  <c r="D26" i="166"/>
  <c r="D25" i="166"/>
  <c r="D24" i="166"/>
  <c r="D23" i="166"/>
  <c r="L22" i="166"/>
  <c r="D22" i="166"/>
  <c r="L21" i="166"/>
  <c r="D21" i="166"/>
  <c r="L20" i="166"/>
  <c r="D20" i="166"/>
  <c r="L19" i="166"/>
  <c r="D19" i="166"/>
  <c r="L18" i="166"/>
  <c r="D18" i="166"/>
  <c r="L17" i="166"/>
  <c r="D17" i="166"/>
  <c r="L16" i="166"/>
  <c r="D16" i="166"/>
  <c r="L15" i="166"/>
  <c r="D15" i="166"/>
  <c r="L14" i="166"/>
  <c r="D14" i="166"/>
  <c r="L13" i="166"/>
  <c r="D13" i="166"/>
  <c r="L12" i="166"/>
  <c r="D12" i="166"/>
  <c r="L11" i="166"/>
  <c r="D11" i="166"/>
  <c r="L10" i="166"/>
  <c r="D10" i="166"/>
  <c r="L9" i="166"/>
  <c r="D9" i="166"/>
  <c r="L8" i="166"/>
  <c r="D8" i="166"/>
  <c r="L7" i="166"/>
  <c r="D7" i="166"/>
  <c r="L6" i="166"/>
  <c r="D6" i="166"/>
  <c r="AF231" i="165"/>
  <c r="P231" i="165"/>
  <c r="AA230" i="165"/>
  <c r="P230" i="165"/>
  <c r="K230" i="165"/>
  <c r="AH228" i="165"/>
  <c r="AM226" i="165"/>
  <c r="AA236" i="165" s="1"/>
  <c r="AJ226" i="165"/>
  <c r="AH226" i="165"/>
  <c r="W226" i="165"/>
  <c r="K236" i="165" s="1"/>
  <c r="U236" i="165" s="1"/>
  <c r="T226" i="165"/>
  <c r="K231" i="165" s="1"/>
  <c r="U231" i="165" s="1"/>
  <c r="P236" i="165" s="1"/>
  <c r="R226" i="165"/>
  <c r="BA216" i="165"/>
  <c r="AZ216" i="165"/>
  <c r="AY216" i="165"/>
  <c r="AX216" i="165"/>
  <c r="AW216" i="165"/>
  <c r="AV216" i="165"/>
  <c r="AU216" i="165"/>
  <c r="AT216" i="165"/>
  <c r="AS216" i="165"/>
  <c r="AR216" i="165"/>
  <c r="AQ216" i="165"/>
  <c r="AP216" i="165"/>
  <c r="AO216" i="165"/>
  <c r="AN216" i="165"/>
  <c r="AM216" i="165"/>
  <c r="AL216" i="165"/>
  <c r="AK216" i="165"/>
  <c r="AJ216" i="165"/>
  <c r="AI216" i="165"/>
  <c r="AH216" i="165"/>
  <c r="AG216" i="165"/>
  <c r="AF216" i="165"/>
  <c r="AE216" i="165"/>
  <c r="AD216" i="165"/>
  <c r="AC216" i="165"/>
  <c r="AB216" i="165"/>
  <c r="AA216" i="165"/>
  <c r="Z216" i="165"/>
  <c r="Y216" i="165"/>
  <c r="X216" i="165"/>
  <c r="W216" i="165"/>
  <c r="H216" i="165"/>
  <c r="F216" i="165"/>
  <c r="BA214" i="165"/>
  <c r="AZ214" i="165"/>
  <c r="AY214" i="165"/>
  <c r="AX214" i="165"/>
  <c r="AW214" i="165"/>
  <c r="AV214" i="165"/>
  <c r="AU214" i="165"/>
  <c r="AT214" i="165"/>
  <c r="AS214" i="165"/>
  <c r="AR214" i="165"/>
  <c r="AQ214" i="165"/>
  <c r="AP214" i="165"/>
  <c r="AO214" i="165"/>
  <c r="AN214" i="165"/>
  <c r="AM214" i="165"/>
  <c r="AL214" i="165"/>
  <c r="AK214" i="165"/>
  <c r="AJ214" i="165"/>
  <c r="AI214" i="165"/>
  <c r="AH214" i="165"/>
  <c r="AG214" i="165"/>
  <c r="AF214" i="165"/>
  <c r="AE214" i="165"/>
  <c r="AD214" i="165"/>
  <c r="AC214" i="165"/>
  <c r="AB214" i="165"/>
  <c r="AA214" i="165"/>
  <c r="Z214" i="165"/>
  <c r="Y214" i="165"/>
  <c r="X214" i="165"/>
  <c r="W214" i="165"/>
  <c r="H214" i="165"/>
  <c r="F214" i="165"/>
  <c r="BA212" i="165"/>
  <c r="AZ212" i="165"/>
  <c r="AY212" i="165"/>
  <c r="AX212" i="165"/>
  <c r="AW212" i="165"/>
  <c r="AV212" i="165"/>
  <c r="AU212" i="165"/>
  <c r="AT212" i="165"/>
  <c r="AS212" i="165"/>
  <c r="AR212" i="165"/>
  <c r="AQ212" i="165"/>
  <c r="AP212" i="165"/>
  <c r="AO212" i="165"/>
  <c r="AN212" i="165"/>
  <c r="AM212" i="165"/>
  <c r="AL212" i="165"/>
  <c r="AK212" i="165"/>
  <c r="AJ212" i="165"/>
  <c r="AI212" i="165"/>
  <c r="AH212" i="165"/>
  <c r="AG212" i="165"/>
  <c r="AF212" i="165"/>
  <c r="AE212" i="165"/>
  <c r="AD212" i="165"/>
  <c r="AC212" i="165"/>
  <c r="AB212" i="165"/>
  <c r="AA212" i="165"/>
  <c r="Z212" i="165"/>
  <c r="Y212" i="165"/>
  <c r="X212" i="165"/>
  <c r="W212" i="165"/>
  <c r="H212" i="165"/>
  <c r="F212" i="165"/>
  <c r="BA210" i="165"/>
  <c r="AZ210" i="165"/>
  <c r="AY210" i="165"/>
  <c r="AX210" i="165"/>
  <c r="AW210" i="165"/>
  <c r="AV210" i="165"/>
  <c r="AU210" i="165"/>
  <c r="AT210" i="165"/>
  <c r="AS210" i="165"/>
  <c r="AR210" i="165"/>
  <c r="AQ210" i="165"/>
  <c r="AP210" i="165"/>
  <c r="AO210" i="165"/>
  <c r="AN210" i="165"/>
  <c r="AM210" i="165"/>
  <c r="AL210" i="165"/>
  <c r="AK210" i="165"/>
  <c r="AJ210" i="165"/>
  <c r="AI210" i="165"/>
  <c r="AH210" i="165"/>
  <c r="AG210" i="165"/>
  <c r="AF210" i="165"/>
  <c r="AE210" i="165"/>
  <c r="AD210" i="165"/>
  <c r="AC210" i="165"/>
  <c r="AB210" i="165"/>
  <c r="AA210" i="165"/>
  <c r="Z210" i="165"/>
  <c r="Y210" i="165"/>
  <c r="X210" i="165"/>
  <c r="W210" i="165"/>
  <c r="H210" i="165"/>
  <c r="F210" i="165"/>
  <c r="BA208" i="165"/>
  <c r="AZ208" i="165"/>
  <c r="AY208" i="165"/>
  <c r="AX208" i="165"/>
  <c r="AW208" i="165"/>
  <c r="AV208" i="165"/>
  <c r="AU208" i="165"/>
  <c r="AT208" i="165"/>
  <c r="AS208" i="165"/>
  <c r="AR208" i="165"/>
  <c r="AQ208" i="165"/>
  <c r="AP208" i="165"/>
  <c r="AO208" i="165"/>
  <c r="AN208" i="165"/>
  <c r="AM208" i="165"/>
  <c r="AL208" i="165"/>
  <c r="AK208" i="165"/>
  <c r="AJ208" i="165"/>
  <c r="AI208" i="165"/>
  <c r="AH208" i="165"/>
  <c r="AG208" i="165"/>
  <c r="AF208" i="165"/>
  <c r="AE208" i="165"/>
  <c r="AD208" i="165"/>
  <c r="AC208" i="165"/>
  <c r="AB208" i="165"/>
  <c r="AA208" i="165"/>
  <c r="Z208" i="165"/>
  <c r="Y208" i="165"/>
  <c r="X208" i="165"/>
  <c r="W208" i="165"/>
  <c r="H208" i="165"/>
  <c r="F208" i="165"/>
  <c r="BA206" i="165"/>
  <c r="AZ206" i="165"/>
  <c r="AY206" i="165"/>
  <c r="AX206" i="165"/>
  <c r="AW206" i="165"/>
  <c r="AV206" i="165"/>
  <c r="AU206" i="165"/>
  <c r="AT206" i="165"/>
  <c r="AS206" i="165"/>
  <c r="AR206" i="165"/>
  <c r="AQ206" i="165"/>
  <c r="AP206" i="165"/>
  <c r="AO206" i="165"/>
  <c r="AN206" i="165"/>
  <c r="AM206" i="165"/>
  <c r="AL206" i="165"/>
  <c r="AK206" i="165"/>
  <c r="AJ206" i="165"/>
  <c r="AI206" i="165"/>
  <c r="AH206" i="165"/>
  <c r="AG206" i="165"/>
  <c r="AF206" i="165"/>
  <c r="AE206" i="165"/>
  <c r="AD206" i="165"/>
  <c r="AC206" i="165"/>
  <c r="AB206" i="165"/>
  <c r="AA206" i="165"/>
  <c r="Z206" i="165"/>
  <c r="Y206" i="165"/>
  <c r="X206" i="165"/>
  <c r="W206" i="165"/>
  <c r="H206" i="165"/>
  <c r="F206" i="165"/>
  <c r="BA204" i="165"/>
  <c r="AZ204" i="165"/>
  <c r="AY204" i="165"/>
  <c r="AX204" i="165"/>
  <c r="AW204" i="165"/>
  <c r="AV204" i="165"/>
  <c r="AU204" i="165"/>
  <c r="AT204" i="165"/>
  <c r="AS204" i="165"/>
  <c r="AR204" i="165"/>
  <c r="AQ204" i="165"/>
  <c r="AP204" i="165"/>
  <c r="AO204" i="165"/>
  <c r="AN204" i="165"/>
  <c r="AM204" i="165"/>
  <c r="AL204" i="165"/>
  <c r="AK204" i="165"/>
  <c r="AJ204" i="165"/>
  <c r="AI204" i="165"/>
  <c r="AH204" i="165"/>
  <c r="AG204" i="165"/>
  <c r="AF204" i="165"/>
  <c r="AE204" i="165"/>
  <c r="AD204" i="165"/>
  <c r="AC204" i="165"/>
  <c r="AB204" i="165"/>
  <c r="AA204" i="165"/>
  <c r="Z204" i="165"/>
  <c r="Y204" i="165"/>
  <c r="X204" i="165"/>
  <c r="W204" i="165"/>
  <c r="H204" i="165"/>
  <c r="F204" i="165"/>
  <c r="BA202" i="165"/>
  <c r="AZ202" i="165"/>
  <c r="AY202" i="165"/>
  <c r="AX202" i="165"/>
  <c r="AW202" i="165"/>
  <c r="AV202" i="165"/>
  <c r="AU202" i="165"/>
  <c r="AT202" i="165"/>
  <c r="AS202" i="165"/>
  <c r="AR202" i="165"/>
  <c r="AQ202" i="165"/>
  <c r="AP202" i="165"/>
  <c r="AO202" i="165"/>
  <c r="AN202" i="165"/>
  <c r="AM202" i="165"/>
  <c r="AL202" i="165"/>
  <c r="AK202" i="165"/>
  <c r="AJ202" i="165"/>
  <c r="AI202" i="165"/>
  <c r="AH202" i="165"/>
  <c r="AG202" i="165"/>
  <c r="AF202" i="165"/>
  <c r="AE202" i="165"/>
  <c r="AD202" i="165"/>
  <c r="AC202" i="165"/>
  <c r="AB202" i="165"/>
  <c r="AA202" i="165"/>
  <c r="Z202" i="165"/>
  <c r="Y202" i="165"/>
  <c r="X202" i="165"/>
  <c r="W202" i="165"/>
  <c r="H202" i="165"/>
  <c r="F202" i="165"/>
  <c r="BA200" i="165"/>
  <c r="AZ200" i="165"/>
  <c r="AY200" i="165"/>
  <c r="AX200" i="165"/>
  <c r="AW200" i="165"/>
  <c r="AV200" i="165"/>
  <c r="AU200" i="165"/>
  <c r="AT200" i="165"/>
  <c r="AS200" i="165"/>
  <c r="AR200" i="165"/>
  <c r="AQ200" i="165"/>
  <c r="AP200" i="165"/>
  <c r="AO200" i="165"/>
  <c r="AN200" i="165"/>
  <c r="AM200" i="165"/>
  <c r="AL200" i="165"/>
  <c r="AK200" i="165"/>
  <c r="AJ200" i="165"/>
  <c r="AI200" i="165"/>
  <c r="AH200" i="165"/>
  <c r="AG200" i="165"/>
  <c r="AF200" i="165"/>
  <c r="AE200" i="165"/>
  <c r="AD200" i="165"/>
  <c r="AC200" i="165"/>
  <c r="AB200" i="165"/>
  <c r="AA200" i="165"/>
  <c r="Z200" i="165"/>
  <c r="Y200" i="165"/>
  <c r="X200" i="165"/>
  <c r="W200" i="165"/>
  <c r="H200" i="165"/>
  <c r="F200" i="165"/>
  <c r="BA198" i="165"/>
  <c r="AZ198" i="165"/>
  <c r="AY198" i="165"/>
  <c r="AX198" i="165"/>
  <c r="AW198" i="165"/>
  <c r="AV198" i="165"/>
  <c r="AU198" i="165"/>
  <c r="AT198" i="165"/>
  <c r="AS198" i="165"/>
  <c r="AR198" i="165"/>
  <c r="AQ198" i="165"/>
  <c r="AP198" i="165"/>
  <c r="AO198" i="165"/>
  <c r="AN198" i="165"/>
  <c r="AM198" i="165"/>
  <c r="AL198" i="165"/>
  <c r="AK198" i="165"/>
  <c r="AJ198" i="165"/>
  <c r="AI198" i="165"/>
  <c r="AH198" i="165"/>
  <c r="AG198" i="165"/>
  <c r="AF198" i="165"/>
  <c r="AE198" i="165"/>
  <c r="AD198" i="165"/>
  <c r="AC198" i="165"/>
  <c r="AB198" i="165"/>
  <c r="AA198" i="165"/>
  <c r="Z198" i="165"/>
  <c r="Y198" i="165"/>
  <c r="X198" i="165"/>
  <c r="W198" i="165"/>
  <c r="H198" i="165"/>
  <c r="F198" i="165"/>
  <c r="BA196" i="165"/>
  <c r="AZ196" i="165"/>
  <c r="AY196" i="165"/>
  <c r="AX196" i="165"/>
  <c r="AW196" i="165"/>
  <c r="AV196" i="165"/>
  <c r="AU196" i="165"/>
  <c r="AT196" i="165"/>
  <c r="AS196" i="165"/>
  <c r="AR196" i="165"/>
  <c r="AQ196" i="165"/>
  <c r="AP196" i="165"/>
  <c r="AO196" i="165"/>
  <c r="AN196" i="165"/>
  <c r="AM196" i="165"/>
  <c r="AL196" i="165"/>
  <c r="AK196" i="165"/>
  <c r="AJ196" i="165"/>
  <c r="AI196" i="165"/>
  <c r="AH196" i="165"/>
  <c r="AG196" i="165"/>
  <c r="AF196" i="165"/>
  <c r="AE196" i="165"/>
  <c r="AD196" i="165"/>
  <c r="AC196" i="165"/>
  <c r="AB196" i="165"/>
  <c r="AA196" i="165"/>
  <c r="Z196" i="165"/>
  <c r="Y196" i="165"/>
  <c r="X196" i="165"/>
  <c r="W196" i="165"/>
  <c r="H196" i="165"/>
  <c r="F196" i="165"/>
  <c r="BA194" i="165"/>
  <c r="AZ194" i="165"/>
  <c r="AY194" i="165"/>
  <c r="AX194" i="165"/>
  <c r="AW194" i="165"/>
  <c r="AV194" i="165"/>
  <c r="AU194" i="165"/>
  <c r="AT194" i="165"/>
  <c r="AS194" i="165"/>
  <c r="AR194" i="165"/>
  <c r="AQ194" i="165"/>
  <c r="AP194" i="165"/>
  <c r="AO194" i="165"/>
  <c r="AN194" i="165"/>
  <c r="AM194" i="165"/>
  <c r="AL194" i="165"/>
  <c r="AK194" i="165"/>
  <c r="AJ194" i="165"/>
  <c r="AI194" i="165"/>
  <c r="AH194" i="165"/>
  <c r="AG194" i="165"/>
  <c r="AF194" i="165"/>
  <c r="AE194" i="165"/>
  <c r="AD194" i="165"/>
  <c r="AC194" i="165"/>
  <c r="AB194" i="165"/>
  <c r="AA194" i="165"/>
  <c r="Z194" i="165"/>
  <c r="Y194" i="165"/>
  <c r="X194" i="165"/>
  <c r="W194" i="165"/>
  <c r="H194" i="165"/>
  <c r="F194" i="165"/>
  <c r="BA192" i="165"/>
  <c r="AZ192" i="165"/>
  <c r="AY192" i="165"/>
  <c r="AX192" i="165"/>
  <c r="AW192" i="165"/>
  <c r="AV192" i="165"/>
  <c r="AU192" i="165"/>
  <c r="AT192" i="165"/>
  <c r="AS192" i="165"/>
  <c r="AR192" i="165"/>
  <c r="AQ192" i="165"/>
  <c r="AP192" i="165"/>
  <c r="AO192" i="165"/>
  <c r="AN192" i="165"/>
  <c r="AM192" i="165"/>
  <c r="AL192" i="165"/>
  <c r="AK192" i="165"/>
  <c r="AJ192" i="165"/>
  <c r="AI192" i="165"/>
  <c r="AH192" i="165"/>
  <c r="AG192" i="165"/>
  <c r="AF192" i="165"/>
  <c r="AE192" i="165"/>
  <c r="AD192" i="165"/>
  <c r="AC192" i="165"/>
  <c r="AB192" i="165"/>
  <c r="AA192" i="165"/>
  <c r="Z192" i="165"/>
  <c r="Y192" i="165"/>
  <c r="X192" i="165"/>
  <c r="W192" i="165"/>
  <c r="H192" i="165"/>
  <c r="F192" i="165"/>
  <c r="BA190" i="165"/>
  <c r="AZ190" i="165"/>
  <c r="AY190" i="165"/>
  <c r="AX190" i="165"/>
  <c r="AW190" i="165"/>
  <c r="AV190" i="165"/>
  <c r="AU190" i="165"/>
  <c r="AT190" i="165"/>
  <c r="AS190" i="165"/>
  <c r="AR190" i="165"/>
  <c r="AQ190" i="165"/>
  <c r="AP190" i="165"/>
  <c r="AO190" i="165"/>
  <c r="AN190" i="165"/>
  <c r="AM190" i="165"/>
  <c r="AL190" i="165"/>
  <c r="AK190" i="165"/>
  <c r="AJ190" i="165"/>
  <c r="AI190" i="165"/>
  <c r="AH190" i="165"/>
  <c r="AG190" i="165"/>
  <c r="AF190" i="165"/>
  <c r="AE190" i="165"/>
  <c r="AD190" i="165"/>
  <c r="AC190" i="165"/>
  <c r="AB190" i="165"/>
  <c r="AA190" i="165"/>
  <c r="Z190" i="165"/>
  <c r="Y190" i="165"/>
  <c r="X190" i="165"/>
  <c r="W190" i="165"/>
  <c r="H190" i="165"/>
  <c r="F190" i="165"/>
  <c r="BA188" i="165"/>
  <c r="AZ188" i="165"/>
  <c r="AY188" i="165"/>
  <c r="AX188" i="165"/>
  <c r="AW188" i="165"/>
  <c r="AV188" i="165"/>
  <c r="AU188" i="165"/>
  <c r="AT188" i="165"/>
  <c r="AS188" i="165"/>
  <c r="AR188" i="165"/>
  <c r="AQ188" i="165"/>
  <c r="AP188" i="165"/>
  <c r="AO188" i="165"/>
  <c r="AN188" i="165"/>
  <c r="AM188" i="165"/>
  <c r="AL188" i="165"/>
  <c r="AK188" i="165"/>
  <c r="AJ188" i="165"/>
  <c r="AI188" i="165"/>
  <c r="AH188" i="165"/>
  <c r="AG188" i="165"/>
  <c r="AF188" i="165"/>
  <c r="AE188" i="165"/>
  <c r="AD188" i="165"/>
  <c r="AC188" i="165"/>
  <c r="AB188" i="165"/>
  <c r="AA188" i="165"/>
  <c r="Z188" i="165"/>
  <c r="Y188" i="165"/>
  <c r="X188" i="165"/>
  <c r="W188" i="165"/>
  <c r="H188" i="165"/>
  <c r="F188" i="165"/>
  <c r="BA186" i="165"/>
  <c r="AZ186" i="165"/>
  <c r="AY186" i="165"/>
  <c r="AX186" i="165"/>
  <c r="AW186" i="165"/>
  <c r="AV186" i="165"/>
  <c r="AU186" i="165"/>
  <c r="AT186" i="165"/>
  <c r="AS186" i="165"/>
  <c r="AR186" i="165"/>
  <c r="AQ186" i="165"/>
  <c r="AP186" i="165"/>
  <c r="AO186" i="165"/>
  <c r="AN186" i="165"/>
  <c r="AM186" i="165"/>
  <c r="AL186" i="165"/>
  <c r="AK186" i="165"/>
  <c r="AJ186" i="165"/>
  <c r="AI186" i="165"/>
  <c r="AH186" i="165"/>
  <c r="AG186" i="165"/>
  <c r="AF186" i="165"/>
  <c r="AE186" i="165"/>
  <c r="AD186" i="165"/>
  <c r="AC186" i="165"/>
  <c r="AB186" i="165"/>
  <c r="AA186" i="165"/>
  <c r="Z186" i="165"/>
  <c r="Y186" i="165"/>
  <c r="X186" i="165"/>
  <c r="W186" i="165"/>
  <c r="H186" i="165"/>
  <c r="F186" i="165"/>
  <c r="BA184" i="165"/>
  <c r="AZ184" i="165"/>
  <c r="AY184" i="165"/>
  <c r="AX184" i="165"/>
  <c r="AW184" i="165"/>
  <c r="AV184" i="165"/>
  <c r="AU184" i="165"/>
  <c r="AT184" i="165"/>
  <c r="AS184" i="165"/>
  <c r="AR184" i="165"/>
  <c r="AQ184" i="165"/>
  <c r="AP184" i="165"/>
  <c r="AO184" i="165"/>
  <c r="AN184" i="165"/>
  <c r="AM184" i="165"/>
  <c r="AL184" i="165"/>
  <c r="AK184" i="165"/>
  <c r="AJ184" i="165"/>
  <c r="AI184" i="165"/>
  <c r="AH184" i="165"/>
  <c r="AG184" i="165"/>
  <c r="AF184" i="165"/>
  <c r="AE184" i="165"/>
  <c r="AD184" i="165"/>
  <c r="AC184" i="165"/>
  <c r="AB184" i="165"/>
  <c r="AA184" i="165"/>
  <c r="Z184" i="165"/>
  <c r="Y184" i="165"/>
  <c r="X184" i="165"/>
  <c r="W184" i="165"/>
  <c r="H184" i="165"/>
  <c r="F184" i="165"/>
  <c r="BA182" i="165"/>
  <c r="AZ182" i="165"/>
  <c r="AY182" i="165"/>
  <c r="AX182" i="165"/>
  <c r="AW182" i="165"/>
  <c r="AV182" i="165"/>
  <c r="AU182" i="165"/>
  <c r="AT182" i="165"/>
  <c r="AS182" i="165"/>
  <c r="AR182" i="165"/>
  <c r="AQ182" i="165"/>
  <c r="AP182" i="165"/>
  <c r="AO182" i="165"/>
  <c r="AN182" i="165"/>
  <c r="AM182" i="165"/>
  <c r="AL182" i="165"/>
  <c r="AK182" i="165"/>
  <c r="AJ182" i="165"/>
  <c r="AI182" i="165"/>
  <c r="AH182" i="165"/>
  <c r="AG182" i="165"/>
  <c r="AF182" i="165"/>
  <c r="AE182" i="165"/>
  <c r="AD182" i="165"/>
  <c r="AC182" i="165"/>
  <c r="AB182" i="165"/>
  <c r="AA182" i="165"/>
  <c r="Z182" i="165"/>
  <c r="Y182" i="165"/>
  <c r="X182" i="165"/>
  <c r="W182" i="165"/>
  <c r="H182" i="165"/>
  <c r="F182" i="165"/>
  <c r="BA180" i="165"/>
  <c r="AZ180" i="165"/>
  <c r="AY180" i="165"/>
  <c r="AX180" i="165"/>
  <c r="AW180" i="165"/>
  <c r="AV180" i="165"/>
  <c r="AU180" i="165"/>
  <c r="AT180" i="165"/>
  <c r="AS180" i="165"/>
  <c r="AR180" i="165"/>
  <c r="AQ180" i="165"/>
  <c r="AP180" i="165"/>
  <c r="AO180" i="165"/>
  <c r="AN180" i="165"/>
  <c r="AM180" i="165"/>
  <c r="AL180" i="165"/>
  <c r="AK180" i="165"/>
  <c r="AJ180" i="165"/>
  <c r="AI180" i="165"/>
  <c r="AH180" i="165"/>
  <c r="AG180" i="165"/>
  <c r="AF180" i="165"/>
  <c r="AE180" i="165"/>
  <c r="AD180" i="165"/>
  <c r="AC180" i="165"/>
  <c r="AB180" i="165"/>
  <c r="AA180" i="165"/>
  <c r="Z180" i="165"/>
  <c r="Y180" i="165"/>
  <c r="X180" i="165"/>
  <c r="W180" i="165"/>
  <c r="H180" i="165"/>
  <c r="F180" i="165"/>
  <c r="BA178" i="165"/>
  <c r="AZ178" i="165"/>
  <c r="AY178" i="165"/>
  <c r="AX178" i="165"/>
  <c r="AW178" i="165"/>
  <c r="AV178" i="165"/>
  <c r="AU178" i="165"/>
  <c r="AT178" i="165"/>
  <c r="AS178" i="165"/>
  <c r="AR178" i="165"/>
  <c r="AQ178" i="165"/>
  <c r="AP178" i="165"/>
  <c r="AO178" i="165"/>
  <c r="AN178" i="165"/>
  <c r="AM178" i="165"/>
  <c r="AL178" i="165"/>
  <c r="AK178" i="165"/>
  <c r="AJ178" i="165"/>
  <c r="AI178" i="165"/>
  <c r="AH178" i="165"/>
  <c r="AG178" i="165"/>
  <c r="AF178" i="165"/>
  <c r="AE178" i="165"/>
  <c r="AD178" i="165"/>
  <c r="AC178" i="165"/>
  <c r="AB178" i="165"/>
  <c r="AA178" i="165"/>
  <c r="Z178" i="165"/>
  <c r="Y178" i="165"/>
  <c r="X178" i="165"/>
  <c r="W178" i="165"/>
  <c r="H178" i="165"/>
  <c r="F178" i="165"/>
  <c r="BA176" i="165"/>
  <c r="AZ176" i="165"/>
  <c r="AY176" i="165"/>
  <c r="AX176" i="165"/>
  <c r="AW176" i="165"/>
  <c r="AV176" i="165"/>
  <c r="AU176" i="165"/>
  <c r="AT176" i="165"/>
  <c r="AS176" i="165"/>
  <c r="AR176" i="165"/>
  <c r="AQ176" i="165"/>
  <c r="AP176" i="165"/>
  <c r="AO176" i="165"/>
  <c r="AN176" i="165"/>
  <c r="AM176" i="165"/>
  <c r="AL176" i="165"/>
  <c r="AK176" i="165"/>
  <c r="AJ176" i="165"/>
  <c r="AI176" i="165"/>
  <c r="AH176" i="165"/>
  <c r="AG176" i="165"/>
  <c r="AF176" i="165"/>
  <c r="AE176" i="165"/>
  <c r="AD176" i="165"/>
  <c r="AC176" i="165"/>
  <c r="AB176" i="165"/>
  <c r="AA176" i="165"/>
  <c r="Z176" i="165"/>
  <c r="Y176" i="165"/>
  <c r="X176" i="165"/>
  <c r="W176" i="165"/>
  <c r="H176" i="165"/>
  <c r="F176" i="165"/>
  <c r="BA174" i="165"/>
  <c r="AZ174" i="165"/>
  <c r="AY174" i="165"/>
  <c r="AX174" i="165"/>
  <c r="AW174" i="165"/>
  <c r="AV174" i="165"/>
  <c r="AU174" i="165"/>
  <c r="AT174" i="165"/>
  <c r="AS174" i="165"/>
  <c r="AR174" i="165"/>
  <c r="AQ174" i="165"/>
  <c r="AP174" i="165"/>
  <c r="AO174" i="165"/>
  <c r="AN174" i="165"/>
  <c r="AM174" i="165"/>
  <c r="AL174" i="165"/>
  <c r="AK174" i="165"/>
  <c r="AJ174" i="165"/>
  <c r="AI174" i="165"/>
  <c r="AH174" i="165"/>
  <c r="AG174" i="165"/>
  <c r="AF174" i="165"/>
  <c r="AE174" i="165"/>
  <c r="AD174" i="165"/>
  <c r="AC174" i="165"/>
  <c r="AB174" i="165"/>
  <c r="AA174" i="165"/>
  <c r="Z174" i="165"/>
  <c r="Y174" i="165"/>
  <c r="X174" i="165"/>
  <c r="W174" i="165"/>
  <c r="H174" i="165"/>
  <c r="F174" i="165"/>
  <c r="BA172" i="165"/>
  <c r="AZ172" i="165"/>
  <c r="AY172" i="165"/>
  <c r="AX172" i="165"/>
  <c r="AW172" i="165"/>
  <c r="AV172" i="165"/>
  <c r="AU172" i="165"/>
  <c r="AT172" i="165"/>
  <c r="AS172" i="165"/>
  <c r="AR172" i="165"/>
  <c r="AQ172" i="165"/>
  <c r="AP172" i="165"/>
  <c r="AO172" i="165"/>
  <c r="AN172" i="165"/>
  <c r="AM172" i="165"/>
  <c r="AL172" i="165"/>
  <c r="AK172" i="165"/>
  <c r="AJ172" i="165"/>
  <c r="AI172" i="165"/>
  <c r="AH172" i="165"/>
  <c r="AG172" i="165"/>
  <c r="AF172" i="165"/>
  <c r="AE172" i="165"/>
  <c r="AD172" i="165"/>
  <c r="AC172" i="165"/>
  <c r="AB172" i="165"/>
  <c r="AA172" i="165"/>
  <c r="Z172" i="165"/>
  <c r="Y172" i="165"/>
  <c r="X172" i="165"/>
  <c r="W172" i="165"/>
  <c r="H172" i="165"/>
  <c r="F172" i="165"/>
  <c r="BA170" i="165"/>
  <c r="AZ170" i="165"/>
  <c r="AY170" i="165"/>
  <c r="AX170" i="165"/>
  <c r="AW170" i="165"/>
  <c r="AV170" i="165"/>
  <c r="AU170" i="165"/>
  <c r="AT170" i="165"/>
  <c r="AS170" i="165"/>
  <c r="AR170" i="165"/>
  <c r="AQ170" i="165"/>
  <c r="AP170" i="165"/>
  <c r="AO170" i="165"/>
  <c r="AN170" i="165"/>
  <c r="AM170" i="165"/>
  <c r="AL170" i="165"/>
  <c r="AK170" i="165"/>
  <c r="AJ170" i="165"/>
  <c r="AI170" i="165"/>
  <c r="AH170" i="165"/>
  <c r="AG170" i="165"/>
  <c r="AF170" i="165"/>
  <c r="AE170" i="165"/>
  <c r="AD170" i="165"/>
  <c r="AC170" i="165"/>
  <c r="AB170" i="165"/>
  <c r="AA170" i="165"/>
  <c r="Z170" i="165"/>
  <c r="Y170" i="165"/>
  <c r="X170" i="165"/>
  <c r="W170" i="165"/>
  <c r="H170" i="165"/>
  <c r="F170" i="165"/>
  <c r="BA168" i="165"/>
  <c r="AZ168" i="165"/>
  <c r="AY168" i="165"/>
  <c r="AX168" i="165"/>
  <c r="AW168" i="165"/>
  <c r="AV168" i="165"/>
  <c r="AU168" i="165"/>
  <c r="AT168" i="165"/>
  <c r="AS168" i="165"/>
  <c r="AR168" i="165"/>
  <c r="AQ168" i="165"/>
  <c r="AP168" i="165"/>
  <c r="AO168" i="165"/>
  <c r="AN168" i="165"/>
  <c r="AM168" i="165"/>
  <c r="AL168" i="165"/>
  <c r="AK168" i="165"/>
  <c r="AJ168" i="165"/>
  <c r="AI168" i="165"/>
  <c r="AH168" i="165"/>
  <c r="AG168" i="165"/>
  <c r="AF168" i="165"/>
  <c r="AE168" i="165"/>
  <c r="AD168" i="165"/>
  <c r="AC168" i="165"/>
  <c r="AB168" i="165"/>
  <c r="AA168" i="165"/>
  <c r="Z168" i="165"/>
  <c r="Y168" i="165"/>
  <c r="X168" i="165"/>
  <c r="W168" i="165"/>
  <c r="H168" i="165"/>
  <c r="F168" i="165"/>
  <c r="BA166" i="165"/>
  <c r="AZ166" i="165"/>
  <c r="AY166" i="165"/>
  <c r="AX166" i="165"/>
  <c r="AW166" i="165"/>
  <c r="AV166" i="165"/>
  <c r="AU166" i="165"/>
  <c r="AT166" i="165"/>
  <c r="AS166" i="165"/>
  <c r="AR166" i="165"/>
  <c r="AQ166" i="165"/>
  <c r="AP166" i="165"/>
  <c r="AO166" i="165"/>
  <c r="AN166" i="165"/>
  <c r="AM166" i="165"/>
  <c r="AL166" i="165"/>
  <c r="AK166" i="165"/>
  <c r="AJ166" i="165"/>
  <c r="AI166" i="165"/>
  <c r="AH166" i="165"/>
  <c r="AG166" i="165"/>
  <c r="AF166" i="165"/>
  <c r="AE166" i="165"/>
  <c r="AD166" i="165"/>
  <c r="AC166" i="165"/>
  <c r="AB166" i="165"/>
  <c r="AA166" i="165"/>
  <c r="Z166" i="165"/>
  <c r="Y166" i="165"/>
  <c r="X166" i="165"/>
  <c r="W166" i="165"/>
  <c r="H166" i="165"/>
  <c r="F166" i="165"/>
  <c r="BA164" i="165"/>
  <c r="AZ164" i="165"/>
  <c r="AY164" i="165"/>
  <c r="AX164" i="165"/>
  <c r="AW164" i="165"/>
  <c r="AV164" i="165"/>
  <c r="AU164" i="165"/>
  <c r="AT164" i="165"/>
  <c r="AS164" i="165"/>
  <c r="AR164" i="165"/>
  <c r="AQ164" i="165"/>
  <c r="AP164" i="165"/>
  <c r="AO164" i="165"/>
  <c r="AN164" i="165"/>
  <c r="AM164" i="165"/>
  <c r="AL164" i="165"/>
  <c r="AK164" i="165"/>
  <c r="AJ164" i="165"/>
  <c r="AI164" i="165"/>
  <c r="AH164" i="165"/>
  <c r="AG164" i="165"/>
  <c r="AF164" i="165"/>
  <c r="AE164" i="165"/>
  <c r="AD164" i="165"/>
  <c r="AC164" i="165"/>
  <c r="AB164" i="165"/>
  <c r="AA164" i="165"/>
  <c r="Z164" i="165"/>
  <c r="Y164" i="165"/>
  <c r="X164" i="165"/>
  <c r="W164" i="165"/>
  <c r="H164" i="165"/>
  <c r="F164" i="165"/>
  <c r="BA162" i="165"/>
  <c r="AZ162" i="165"/>
  <c r="AY162" i="165"/>
  <c r="AX162" i="165"/>
  <c r="AW162" i="165"/>
  <c r="AV162" i="165"/>
  <c r="AU162" i="165"/>
  <c r="AT162" i="165"/>
  <c r="AS162" i="165"/>
  <c r="AR162" i="165"/>
  <c r="AQ162" i="165"/>
  <c r="AP162" i="165"/>
  <c r="AO162" i="165"/>
  <c r="AN162" i="165"/>
  <c r="AM162" i="165"/>
  <c r="AL162" i="165"/>
  <c r="AK162" i="165"/>
  <c r="AJ162" i="165"/>
  <c r="AI162" i="165"/>
  <c r="AH162" i="165"/>
  <c r="AG162" i="165"/>
  <c r="AF162" i="165"/>
  <c r="AE162" i="165"/>
  <c r="AD162" i="165"/>
  <c r="AC162" i="165"/>
  <c r="AB162" i="165"/>
  <c r="AA162" i="165"/>
  <c r="Z162" i="165"/>
  <c r="Y162" i="165"/>
  <c r="X162" i="165"/>
  <c r="W162" i="165"/>
  <c r="H162" i="165"/>
  <c r="F162" i="165"/>
  <c r="BA160" i="165"/>
  <c r="AZ160" i="165"/>
  <c r="AY160" i="165"/>
  <c r="AX160" i="165"/>
  <c r="AW160" i="165"/>
  <c r="AV160" i="165"/>
  <c r="AU160" i="165"/>
  <c r="AT160" i="165"/>
  <c r="AS160" i="165"/>
  <c r="AR160" i="165"/>
  <c r="AQ160" i="165"/>
  <c r="AP160" i="165"/>
  <c r="AO160" i="165"/>
  <c r="AN160" i="165"/>
  <c r="AM160" i="165"/>
  <c r="AL160" i="165"/>
  <c r="AK160" i="165"/>
  <c r="AJ160" i="165"/>
  <c r="AI160" i="165"/>
  <c r="AH160" i="165"/>
  <c r="AG160" i="165"/>
  <c r="AF160" i="165"/>
  <c r="AE160" i="165"/>
  <c r="AD160" i="165"/>
  <c r="AC160" i="165"/>
  <c r="AB160" i="165"/>
  <c r="AA160" i="165"/>
  <c r="Z160" i="165"/>
  <c r="Y160" i="165"/>
  <c r="X160" i="165"/>
  <c r="W160" i="165"/>
  <c r="H160" i="165"/>
  <c r="F160" i="165"/>
  <c r="BA158" i="165"/>
  <c r="AZ158" i="165"/>
  <c r="AY158" i="165"/>
  <c r="AX158" i="165"/>
  <c r="AW158" i="165"/>
  <c r="AV158" i="165"/>
  <c r="AU158" i="165"/>
  <c r="AT158" i="165"/>
  <c r="AS158" i="165"/>
  <c r="AR158" i="165"/>
  <c r="AQ158" i="165"/>
  <c r="AP158" i="165"/>
  <c r="AO158" i="165"/>
  <c r="AN158" i="165"/>
  <c r="AM158" i="165"/>
  <c r="AL158" i="165"/>
  <c r="AK158" i="165"/>
  <c r="AJ158" i="165"/>
  <c r="AI158" i="165"/>
  <c r="AH158" i="165"/>
  <c r="AG158" i="165"/>
  <c r="AF158" i="165"/>
  <c r="AE158" i="165"/>
  <c r="AD158" i="165"/>
  <c r="AC158" i="165"/>
  <c r="AB158" i="165"/>
  <c r="AA158" i="165"/>
  <c r="Z158" i="165"/>
  <c r="Y158" i="165"/>
  <c r="X158" i="165"/>
  <c r="W158" i="165"/>
  <c r="H158" i="165"/>
  <c r="F158" i="165"/>
  <c r="BA156" i="165"/>
  <c r="AZ156" i="165"/>
  <c r="AY156" i="165"/>
  <c r="AX156" i="165"/>
  <c r="AW156" i="165"/>
  <c r="AV156" i="165"/>
  <c r="AU156" i="165"/>
  <c r="AT156" i="165"/>
  <c r="AS156" i="165"/>
  <c r="AR156" i="165"/>
  <c r="AQ156" i="165"/>
  <c r="AP156" i="165"/>
  <c r="AO156" i="165"/>
  <c r="AN156" i="165"/>
  <c r="AM156" i="165"/>
  <c r="AL156" i="165"/>
  <c r="AK156" i="165"/>
  <c r="AJ156" i="165"/>
  <c r="AI156" i="165"/>
  <c r="AH156" i="165"/>
  <c r="AG156" i="165"/>
  <c r="AF156" i="165"/>
  <c r="AE156" i="165"/>
  <c r="AD156" i="165"/>
  <c r="AC156" i="165"/>
  <c r="AB156" i="165"/>
  <c r="AA156" i="165"/>
  <c r="Z156" i="165"/>
  <c r="Y156" i="165"/>
  <c r="X156" i="165"/>
  <c r="W156" i="165"/>
  <c r="H156" i="165"/>
  <c r="F156" i="165"/>
  <c r="BA154" i="165"/>
  <c r="AZ154" i="165"/>
  <c r="AY154" i="165"/>
  <c r="AX154" i="165"/>
  <c r="AW154" i="165"/>
  <c r="AV154" i="165"/>
  <c r="AU154" i="165"/>
  <c r="AT154" i="165"/>
  <c r="AS154" i="165"/>
  <c r="AR154" i="165"/>
  <c r="AQ154" i="165"/>
  <c r="AP154" i="165"/>
  <c r="AO154" i="165"/>
  <c r="AN154" i="165"/>
  <c r="AM154" i="165"/>
  <c r="AL154" i="165"/>
  <c r="AK154" i="165"/>
  <c r="AJ154" i="165"/>
  <c r="AI154" i="165"/>
  <c r="AH154" i="165"/>
  <c r="AG154" i="165"/>
  <c r="AF154" i="165"/>
  <c r="AE154" i="165"/>
  <c r="AD154" i="165"/>
  <c r="AC154" i="165"/>
  <c r="AB154" i="165"/>
  <c r="AA154" i="165"/>
  <c r="Z154" i="165"/>
  <c r="Y154" i="165"/>
  <c r="X154" i="165"/>
  <c r="W154" i="165"/>
  <c r="H154" i="165"/>
  <c r="F154" i="165"/>
  <c r="BA152" i="165"/>
  <c r="AZ152" i="165"/>
  <c r="AY152" i="165"/>
  <c r="AX152" i="165"/>
  <c r="AW152" i="165"/>
  <c r="AV152" i="165"/>
  <c r="AU152" i="165"/>
  <c r="AT152" i="165"/>
  <c r="AS152" i="165"/>
  <c r="AR152" i="165"/>
  <c r="AQ152" i="165"/>
  <c r="AP152" i="165"/>
  <c r="AO152" i="165"/>
  <c r="AN152" i="165"/>
  <c r="AM152" i="165"/>
  <c r="AL152" i="165"/>
  <c r="AK152" i="165"/>
  <c r="AJ152" i="165"/>
  <c r="AI152" i="165"/>
  <c r="AH152" i="165"/>
  <c r="AG152" i="165"/>
  <c r="AF152" i="165"/>
  <c r="AE152" i="165"/>
  <c r="AD152" i="165"/>
  <c r="AC152" i="165"/>
  <c r="AB152" i="165"/>
  <c r="AA152" i="165"/>
  <c r="Z152" i="165"/>
  <c r="Y152" i="165"/>
  <c r="X152" i="165"/>
  <c r="W152" i="165"/>
  <c r="H152" i="165"/>
  <c r="F152" i="165"/>
  <c r="BA150" i="165"/>
  <c r="AZ150" i="165"/>
  <c r="AY150" i="165"/>
  <c r="AX150" i="165"/>
  <c r="AW150" i="165"/>
  <c r="AV150" i="165"/>
  <c r="AU150" i="165"/>
  <c r="AT150" i="165"/>
  <c r="AS150" i="165"/>
  <c r="AR150" i="165"/>
  <c r="AQ150" i="165"/>
  <c r="AP150" i="165"/>
  <c r="AO150" i="165"/>
  <c r="AN150" i="165"/>
  <c r="AM150" i="165"/>
  <c r="AL150" i="165"/>
  <c r="AK150" i="165"/>
  <c r="AJ150" i="165"/>
  <c r="AI150" i="165"/>
  <c r="AH150" i="165"/>
  <c r="AG150" i="165"/>
  <c r="AF150" i="165"/>
  <c r="AE150" i="165"/>
  <c r="AD150" i="165"/>
  <c r="AC150" i="165"/>
  <c r="AB150" i="165"/>
  <c r="AA150" i="165"/>
  <c r="Z150" i="165"/>
  <c r="Y150" i="165"/>
  <c r="X150" i="165"/>
  <c r="W150" i="165"/>
  <c r="H150" i="165"/>
  <c r="F150" i="165"/>
  <c r="BA148" i="165"/>
  <c r="AZ148" i="165"/>
  <c r="AY148" i="165"/>
  <c r="AX148" i="165"/>
  <c r="AW148" i="165"/>
  <c r="AV148" i="165"/>
  <c r="AU148" i="165"/>
  <c r="AT148" i="165"/>
  <c r="AS148" i="165"/>
  <c r="AR148" i="165"/>
  <c r="AQ148" i="165"/>
  <c r="AP148" i="165"/>
  <c r="AO148" i="165"/>
  <c r="AN148" i="165"/>
  <c r="AM148" i="165"/>
  <c r="AL148" i="165"/>
  <c r="AK148" i="165"/>
  <c r="AJ148" i="165"/>
  <c r="AI148" i="165"/>
  <c r="AH148" i="165"/>
  <c r="AG148" i="165"/>
  <c r="AF148" i="165"/>
  <c r="AE148" i="165"/>
  <c r="AD148" i="165"/>
  <c r="AC148" i="165"/>
  <c r="AB148" i="165"/>
  <c r="AA148" i="165"/>
  <c r="Z148" i="165"/>
  <c r="Y148" i="165"/>
  <c r="X148" i="165"/>
  <c r="W148" i="165"/>
  <c r="H148" i="165"/>
  <c r="F148" i="165"/>
  <c r="BA146" i="165"/>
  <c r="AZ146" i="165"/>
  <c r="AY146" i="165"/>
  <c r="AX146" i="165"/>
  <c r="AW146" i="165"/>
  <c r="AV146" i="165"/>
  <c r="AU146" i="165"/>
  <c r="AT146" i="165"/>
  <c r="AS146" i="165"/>
  <c r="AR146" i="165"/>
  <c r="AQ146" i="165"/>
  <c r="AP146" i="165"/>
  <c r="AO146" i="165"/>
  <c r="AN146" i="165"/>
  <c r="AM146" i="165"/>
  <c r="AL146" i="165"/>
  <c r="AK146" i="165"/>
  <c r="AJ146" i="165"/>
  <c r="AI146" i="165"/>
  <c r="AH146" i="165"/>
  <c r="AG146" i="165"/>
  <c r="AF146" i="165"/>
  <c r="AE146" i="165"/>
  <c r="AD146" i="165"/>
  <c r="AC146" i="165"/>
  <c r="AB146" i="165"/>
  <c r="AA146" i="165"/>
  <c r="Z146" i="165"/>
  <c r="Y146" i="165"/>
  <c r="X146" i="165"/>
  <c r="W146" i="165"/>
  <c r="H146" i="165"/>
  <c r="F146" i="165"/>
  <c r="BA144" i="165"/>
  <c r="AZ144" i="165"/>
  <c r="AY144" i="165"/>
  <c r="AX144" i="165"/>
  <c r="AW144" i="165"/>
  <c r="AV144" i="165"/>
  <c r="AU144" i="165"/>
  <c r="AT144" i="165"/>
  <c r="AS144" i="165"/>
  <c r="AR144" i="165"/>
  <c r="AQ144" i="165"/>
  <c r="AP144" i="165"/>
  <c r="AO144" i="165"/>
  <c r="AN144" i="165"/>
  <c r="AM144" i="165"/>
  <c r="AL144" i="165"/>
  <c r="AK144" i="165"/>
  <c r="AJ144" i="165"/>
  <c r="AI144" i="165"/>
  <c r="AH144" i="165"/>
  <c r="AG144" i="165"/>
  <c r="AF144" i="165"/>
  <c r="AE144" i="165"/>
  <c r="AD144" i="165"/>
  <c r="AC144" i="165"/>
  <c r="AB144" i="165"/>
  <c r="AA144" i="165"/>
  <c r="Z144" i="165"/>
  <c r="Y144" i="165"/>
  <c r="X144" i="165"/>
  <c r="W144" i="165"/>
  <c r="H144" i="165"/>
  <c r="F144" i="165"/>
  <c r="BA142" i="165"/>
  <c r="AZ142" i="165"/>
  <c r="AY142" i="165"/>
  <c r="AX142" i="165"/>
  <c r="AW142" i="165"/>
  <c r="AV142" i="165"/>
  <c r="AU142" i="165"/>
  <c r="AT142" i="165"/>
  <c r="AS142" i="165"/>
  <c r="AR142" i="165"/>
  <c r="AQ142" i="165"/>
  <c r="AP142" i="165"/>
  <c r="AO142" i="165"/>
  <c r="AN142" i="165"/>
  <c r="AM142" i="165"/>
  <c r="AL142" i="165"/>
  <c r="AK142" i="165"/>
  <c r="AJ142" i="165"/>
  <c r="AI142" i="165"/>
  <c r="AH142" i="165"/>
  <c r="AG142" i="165"/>
  <c r="AF142" i="165"/>
  <c r="AE142" i="165"/>
  <c r="AD142" i="165"/>
  <c r="AC142" i="165"/>
  <c r="AB142" i="165"/>
  <c r="AA142" i="165"/>
  <c r="Z142" i="165"/>
  <c r="Y142" i="165"/>
  <c r="X142" i="165"/>
  <c r="W142" i="165"/>
  <c r="H142" i="165"/>
  <c r="F142" i="165"/>
  <c r="BA140" i="165"/>
  <c r="AZ140" i="165"/>
  <c r="AY140" i="165"/>
  <c r="AX140" i="165"/>
  <c r="AW140" i="165"/>
  <c r="AV140" i="165"/>
  <c r="AU140" i="165"/>
  <c r="AT140" i="165"/>
  <c r="AS140" i="165"/>
  <c r="AR140" i="165"/>
  <c r="AQ140" i="165"/>
  <c r="AP140" i="165"/>
  <c r="AO140" i="165"/>
  <c r="AN140" i="165"/>
  <c r="AM140" i="165"/>
  <c r="AL140" i="165"/>
  <c r="AK140" i="165"/>
  <c r="AJ140" i="165"/>
  <c r="AI140" i="165"/>
  <c r="AH140" i="165"/>
  <c r="AG140" i="165"/>
  <c r="AF140" i="165"/>
  <c r="AE140" i="165"/>
  <c r="AD140" i="165"/>
  <c r="AC140" i="165"/>
  <c r="AB140" i="165"/>
  <c r="AA140" i="165"/>
  <c r="Z140" i="165"/>
  <c r="Y140" i="165"/>
  <c r="X140" i="165"/>
  <c r="W140" i="165"/>
  <c r="H140" i="165"/>
  <c r="F140" i="165"/>
  <c r="BA138" i="165"/>
  <c r="AZ138" i="165"/>
  <c r="AY138" i="165"/>
  <c r="AX138" i="165"/>
  <c r="AW138" i="165"/>
  <c r="AV138" i="165"/>
  <c r="AU138" i="165"/>
  <c r="AT138" i="165"/>
  <c r="AS138" i="165"/>
  <c r="AR138" i="165"/>
  <c r="AQ138" i="165"/>
  <c r="AP138" i="165"/>
  <c r="AO138" i="165"/>
  <c r="AN138" i="165"/>
  <c r="AM138" i="165"/>
  <c r="AL138" i="165"/>
  <c r="AK138" i="165"/>
  <c r="AJ138" i="165"/>
  <c r="AI138" i="165"/>
  <c r="AH138" i="165"/>
  <c r="AG138" i="165"/>
  <c r="AF138" i="165"/>
  <c r="AE138" i="165"/>
  <c r="AD138" i="165"/>
  <c r="AC138" i="165"/>
  <c r="AB138" i="165"/>
  <c r="AA138" i="165"/>
  <c r="Z138" i="165"/>
  <c r="Y138" i="165"/>
  <c r="X138" i="165"/>
  <c r="W138" i="165"/>
  <c r="H138" i="165"/>
  <c r="F138" i="165"/>
  <c r="BA136" i="165"/>
  <c r="AZ136" i="165"/>
  <c r="AY136" i="165"/>
  <c r="AX136" i="165"/>
  <c r="AW136" i="165"/>
  <c r="AV136" i="165"/>
  <c r="AU136" i="165"/>
  <c r="AT136" i="165"/>
  <c r="AS136" i="165"/>
  <c r="AR136" i="165"/>
  <c r="AQ136" i="165"/>
  <c r="AP136" i="165"/>
  <c r="AO136" i="165"/>
  <c r="AN136" i="165"/>
  <c r="AM136" i="165"/>
  <c r="AL136" i="165"/>
  <c r="AK136" i="165"/>
  <c r="AJ136" i="165"/>
  <c r="AI136" i="165"/>
  <c r="AH136" i="165"/>
  <c r="AG136" i="165"/>
  <c r="AF136" i="165"/>
  <c r="AE136" i="165"/>
  <c r="AD136" i="165"/>
  <c r="AC136" i="165"/>
  <c r="AB136" i="165"/>
  <c r="AA136" i="165"/>
  <c r="Z136" i="165"/>
  <c r="Y136" i="165"/>
  <c r="X136" i="165"/>
  <c r="W136" i="165"/>
  <c r="H136" i="165"/>
  <c r="F136" i="165"/>
  <c r="BA134" i="165"/>
  <c r="AZ134" i="165"/>
  <c r="AY134" i="165"/>
  <c r="AX134" i="165"/>
  <c r="AW134" i="165"/>
  <c r="AV134" i="165"/>
  <c r="AU134" i="165"/>
  <c r="AT134" i="165"/>
  <c r="AS134" i="165"/>
  <c r="AR134" i="165"/>
  <c r="AQ134" i="165"/>
  <c r="AP134" i="165"/>
  <c r="AO134" i="165"/>
  <c r="AN134" i="165"/>
  <c r="AM134" i="165"/>
  <c r="AL134" i="165"/>
  <c r="AK134" i="165"/>
  <c r="AJ134" i="165"/>
  <c r="AI134" i="165"/>
  <c r="AH134" i="165"/>
  <c r="AG134" i="165"/>
  <c r="AF134" i="165"/>
  <c r="AE134" i="165"/>
  <c r="AD134" i="165"/>
  <c r="AC134" i="165"/>
  <c r="AB134" i="165"/>
  <c r="AA134" i="165"/>
  <c r="Z134" i="165"/>
  <c r="Y134" i="165"/>
  <c r="X134" i="165"/>
  <c r="W134" i="165"/>
  <c r="H134" i="165"/>
  <c r="F134" i="165"/>
  <c r="BA132" i="165"/>
  <c r="AZ132" i="165"/>
  <c r="AY132" i="165"/>
  <c r="AX132" i="165"/>
  <c r="AW132" i="165"/>
  <c r="AV132" i="165"/>
  <c r="AU132" i="165"/>
  <c r="AT132" i="165"/>
  <c r="AS132" i="165"/>
  <c r="AR132" i="165"/>
  <c r="AQ132" i="165"/>
  <c r="AP132" i="165"/>
  <c r="AO132" i="165"/>
  <c r="AN132" i="165"/>
  <c r="AM132" i="165"/>
  <c r="AL132" i="165"/>
  <c r="AK132" i="165"/>
  <c r="AJ132" i="165"/>
  <c r="AI132" i="165"/>
  <c r="AH132" i="165"/>
  <c r="AG132" i="165"/>
  <c r="AF132" i="165"/>
  <c r="AE132" i="165"/>
  <c r="AD132" i="165"/>
  <c r="AC132" i="165"/>
  <c r="AB132" i="165"/>
  <c r="AA132" i="165"/>
  <c r="Z132" i="165"/>
  <c r="Y132" i="165"/>
  <c r="X132" i="165"/>
  <c r="W132" i="165"/>
  <c r="H132" i="165"/>
  <c r="F132" i="165"/>
  <c r="BA130" i="165"/>
  <c r="AZ130" i="165"/>
  <c r="AY130" i="165"/>
  <c r="AX130" i="165"/>
  <c r="AW130" i="165"/>
  <c r="AV130" i="165"/>
  <c r="AU130" i="165"/>
  <c r="AT130" i="165"/>
  <c r="AS130" i="165"/>
  <c r="AR130" i="165"/>
  <c r="AQ130" i="165"/>
  <c r="AP130" i="165"/>
  <c r="AO130" i="165"/>
  <c r="AN130" i="165"/>
  <c r="AM130" i="165"/>
  <c r="AL130" i="165"/>
  <c r="AK130" i="165"/>
  <c r="AJ130" i="165"/>
  <c r="AI130" i="165"/>
  <c r="AH130" i="165"/>
  <c r="AG130" i="165"/>
  <c r="AF130" i="165"/>
  <c r="AE130" i="165"/>
  <c r="AD130" i="165"/>
  <c r="AC130" i="165"/>
  <c r="AB130" i="165"/>
  <c r="AA130" i="165"/>
  <c r="Z130" i="165"/>
  <c r="Y130" i="165"/>
  <c r="X130" i="165"/>
  <c r="W130" i="165"/>
  <c r="H130" i="165"/>
  <c r="F130" i="165"/>
  <c r="BA128" i="165"/>
  <c r="AZ128" i="165"/>
  <c r="AY128" i="165"/>
  <c r="AX128" i="165"/>
  <c r="AW128" i="165"/>
  <c r="AV128" i="165"/>
  <c r="AU128" i="165"/>
  <c r="AT128" i="165"/>
  <c r="AS128" i="165"/>
  <c r="AR128" i="165"/>
  <c r="AQ128" i="165"/>
  <c r="AP128" i="165"/>
  <c r="AO128" i="165"/>
  <c r="AN128" i="165"/>
  <c r="AM128" i="165"/>
  <c r="AL128" i="165"/>
  <c r="AK128" i="165"/>
  <c r="AJ128" i="165"/>
  <c r="AI128" i="165"/>
  <c r="AH128" i="165"/>
  <c r="AG128" i="165"/>
  <c r="AF128" i="165"/>
  <c r="AE128" i="165"/>
  <c r="AD128" i="165"/>
  <c r="AC128" i="165"/>
  <c r="AB128" i="165"/>
  <c r="AA128" i="165"/>
  <c r="Z128" i="165"/>
  <c r="Y128" i="165"/>
  <c r="X128" i="165"/>
  <c r="W128" i="165"/>
  <c r="H128" i="165"/>
  <c r="F128" i="165"/>
  <c r="BA126" i="165"/>
  <c r="AZ126" i="165"/>
  <c r="AY126" i="165"/>
  <c r="AX126" i="165"/>
  <c r="AW126" i="165"/>
  <c r="AV126" i="165"/>
  <c r="AU126" i="165"/>
  <c r="AT126" i="165"/>
  <c r="AS126" i="165"/>
  <c r="AR126" i="165"/>
  <c r="AQ126" i="165"/>
  <c r="AP126" i="165"/>
  <c r="AO126" i="165"/>
  <c r="AN126" i="165"/>
  <c r="AM126" i="165"/>
  <c r="AL126" i="165"/>
  <c r="AK126" i="165"/>
  <c r="AJ126" i="165"/>
  <c r="AI126" i="165"/>
  <c r="AH126" i="165"/>
  <c r="AG126" i="165"/>
  <c r="AF126" i="165"/>
  <c r="AE126" i="165"/>
  <c r="AD126" i="165"/>
  <c r="AC126" i="165"/>
  <c r="AB126" i="165"/>
  <c r="AA126" i="165"/>
  <c r="Z126" i="165"/>
  <c r="Y126" i="165"/>
  <c r="X126" i="165"/>
  <c r="W126" i="165"/>
  <c r="H126" i="165"/>
  <c r="F126" i="165"/>
  <c r="BA124" i="165"/>
  <c r="AZ124" i="165"/>
  <c r="AY124" i="165"/>
  <c r="AX124" i="165"/>
  <c r="AW124" i="165"/>
  <c r="AV124" i="165"/>
  <c r="AU124" i="165"/>
  <c r="AT124" i="165"/>
  <c r="AS124" i="165"/>
  <c r="AR124" i="165"/>
  <c r="AQ124" i="165"/>
  <c r="AP124" i="165"/>
  <c r="AO124" i="165"/>
  <c r="AN124" i="165"/>
  <c r="AM124" i="165"/>
  <c r="AL124" i="165"/>
  <c r="AK124" i="165"/>
  <c r="AJ124" i="165"/>
  <c r="AI124" i="165"/>
  <c r="AH124" i="165"/>
  <c r="AG124" i="165"/>
  <c r="AF124" i="165"/>
  <c r="AE124" i="165"/>
  <c r="AD124" i="165"/>
  <c r="AC124" i="165"/>
  <c r="AB124" i="165"/>
  <c r="AA124" i="165"/>
  <c r="Z124" i="165"/>
  <c r="Y124" i="165"/>
  <c r="X124" i="165"/>
  <c r="W124" i="165"/>
  <c r="H124" i="165"/>
  <c r="F124" i="165"/>
  <c r="BA122" i="165"/>
  <c r="AZ122" i="165"/>
  <c r="AY122" i="165"/>
  <c r="AX122" i="165"/>
  <c r="AW122" i="165"/>
  <c r="AV122" i="165"/>
  <c r="AU122" i="165"/>
  <c r="AT122" i="165"/>
  <c r="AS122" i="165"/>
  <c r="AR122" i="165"/>
  <c r="AQ122" i="165"/>
  <c r="AP122" i="165"/>
  <c r="AO122" i="165"/>
  <c r="AN122" i="165"/>
  <c r="AM122" i="165"/>
  <c r="AL122" i="165"/>
  <c r="AK122" i="165"/>
  <c r="AJ122" i="165"/>
  <c r="AI122" i="165"/>
  <c r="AH122" i="165"/>
  <c r="AG122" i="165"/>
  <c r="AF122" i="165"/>
  <c r="AE122" i="165"/>
  <c r="AD122" i="165"/>
  <c r="AC122" i="165"/>
  <c r="AB122" i="165"/>
  <c r="AA122" i="165"/>
  <c r="Z122" i="165"/>
  <c r="Y122" i="165"/>
  <c r="X122" i="165"/>
  <c r="W122" i="165"/>
  <c r="H122" i="165"/>
  <c r="F122" i="165"/>
  <c r="BA120" i="165"/>
  <c r="AZ120" i="165"/>
  <c r="AY120" i="165"/>
  <c r="AX120" i="165"/>
  <c r="AW120" i="165"/>
  <c r="AV120" i="165"/>
  <c r="AU120" i="165"/>
  <c r="AT120" i="165"/>
  <c r="AS120" i="165"/>
  <c r="AR120" i="165"/>
  <c r="AQ120" i="165"/>
  <c r="AP120" i="165"/>
  <c r="AO120" i="165"/>
  <c r="AN120" i="165"/>
  <c r="AM120" i="165"/>
  <c r="AL120" i="165"/>
  <c r="AK120" i="165"/>
  <c r="AJ120" i="165"/>
  <c r="AI120" i="165"/>
  <c r="AH120" i="165"/>
  <c r="AG120" i="165"/>
  <c r="AF120" i="165"/>
  <c r="AE120" i="165"/>
  <c r="AD120" i="165"/>
  <c r="AC120" i="165"/>
  <c r="AB120" i="165"/>
  <c r="AA120" i="165"/>
  <c r="Z120" i="165"/>
  <c r="Y120" i="165"/>
  <c r="X120" i="165"/>
  <c r="W120" i="165"/>
  <c r="H120" i="165"/>
  <c r="F120" i="165"/>
  <c r="BA118" i="165"/>
  <c r="AZ118" i="165"/>
  <c r="AY118" i="165"/>
  <c r="AX118" i="165"/>
  <c r="AW118" i="165"/>
  <c r="AV118" i="165"/>
  <c r="AU118" i="165"/>
  <c r="AT118" i="165"/>
  <c r="AS118" i="165"/>
  <c r="AR118" i="165"/>
  <c r="AQ118" i="165"/>
  <c r="AP118" i="165"/>
  <c r="AO118" i="165"/>
  <c r="AN118" i="165"/>
  <c r="AM118" i="165"/>
  <c r="AL118" i="165"/>
  <c r="AK118" i="165"/>
  <c r="AJ118" i="165"/>
  <c r="AI118" i="165"/>
  <c r="AH118" i="165"/>
  <c r="AG118" i="165"/>
  <c r="AF118" i="165"/>
  <c r="AE118" i="165"/>
  <c r="AD118" i="165"/>
  <c r="AC118" i="165"/>
  <c r="AB118" i="165"/>
  <c r="AA118" i="165"/>
  <c r="Z118" i="165"/>
  <c r="Y118" i="165"/>
  <c r="X118" i="165"/>
  <c r="W118" i="165"/>
  <c r="H118" i="165"/>
  <c r="F118" i="165"/>
  <c r="BA116" i="165"/>
  <c r="AZ116" i="165"/>
  <c r="AY116" i="165"/>
  <c r="AX116" i="165"/>
  <c r="AW116" i="165"/>
  <c r="AV116" i="165"/>
  <c r="AU116" i="165"/>
  <c r="AT116" i="165"/>
  <c r="AS116" i="165"/>
  <c r="AR116" i="165"/>
  <c r="AQ116" i="165"/>
  <c r="AP116" i="165"/>
  <c r="AO116" i="165"/>
  <c r="AN116" i="165"/>
  <c r="AM116" i="165"/>
  <c r="AL116" i="165"/>
  <c r="AK116" i="165"/>
  <c r="AJ116" i="165"/>
  <c r="AI116" i="165"/>
  <c r="AH116" i="165"/>
  <c r="AG116" i="165"/>
  <c r="AF116" i="165"/>
  <c r="AE116" i="165"/>
  <c r="AD116" i="165"/>
  <c r="AC116" i="165"/>
  <c r="AB116" i="165"/>
  <c r="AA116" i="165"/>
  <c r="Z116" i="165"/>
  <c r="Y116" i="165"/>
  <c r="X116" i="165"/>
  <c r="W116" i="165"/>
  <c r="H116" i="165"/>
  <c r="F116" i="165"/>
  <c r="BA114" i="165"/>
  <c r="AZ114" i="165"/>
  <c r="AY114" i="165"/>
  <c r="AX114" i="165"/>
  <c r="AW114" i="165"/>
  <c r="AV114" i="165"/>
  <c r="AU114" i="165"/>
  <c r="AT114" i="165"/>
  <c r="AS114" i="165"/>
  <c r="AR114" i="165"/>
  <c r="AQ114" i="165"/>
  <c r="AP114" i="165"/>
  <c r="AO114" i="165"/>
  <c r="AN114" i="165"/>
  <c r="AM114" i="165"/>
  <c r="AL114" i="165"/>
  <c r="AK114" i="165"/>
  <c r="AJ114" i="165"/>
  <c r="AI114" i="165"/>
  <c r="AH114" i="165"/>
  <c r="AG114" i="165"/>
  <c r="AF114" i="165"/>
  <c r="AE114" i="165"/>
  <c r="AD114" i="165"/>
  <c r="AC114" i="165"/>
  <c r="AB114" i="165"/>
  <c r="AA114" i="165"/>
  <c r="Z114" i="165"/>
  <c r="Y114" i="165"/>
  <c r="X114" i="165"/>
  <c r="W114" i="165"/>
  <c r="H114" i="165"/>
  <c r="F114" i="165"/>
  <c r="BA112" i="165"/>
  <c r="AZ112" i="165"/>
  <c r="AY112" i="165"/>
  <c r="AX112" i="165"/>
  <c r="AW112" i="165"/>
  <c r="AV112" i="165"/>
  <c r="AU112" i="165"/>
  <c r="AT112" i="165"/>
  <c r="AS112" i="165"/>
  <c r="AR112" i="165"/>
  <c r="AQ112" i="165"/>
  <c r="AP112" i="165"/>
  <c r="AO112" i="165"/>
  <c r="AN112" i="165"/>
  <c r="AM112" i="165"/>
  <c r="AL112" i="165"/>
  <c r="AK112" i="165"/>
  <c r="AJ112" i="165"/>
  <c r="AI112" i="165"/>
  <c r="AH112" i="165"/>
  <c r="AG112" i="165"/>
  <c r="AF112" i="165"/>
  <c r="AE112" i="165"/>
  <c r="AD112" i="165"/>
  <c r="AC112" i="165"/>
  <c r="AB112" i="165"/>
  <c r="AA112" i="165"/>
  <c r="Z112" i="165"/>
  <c r="Y112" i="165"/>
  <c r="X112" i="165"/>
  <c r="W112" i="165"/>
  <c r="H112" i="165"/>
  <c r="F112" i="165"/>
  <c r="BA110" i="165"/>
  <c r="AZ110" i="165"/>
  <c r="AY110" i="165"/>
  <c r="AX110" i="165"/>
  <c r="AW110" i="165"/>
  <c r="AV110" i="165"/>
  <c r="AU110" i="165"/>
  <c r="AT110" i="165"/>
  <c r="AS110" i="165"/>
  <c r="AR110" i="165"/>
  <c r="AQ110" i="165"/>
  <c r="AP110" i="165"/>
  <c r="AO110" i="165"/>
  <c r="AN110" i="165"/>
  <c r="AM110" i="165"/>
  <c r="AL110" i="165"/>
  <c r="AK110" i="165"/>
  <c r="AJ110" i="165"/>
  <c r="AI110" i="165"/>
  <c r="AH110" i="165"/>
  <c r="AG110" i="165"/>
  <c r="AF110" i="165"/>
  <c r="AE110" i="165"/>
  <c r="AD110" i="165"/>
  <c r="AC110" i="165"/>
  <c r="AB110" i="165"/>
  <c r="AA110" i="165"/>
  <c r="Z110" i="165"/>
  <c r="Y110" i="165"/>
  <c r="X110" i="165"/>
  <c r="W110" i="165"/>
  <c r="H110" i="165"/>
  <c r="F110" i="165"/>
  <c r="BA108" i="165"/>
  <c r="AZ108" i="165"/>
  <c r="AY108" i="165"/>
  <c r="AX108" i="165"/>
  <c r="AW108" i="165"/>
  <c r="AV108" i="165"/>
  <c r="AU108" i="165"/>
  <c r="AT108" i="165"/>
  <c r="AS108" i="165"/>
  <c r="AR108" i="165"/>
  <c r="AQ108" i="165"/>
  <c r="AP108" i="165"/>
  <c r="AO108" i="165"/>
  <c r="AN108" i="165"/>
  <c r="AM108" i="165"/>
  <c r="AL108" i="165"/>
  <c r="AK108" i="165"/>
  <c r="AJ108" i="165"/>
  <c r="AI108" i="165"/>
  <c r="AH108" i="165"/>
  <c r="AG108" i="165"/>
  <c r="AF108" i="165"/>
  <c r="AE108" i="165"/>
  <c r="AD108" i="165"/>
  <c r="AC108" i="165"/>
  <c r="AB108" i="165"/>
  <c r="AA108" i="165"/>
  <c r="Z108" i="165"/>
  <c r="Y108" i="165"/>
  <c r="X108" i="165"/>
  <c r="W108" i="165"/>
  <c r="H108" i="165"/>
  <c r="F108" i="165"/>
  <c r="BA106" i="165"/>
  <c r="AZ106" i="165"/>
  <c r="AY106" i="165"/>
  <c r="AX106" i="165"/>
  <c r="AW106" i="165"/>
  <c r="AV106" i="165"/>
  <c r="AU106" i="165"/>
  <c r="AT106" i="165"/>
  <c r="AS106" i="165"/>
  <c r="AR106" i="165"/>
  <c r="AQ106" i="165"/>
  <c r="AP106" i="165"/>
  <c r="AO106" i="165"/>
  <c r="AN106" i="165"/>
  <c r="AM106" i="165"/>
  <c r="AL106" i="165"/>
  <c r="AK106" i="165"/>
  <c r="AJ106" i="165"/>
  <c r="AI106" i="165"/>
  <c r="AH106" i="165"/>
  <c r="AG106" i="165"/>
  <c r="AF106" i="165"/>
  <c r="AE106" i="165"/>
  <c r="AD106" i="165"/>
  <c r="AC106" i="165"/>
  <c r="AB106" i="165"/>
  <c r="AA106" i="165"/>
  <c r="Z106" i="165"/>
  <c r="Y106" i="165"/>
  <c r="X106" i="165"/>
  <c r="W106" i="165"/>
  <c r="H106" i="165"/>
  <c r="F106" i="165"/>
  <c r="BA104" i="165"/>
  <c r="AZ104" i="165"/>
  <c r="AY104" i="165"/>
  <c r="AX104" i="165"/>
  <c r="AW104" i="165"/>
  <c r="AV104" i="165"/>
  <c r="AU104" i="165"/>
  <c r="AT104" i="165"/>
  <c r="AS104" i="165"/>
  <c r="AR104" i="165"/>
  <c r="AQ104" i="165"/>
  <c r="AP104" i="165"/>
  <c r="AO104" i="165"/>
  <c r="AN104" i="165"/>
  <c r="AM104" i="165"/>
  <c r="AL104" i="165"/>
  <c r="AK104" i="165"/>
  <c r="AJ104" i="165"/>
  <c r="AI104" i="165"/>
  <c r="AH104" i="165"/>
  <c r="AG104" i="165"/>
  <c r="AF104" i="165"/>
  <c r="AE104" i="165"/>
  <c r="AD104" i="165"/>
  <c r="AC104" i="165"/>
  <c r="AB104" i="165"/>
  <c r="AA104" i="165"/>
  <c r="Z104" i="165"/>
  <c r="Y104" i="165"/>
  <c r="X104" i="165"/>
  <c r="W104" i="165"/>
  <c r="H104" i="165"/>
  <c r="F104" i="165"/>
  <c r="BA102" i="165"/>
  <c r="AZ102" i="165"/>
  <c r="AY102" i="165"/>
  <c r="AX102" i="165"/>
  <c r="AW102" i="165"/>
  <c r="AV102" i="165"/>
  <c r="AU102" i="165"/>
  <c r="AT102" i="165"/>
  <c r="AS102" i="165"/>
  <c r="AR102" i="165"/>
  <c r="AQ102" i="165"/>
  <c r="AP102" i="165"/>
  <c r="AO102" i="165"/>
  <c r="AN102" i="165"/>
  <c r="AM102" i="165"/>
  <c r="AL102" i="165"/>
  <c r="AK102" i="165"/>
  <c r="AJ102" i="165"/>
  <c r="AI102" i="165"/>
  <c r="AH102" i="165"/>
  <c r="AG102" i="165"/>
  <c r="AF102" i="165"/>
  <c r="AE102" i="165"/>
  <c r="AD102" i="165"/>
  <c r="AC102" i="165"/>
  <c r="AB102" i="165"/>
  <c r="AA102" i="165"/>
  <c r="Z102" i="165"/>
  <c r="Y102" i="165"/>
  <c r="X102" i="165"/>
  <c r="W102" i="165"/>
  <c r="H102" i="165"/>
  <c r="F102" i="165"/>
  <c r="BA100" i="165"/>
  <c r="AZ100" i="165"/>
  <c r="AY100" i="165"/>
  <c r="AX100" i="165"/>
  <c r="AW100" i="165"/>
  <c r="AV100" i="165"/>
  <c r="AU100" i="165"/>
  <c r="AT100" i="165"/>
  <c r="AS100" i="165"/>
  <c r="AR100" i="165"/>
  <c r="AQ100" i="165"/>
  <c r="AP100" i="165"/>
  <c r="AO100" i="165"/>
  <c r="AN100" i="165"/>
  <c r="AM100" i="165"/>
  <c r="AL100" i="165"/>
  <c r="AK100" i="165"/>
  <c r="AJ100" i="165"/>
  <c r="AI100" i="165"/>
  <c r="AH100" i="165"/>
  <c r="AG100" i="165"/>
  <c r="AF100" i="165"/>
  <c r="AE100" i="165"/>
  <c r="AD100" i="165"/>
  <c r="AC100" i="165"/>
  <c r="AB100" i="165"/>
  <c r="AA100" i="165"/>
  <c r="Z100" i="165"/>
  <c r="Y100" i="165"/>
  <c r="X100" i="165"/>
  <c r="W100" i="165"/>
  <c r="H100" i="165"/>
  <c r="F100" i="165"/>
  <c r="BA98" i="165"/>
  <c r="AZ98" i="165"/>
  <c r="AY98" i="165"/>
  <c r="AX98" i="165"/>
  <c r="AW98" i="165"/>
  <c r="AV98" i="165"/>
  <c r="AU98" i="165"/>
  <c r="AT98" i="165"/>
  <c r="AS98" i="165"/>
  <c r="AR98" i="165"/>
  <c r="AQ98" i="165"/>
  <c r="AP98" i="165"/>
  <c r="AO98" i="165"/>
  <c r="AN98" i="165"/>
  <c r="AM98" i="165"/>
  <c r="AL98" i="165"/>
  <c r="AK98" i="165"/>
  <c r="AJ98" i="165"/>
  <c r="AI98" i="165"/>
  <c r="AH98" i="165"/>
  <c r="AG98" i="165"/>
  <c r="AF98" i="165"/>
  <c r="AE98" i="165"/>
  <c r="AD98" i="165"/>
  <c r="AC98" i="165"/>
  <c r="AB98" i="165"/>
  <c r="AA98" i="165"/>
  <c r="Z98" i="165"/>
  <c r="Y98" i="165"/>
  <c r="X98" i="165"/>
  <c r="W98" i="165"/>
  <c r="H98" i="165"/>
  <c r="F98" i="165"/>
  <c r="BA96" i="165"/>
  <c r="AZ96" i="165"/>
  <c r="AY96" i="165"/>
  <c r="AX96" i="165"/>
  <c r="AW96" i="165"/>
  <c r="AV96" i="165"/>
  <c r="AU96" i="165"/>
  <c r="AT96" i="165"/>
  <c r="AS96" i="165"/>
  <c r="AR96" i="165"/>
  <c r="AQ96" i="165"/>
  <c r="AP96" i="165"/>
  <c r="AO96" i="165"/>
  <c r="AN96" i="165"/>
  <c r="AM96" i="165"/>
  <c r="AL96" i="165"/>
  <c r="AK96" i="165"/>
  <c r="AJ96" i="165"/>
  <c r="AI96" i="165"/>
  <c r="AH96" i="165"/>
  <c r="AG96" i="165"/>
  <c r="AF96" i="165"/>
  <c r="AE96" i="165"/>
  <c r="AD96" i="165"/>
  <c r="AC96" i="165"/>
  <c r="AB96" i="165"/>
  <c r="AA96" i="165"/>
  <c r="Z96" i="165"/>
  <c r="Y96" i="165"/>
  <c r="X96" i="165"/>
  <c r="W96" i="165"/>
  <c r="H96" i="165"/>
  <c r="F96" i="165"/>
  <c r="BA94" i="165"/>
  <c r="AZ94" i="165"/>
  <c r="AY94" i="165"/>
  <c r="AX94" i="165"/>
  <c r="AW94" i="165"/>
  <c r="AV94" i="165"/>
  <c r="AU94" i="165"/>
  <c r="AT94" i="165"/>
  <c r="AS94" i="165"/>
  <c r="AR94" i="165"/>
  <c r="AQ94" i="165"/>
  <c r="AP94" i="165"/>
  <c r="AO94" i="165"/>
  <c r="AN94" i="165"/>
  <c r="AM94" i="165"/>
  <c r="AL94" i="165"/>
  <c r="AK94" i="165"/>
  <c r="AJ94" i="165"/>
  <c r="AI94" i="165"/>
  <c r="AH94" i="165"/>
  <c r="AG94" i="165"/>
  <c r="AF94" i="165"/>
  <c r="AE94" i="165"/>
  <c r="AD94" i="165"/>
  <c r="AC94" i="165"/>
  <c r="AB94" i="165"/>
  <c r="AA94" i="165"/>
  <c r="Z94" i="165"/>
  <c r="Y94" i="165"/>
  <c r="X94" i="165"/>
  <c r="W94" i="165"/>
  <c r="H94" i="165"/>
  <c r="F94" i="165"/>
  <c r="BA92" i="165"/>
  <c r="AZ92" i="165"/>
  <c r="AY92" i="165"/>
  <c r="AX92" i="165"/>
  <c r="AW92" i="165"/>
  <c r="AV92" i="165"/>
  <c r="AU92" i="165"/>
  <c r="AT92" i="165"/>
  <c r="AS92" i="165"/>
  <c r="AR92" i="165"/>
  <c r="AQ92" i="165"/>
  <c r="AP92" i="165"/>
  <c r="AO92" i="165"/>
  <c r="AN92" i="165"/>
  <c r="AM92" i="165"/>
  <c r="AL92" i="165"/>
  <c r="AK92" i="165"/>
  <c r="AJ92" i="165"/>
  <c r="AI92" i="165"/>
  <c r="AH92" i="165"/>
  <c r="AG92" i="165"/>
  <c r="AF92" i="165"/>
  <c r="AE92" i="165"/>
  <c r="AD92" i="165"/>
  <c r="AC92" i="165"/>
  <c r="AB92" i="165"/>
  <c r="AA92" i="165"/>
  <c r="Z92" i="165"/>
  <c r="Y92" i="165"/>
  <c r="X92" i="165"/>
  <c r="W92" i="165"/>
  <c r="H92" i="165"/>
  <c r="F92" i="165"/>
  <c r="BA90" i="165"/>
  <c r="AZ90" i="165"/>
  <c r="AY90" i="165"/>
  <c r="AX90" i="165"/>
  <c r="AW90" i="165"/>
  <c r="AV90" i="165"/>
  <c r="AU90" i="165"/>
  <c r="AT90" i="165"/>
  <c r="AS90" i="165"/>
  <c r="AR90" i="165"/>
  <c r="AQ90" i="165"/>
  <c r="AP90" i="165"/>
  <c r="AO90" i="165"/>
  <c r="AN90" i="165"/>
  <c r="AM90" i="165"/>
  <c r="AL90" i="165"/>
  <c r="AK90" i="165"/>
  <c r="AJ90" i="165"/>
  <c r="AI90" i="165"/>
  <c r="AH90" i="165"/>
  <c r="AG90" i="165"/>
  <c r="AF90" i="165"/>
  <c r="AE90" i="165"/>
  <c r="AD90" i="165"/>
  <c r="AC90" i="165"/>
  <c r="AB90" i="165"/>
  <c r="AA90" i="165"/>
  <c r="Z90" i="165"/>
  <c r="Y90" i="165"/>
  <c r="X90" i="165"/>
  <c r="W90" i="165"/>
  <c r="H90" i="165"/>
  <c r="F90" i="165"/>
  <c r="BA88" i="165"/>
  <c r="AZ88" i="165"/>
  <c r="AY88" i="165"/>
  <c r="AX88" i="165"/>
  <c r="AW88" i="165"/>
  <c r="AV88" i="165"/>
  <c r="AU88" i="165"/>
  <c r="AT88" i="165"/>
  <c r="AS88" i="165"/>
  <c r="AR88" i="165"/>
  <c r="AQ88" i="165"/>
  <c r="AP88" i="165"/>
  <c r="AO88" i="165"/>
  <c r="AN88" i="165"/>
  <c r="AM88" i="165"/>
  <c r="AL88" i="165"/>
  <c r="AK88" i="165"/>
  <c r="AJ88" i="165"/>
  <c r="AI88" i="165"/>
  <c r="AH88" i="165"/>
  <c r="AG88" i="165"/>
  <c r="AF88" i="165"/>
  <c r="AE88" i="165"/>
  <c r="AD88" i="165"/>
  <c r="AC88" i="165"/>
  <c r="AB88" i="165"/>
  <c r="AA88" i="165"/>
  <c r="Z88" i="165"/>
  <c r="Y88" i="165"/>
  <c r="X88" i="165"/>
  <c r="W88" i="165"/>
  <c r="H88" i="165"/>
  <c r="F88" i="165"/>
  <c r="BA86" i="165"/>
  <c r="AZ86" i="165"/>
  <c r="AY86" i="165"/>
  <c r="AX86" i="165"/>
  <c r="AW86" i="165"/>
  <c r="AV86" i="165"/>
  <c r="AU86" i="165"/>
  <c r="AT86" i="165"/>
  <c r="AS86" i="165"/>
  <c r="AR86" i="165"/>
  <c r="AQ86" i="165"/>
  <c r="AP86" i="165"/>
  <c r="AO86" i="165"/>
  <c r="AN86" i="165"/>
  <c r="AM86" i="165"/>
  <c r="AL86" i="165"/>
  <c r="AK86" i="165"/>
  <c r="AJ86" i="165"/>
  <c r="AI86" i="165"/>
  <c r="AH86" i="165"/>
  <c r="AG86" i="165"/>
  <c r="AF86" i="165"/>
  <c r="AE86" i="165"/>
  <c r="AD86" i="165"/>
  <c r="AC86" i="165"/>
  <c r="AB86" i="165"/>
  <c r="AA86" i="165"/>
  <c r="Z86" i="165"/>
  <c r="Y86" i="165"/>
  <c r="X86" i="165"/>
  <c r="W86" i="165"/>
  <c r="H86" i="165"/>
  <c r="F86" i="165"/>
  <c r="BA84" i="165"/>
  <c r="AZ84" i="165"/>
  <c r="AY84" i="165"/>
  <c r="AX84" i="165"/>
  <c r="AW84" i="165"/>
  <c r="AV84" i="165"/>
  <c r="AU84" i="165"/>
  <c r="AT84" i="165"/>
  <c r="AS84" i="165"/>
  <c r="AR84" i="165"/>
  <c r="AQ84" i="165"/>
  <c r="AP84" i="165"/>
  <c r="AO84" i="165"/>
  <c r="AN84" i="165"/>
  <c r="AM84" i="165"/>
  <c r="AL84" i="165"/>
  <c r="AK84" i="165"/>
  <c r="AJ84" i="165"/>
  <c r="AI84" i="165"/>
  <c r="AH84" i="165"/>
  <c r="AG84" i="165"/>
  <c r="AF84" i="165"/>
  <c r="AE84" i="165"/>
  <c r="AD84" i="165"/>
  <c r="AC84" i="165"/>
  <c r="AB84" i="165"/>
  <c r="AA84" i="165"/>
  <c r="Z84" i="165"/>
  <c r="Y84" i="165"/>
  <c r="X84" i="165"/>
  <c r="W84" i="165"/>
  <c r="H84" i="165"/>
  <c r="F84" i="165"/>
  <c r="BA82" i="165"/>
  <c r="AZ82" i="165"/>
  <c r="AY82" i="165"/>
  <c r="AX82" i="165"/>
  <c r="AW82" i="165"/>
  <c r="AV82" i="165"/>
  <c r="AU82" i="165"/>
  <c r="AT82" i="165"/>
  <c r="AS82" i="165"/>
  <c r="AR82" i="165"/>
  <c r="AQ82" i="165"/>
  <c r="AP82" i="165"/>
  <c r="AO82" i="165"/>
  <c r="AN82" i="165"/>
  <c r="AM82" i="165"/>
  <c r="AL82" i="165"/>
  <c r="AK82" i="165"/>
  <c r="AJ82" i="165"/>
  <c r="AI82" i="165"/>
  <c r="AH82" i="165"/>
  <c r="AG82" i="165"/>
  <c r="AF82" i="165"/>
  <c r="AE82" i="165"/>
  <c r="AD82" i="165"/>
  <c r="AC82" i="165"/>
  <c r="AB82" i="165"/>
  <c r="AA82" i="165"/>
  <c r="Z82" i="165"/>
  <c r="Y82" i="165"/>
  <c r="X82" i="165"/>
  <c r="W82" i="165"/>
  <c r="H82" i="165"/>
  <c r="F82" i="165"/>
  <c r="BA80" i="165"/>
  <c r="AZ80" i="165"/>
  <c r="AY80" i="165"/>
  <c r="AX80" i="165"/>
  <c r="AW80" i="165"/>
  <c r="AV80" i="165"/>
  <c r="AU80" i="165"/>
  <c r="AT80" i="165"/>
  <c r="AS80" i="165"/>
  <c r="AR80" i="165"/>
  <c r="AQ80" i="165"/>
  <c r="AP80" i="165"/>
  <c r="AO80" i="165"/>
  <c r="AN80" i="165"/>
  <c r="AM80" i="165"/>
  <c r="AL80" i="165"/>
  <c r="AK80" i="165"/>
  <c r="AJ80" i="165"/>
  <c r="AI80" i="165"/>
  <c r="AH80" i="165"/>
  <c r="AG80" i="165"/>
  <c r="AF80" i="165"/>
  <c r="AE80" i="165"/>
  <c r="AD80" i="165"/>
  <c r="AC80" i="165"/>
  <c r="AB80" i="165"/>
  <c r="AA80" i="165"/>
  <c r="Z80" i="165"/>
  <c r="Y80" i="165"/>
  <c r="X80" i="165"/>
  <c r="W80" i="165"/>
  <c r="H80" i="165"/>
  <c r="F80" i="165"/>
  <c r="BA78" i="165"/>
  <c r="AZ78" i="165"/>
  <c r="AY78" i="165"/>
  <c r="AX78" i="165"/>
  <c r="AW78" i="165"/>
  <c r="AV78" i="165"/>
  <c r="AU78" i="165"/>
  <c r="AT78" i="165"/>
  <c r="AS78" i="165"/>
  <c r="AR78" i="165"/>
  <c r="AQ78" i="165"/>
  <c r="AP78" i="165"/>
  <c r="AO78" i="165"/>
  <c r="AN78" i="165"/>
  <c r="AM78" i="165"/>
  <c r="AL78" i="165"/>
  <c r="AK78" i="165"/>
  <c r="AJ78" i="165"/>
  <c r="AI78" i="165"/>
  <c r="AH78" i="165"/>
  <c r="AG78" i="165"/>
  <c r="AF78" i="165"/>
  <c r="AE78" i="165"/>
  <c r="AD78" i="165"/>
  <c r="AC78" i="165"/>
  <c r="AB78" i="165"/>
  <c r="AA78" i="165"/>
  <c r="Z78" i="165"/>
  <c r="Y78" i="165"/>
  <c r="X78" i="165"/>
  <c r="W78" i="165"/>
  <c r="H78" i="165"/>
  <c r="F78" i="165"/>
  <c r="BA76" i="165"/>
  <c r="AZ76" i="165"/>
  <c r="AY76" i="165"/>
  <c r="AX76" i="165"/>
  <c r="AW76" i="165"/>
  <c r="AV76" i="165"/>
  <c r="AU76" i="165"/>
  <c r="AT76" i="165"/>
  <c r="AS76" i="165"/>
  <c r="AR76" i="165"/>
  <c r="AQ76" i="165"/>
  <c r="AP76" i="165"/>
  <c r="AO76" i="165"/>
  <c r="AN76" i="165"/>
  <c r="AM76" i="165"/>
  <c r="AL76" i="165"/>
  <c r="AK76" i="165"/>
  <c r="AJ76" i="165"/>
  <c r="AI76" i="165"/>
  <c r="AH76" i="165"/>
  <c r="AG76" i="165"/>
  <c r="AF76" i="165"/>
  <c r="AE76" i="165"/>
  <c r="AD76" i="165"/>
  <c r="AC76" i="165"/>
  <c r="AB76" i="165"/>
  <c r="AA76" i="165"/>
  <c r="Z76" i="165"/>
  <c r="Y76" i="165"/>
  <c r="X76" i="165"/>
  <c r="W76" i="165"/>
  <c r="H76" i="165"/>
  <c r="F76" i="165"/>
  <c r="BA74" i="165"/>
  <c r="AZ74" i="165"/>
  <c r="AY74" i="165"/>
  <c r="AX74" i="165"/>
  <c r="AW74" i="165"/>
  <c r="AV74" i="165"/>
  <c r="AU74" i="165"/>
  <c r="AT74" i="165"/>
  <c r="AS74" i="165"/>
  <c r="AR74" i="165"/>
  <c r="AQ74" i="165"/>
  <c r="AP74" i="165"/>
  <c r="AO74" i="165"/>
  <c r="AN74" i="165"/>
  <c r="AM74" i="165"/>
  <c r="AL74" i="165"/>
  <c r="AK74" i="165"/>
  <c r="AJ74" i="165"/>
  <c r="AI74" i="165"/>
  <c r="AH74" i="165"/>
  <c r="AG74" i="165"/>
  <c r="AF74" i="165"/>
  <c r="AE74" i="165"/>
  <c r="AD74" i="165"/>
  <c r="AC74" i="165"/>
  <c r="AB74" i="165"/>
  <c r="AA74" i="165"/>
  <c r="Z74" i="165"/>
  <c r="Y74" i="165"/>
  <c r="X74" i="165"/>
  <c r="W74" i="165"/>
  <c r="H74" i="165"/>
  <c r="F74" i="165"/>
  <c r="BA72" i="165"/>
  <c r="AZ72" i="165"/>
  <c r="AY72" i="165"/>
  <c r="AX72" i="165"/>
  <c r="AW72" i="165"/>
  <c r="AV72" i="165"/>
  <c r="AU72" i="165"/>
  <c r="AT72" i="165"/>
  <c r="AS72" i="165"/>
  <c r="AR72" i="165"/>
  <c r="AQ72" i="165"/>
  <c r="AP72" i="165"/>
  <c r="AO72" i="165"/>
  <c r="AN72" i="165"/>
  <c r="AM72" i="165"/>
  <c r="AL72" i="165"/>
  <c r="AK72" i="165"/>
  <c r="AJ72" i="165"/>
  <c r="AI72" i="165"/>
  <c r="AH72" i="165"/>
  <c r="AG72" i="165"/>
  <c r="AF72" i="165"/>
  <c r="AE72" i="165"/>
  <c r="AD72" i="165"/>
  <c r="AC72" i="165"/>
  <c r="AB72" i="165"/>
  <c r="AA72" i="165"/>
  <c r="Z72" i="165"/>
  <c r="Y72" i="165"/>
  <c r="X72" i="165"/>
  <c r="W72" i="165"/>
  <c r="H72" i="165"/>
  <c r="F72" i="165"/>
  <c r="BA70" i="165"/>
  <c r="AZ70" i="165"/>
  <c r="AY70" i="165"/>
  <c r="AX70" i="165"/>
  <c r="AW70" i="165"/>
  <c r="AV70" i="165"/>
  <c r="AU70" i="165"/>
  <c r="AT70" i="165"/>
  <c r="AS70" i="165"/>
  <c r="AR70" i="165"/>
  <c r="AQ70" i="165"/>
  <c r="AP70" i="165"/>
  <c r="AO70" i="165"/>
  <c r="AN70" i="165"/>
  <c r="AM70" i="165"/>
  <c r="AL70" i="165"/>
  <c r="AK70" i="165"/>
  <c r="AJ70" i="165"/>
  <c r="AI70" i="165"/>
  <c r="AH70" i="165"/>
  <c r="AG70" i="165"/>
  <c r="AF70" i="165"/>
  <c r="AE70" i="165"/>
  <c r="AD70" i="165"/>
  <c r="AC70" i="165"/>
  <c r="AB70" i="165"/>
  <c r="AA70" i="165"/>
  <c r="Z70" i="165"/>
  <c r="Y70" i="165"/>
  <c r="X70" i="165"/>
  <c r="W70" i="165"/>
  <c r="H70" i="165"/>
  <c r="F70" i="165"/>
  <c r="BA68" i="165"/>
  <c r="AZ68" i="165"/>
  <c r="AY68" i="165"/>
  <c r="AX68" i="165"/>
  <c r="AW68" i="165"/>
  <c r="AV68" i="165"/>
  <c r="AU68" i="165"/>
  <c r="AT68" i="165"/>
  <c r="AS68" i="165"/>
  <c r="AR68" i="165"/>
  <c r="AQ68" i="165"/>
  <c r="AP68" i="165"/>
  <c r="AO68" i="165"/>
  <c r="AN68" i="165"/>
  <c r="AM68" i="165"/>
  <c r="AL68" i="165"/>
  <c r="AK68" i="165"/>
  <c r="AJ68" i="165"/>
  <c r="AI68" i="165"/>
  <c r="AH68" i="165"/>
  <c r="AG68" i="165"/>
  <c r="AF68" i="165"/>
  <c r="AE68" i="165"/>
  <c r="AD68" i="165"/>
  <c r="AC68" i="165"/>
  <c r="AB68" i="165"/>
  <c r="AA68" i="165"/>
  <c r="Z68" i="165"/>
  <c r="Y68" i="165"/>
  <c r="X68" i="165"/>
  <c r="W68" i="165"/>
  <c r="H68" i="165"/>
  <c r="F68" i="165"/>
  <c r="BA66" i="165"/>
  <c r="AZ66" i="165"/>
  <c r="AY66" i="165"/>
  <c r="AX66" i="165"/>
  <c r="AW66" i="165"/>
  <c r="AV66" i="165"/>
  <c r="AU66" i="165"/>
  <c r="AT66" i="165"/>
  <c r="AS66" i="165"/>
  <c r="AR66" i="165"/>
  <c r="AQ66" i="165"/>
  <c r="AP66" i="165"/>
  <c r="AO66" i="165"/>
  <c r="AN66" i="165"/>
  <c r="AM66" i="165"/>
  <c r="AL66" i="165"/>
  <c r="AK66" i="165"/>
  <c r="AJ66" i="165"/>
  <c r="AI66" i="165"/>
  <c r="AH66" i="165"/>
  <c r="AG66" i="165"/>
  <c r="AF66" i="165"/>
  <c r="AE66" i="165"/>
  <c r="AD66" i="165"/>
  <c r="AC66" i="165"/>
  <c r="AB66" i="165"/>
  <c r="AA66" i="165"/>
  <c r="Z66" i="165"/>
  <c r="Y66" i="165"/>
  <c r="X66" i="165"/>
  <c r="W66" i="165"/>
  <c r="H66" i="165"/>
  <c r="F66" i="165"/>
  <c r="BA64" i="165"/>
  <c r="AZ64" i="165"/>
  <c r="AY64" i="165"/>
  <c r="AX64" i="165"/>
  <c r="AW64" i="165"/>
  <c r="AV64" i="165"/>
  <c r="AU64" i="165"/>
  <c r="AT64" i="165"/>
  <c r="AS64" i="165"/>
  <c r="AR64" i="165"/>
  <c r="AQ64" i="165"/>
  <c r="AP64" i="165"/>
  <c r="AO64" i="165"/>
  <c r="AN64" i="165"/>
  <c r="AM64" i="165"/>
  <c r="AL64" i="165"/>
  <c r="AK64" i="165"/>
  <c r="AJ64" i="165"/>
  <c r="AI64" i="165"/>
  <c r="AH64" i="165"/>
  <c r="AG64" i="165"/>
  <c r="AF64" i="165"/>
  <c r="AE64" i="165"/>
  <c r="AD64" i="165"/>
  <c r="AC64" i="165"/>
  <c r="AB64" i="165"/>
  <c r="AA64" i="165"/>
  <c r="Z64" i="165"/>
  <c r="Y64" i="165"/>
  <c r="X64" i="165"/>
  <c r="W64" i="165"/>
  <c r="H64" i="165"/>
  <c r="F64" i="165"/>
  <c r="BA62" i="165"/>
  <c r="AZ62" i="165"/>
  <c r="AY62" i="165"/>
  <c r="AX62" i="165"/>
  <c r="AW62" i="165"/>
  <c r="AV62" i="165"/>
  <c r="AU62" i="165"/>
  <c r="AT62" i="165"/>
  <c r="AS62" i="165"/>
  <c r="AR62" i="165"/>
  <c r="AQ62" i="165"/>
  <c r="AP62" i="165"/>
  <c r="AO62" i="165"/>
  <c r="AN62" i="165"/>
  <c r="AM62" i="165"/>
  <c r="AL62" i="165"/>
  <c r="AK62" i="165"/>
  <c r="AJ62" i="165"/>
  <c r="AI62" i="165"/>
  <c r="AH62" i="165"/>
  <c r="AG62" i="165"/>
  <c r="AF62" i="165"/>
  <c r="AE62" i="165"/>
  <c r="AD62" i="165"/>
  <c r="AC62" i="165"/>
  <c r="AB62" i="165"/>
  <c r="AA62" i="165"/>
  <c r="Z62" i="165"/>
  <c r="Y62" i="165"/>
  <c r="X62" i="165"/>
  <c r="W62" i="165"/>
  <c r="H62" i="165"/>
  <c r="F62" i="165"/>
  <c r="BA60" i="165"/>
  <c r="AZ60" i="165"/>
  <c r="AY60" i="165"/>
  <c r="AX60" i="165"/>
  <c r="AW60" i="165"/>
  <c r="AV60" i="165"/>
  <c r="AU60" i="165"/>
  <c r="AT60" i="165"/>
  <c r="AS60" i="165"/>
  <c r="AR60" i="165"/>
  <c r="AQ60" i="165"/>
  <c r="AP60" i="165"/>
  <c r="AO60" i="165"/>
  <c r="AN60" i="165"/>
  <c r="AM60" i="165"/>
  <c r="AL60" i="165"/>
  <c r="AK60" i="165"/>
  <c r="AJ60" i="165"/>
  <c r="AI60" i="165"/>
  <c r="AH60" i="165"/>
  <c r="AG60" i="165"/>
  <c r="AF60" i="165"/>
  <c r="AE60" i="165"/>
  <c r="AD60" i="165"/>
  <c r="AC60" i="165"/>
  <c r="AB60" i="165"/>
  <c r="AA60" i="165"/>
  <c r="Z60" i="165"/>
  <c r="Y60" i="165"/>
  <c r="X60" i="165"/>
  <c r="W60" i="165"/>
  <c r="H60" i="165"/>
  <c r="F60" i="165"/>
  <c r="BA58" i="165"/>
  <c r="AZ58" i="165"/>
  <c r="AY58" i="165"/>
  <c r="AX58" i="165"/>
  <c r="AW58" i="165"/>
  <c r="AV58" i="165"/>
  <c r="AU58" i="165"/>
  <c r="AT58" i="165"/>
  <c r="AS58" i="165"/>
  <c r="AR58" i="165"/>
  <c r="AQ58" i="165"/>
  <c r="AP58" i="165"/>
  <c r="AO58" i="165"/>
  <c r="AN58" i="165"/>
  <c r="AM58" i="165"/>
  <c r="AL58" i="165"/>
  <c r="AK58" i="165"/>
  <c r="AJ58" i="165"/>
  <c r="AI58" i="165"/>
  <c r="AH58" i="165"/>
  <c r="AG58" i="165"/>
  <c r="AF58" i="165"/>
  <c r="AE58" i="165"/>
  <c r="AD58" i="165"/>
  <c r="AC58" i="165"/>
  <c r="AB58" i="165"/>
  <c r="AA58" i="165"/>
  <c r="Z58" i="165"/>
  <c r="Y58" i="165"/>
  <c r="X58" i="165"/>
  <c r="W58" i="165"/>
  <c r="H58" i="165"/>
  <c r="F58" i="165"/>
  <c r="BA56" i="165"/>
  <c r="AZ56" i="165"/>
  <c r="AY56" i="165"/>
  <c r="AX56" i="165"/>
  <c r="AW56" i="165"/>
  <c r="AV56" i="165"/>
  <c r="AU56" i="165"/>
  <c r="AT56" i="165"/>
  <c r="AS56" i="165"/>
  <c r="AR56" i="165"/>
  <c r="AQ56" i="165"/>
  <c r="AP56" i="165"/>
  <c r="AO56" i="165"/>
  <c r="AN56" i="165"/>
  <c r="AM56" i="165"/>
  <c r="AL56" i="165"/>
  <c r="AK56" i="165"/>
  <c r="AJ56" i="165"/>
  <c r="AI56" i="165"/>
  <c r="AH56" i="165"/>
  <c r="AG56" i="165"/>
  <c r="AF56" i="165"/>
  <c r="AE56" i="165"/>
  <c r="AD56" i="165"/>
  <c r="AC56" i="165"/>
  <c r="AB56" i="165"/>
  <c r="AA56" i="165"/>
  <c r="Z56" i="165"/>
  <c r="Y56" i="165"/>
  <c r="X56" i="165"/>
  <c r="W56" i="165"/>
  <c r="H56" i="165"/>
  <c r="F56" i="165"/>
  <c r="BA54" i="165"/>
  <c r="AZ54" i="165"/>
  <c r="AY54" i="165"/>
  <c r="AX54" i="165"/>
  <c r="AW54" i="165"/>
  <c r="AV54" i="165"/>
  <c r="AU54" i="165"/>
  <c r="AT54" i="165"/>
  <c r="AS54" i="165"/>
  <c r="AR54" i="165"/>
  <c r="AQ54" i="165"/>
  <c r="AP54" i="165"/>
  <c r="AO54" i="165"/>
  <c r="AN54" i="165"/>
  <c r="AM54" i="165"/>
  <c r="AL54" i="165"/>
  <c r="AK54" i="165"/>
  <c r="AJ54" i="165"/>
  <c r="AI54" i="165"/>
  <c r="AH54" i="165"/>
  <c r="AG54" i="165"/>
  <c r="AF54" i="165"/>
  <c r="AE54" i="165"/>
  <c r="AD54" i="165"/>
  <c r="AC54" i="165"/>
  <c r="AB54" i="165"/>
  <c r="AA54" i="165"/>
  <c r="Z54" i="165"/>
  <c r="Y54" i="165"/>
  <c r="X54" i="165"/>
  <c r="W54" i="165"/>
  <c r="H54" i="165"/>
  <c r="F54" i="165"/>
  <c r="BA52" i="165"/>
  <c r="AZ52" i="165"/>
  <c r="AY52" i="165"/>
  <c r="AX52" i="165"/>
  <c r="AW52" i="165"/>
  <c r="AV52" i="165"/>
  <c r="AU52" i="165"/>
  <c r="AT52" i="165"/>
  <c r="AS52" i="165"/>
  <c r="AR52" i="165"/>
  <c r="AQ52" i="165"/>
  <c r="AP52" i="165"/>
  <c r="AO52" i="165"/>
  <c r="AN52" i="165"/>
  <c r="AM52" i="165"/>
  <c r="AL52" i="165"/>
  <c r="AK52" i="165"/>
  <c r="AJ52" i="165"/>
  <c r="AI52" i="165"/>
  <c r="AH52" i="165"/>
  <c r="AG52" i="165"/>
  <c r="AF52" i="165"/>
  <c r="AE52" i="165"/>
  <c r="AD52" i="165"/>
  <c r="AC52" i="165"/>
  <c r="AB52" i="165"/>
  <c r="AA52" i="165"/>
  <c r="Z52" i="165"/>
  <c r="Y52" i="165"/>
  <c r="X52" i="165"/>
  <c r="W52" i="165"/>
  <c r="H52" i="165"/>
  <c r="F52" i="165"/>
  <c r="BA50" i="165"/>
  <c r="AZ50" i="165"/>
  <c r="AY50" i="165"/>
  <c r="AX50" i="165"/>
  <c r="AW50" i="165"/>
  <c r="AV50" i="165"/>
  <c r="AU50" i="165"/>
  <c r="AT50" i="165"/>
  <c r="AS50" i="165"/>
  <c r="AR50" i="165"/>
  <c r="AQ50" i="165"/>
  <c r="AP50" i="165"/>
  <c r="AO50" i="165"/>
  <c r="AN50" i="165"/>
  <c r="AM50" i="165"/>
  <c r="AL50" i="165"/>
  <c r="AK50" i="165"/>
  <c r="AJ50" i="165"/>
  <c r="AI50" i="165"/>
  <c r="AH50" i="165"/>
  <c r="AG50" i="165"/>
  <c r="AF50" i="165"/>
  <c r="AE50" i="165"/>
  <c r="AD50" i="165"/>
  <c r="AC50" i="165"/>
  <c r="AB50" i="165"/>
  <c r="AA50" i="165"/>
  <c r="Z50" i="165"/>
  <c r="Y50" i="165"/>
  <c r="X50" i="165"/>
  <c r="W50" i="165"/>
  <c r="H50" i="165"/>
  <c r="F50" i="165"/>
  <c r="BA48" i="165"/>
  <c r="AZ48" i="165"/>
  <c r="AY48" i="165"/>
  <c r="AX48" i="165"/>
  <c r="AW48" i="165"/>
  <c r="AV48" i="165"/>
  <c r="AU48" i="165"/>
  <c r="AT48" i="165"/>
  <c r="AS48" i="165"/>
  <c r="AR48" i="165"/>
  <c r="AQ48" i="165"/>
  <c r="AP48" i="165"/>
  <c r="AO48" i="165"/>
  <c r="AN48" i="165"/>
  <c r="AM48" i="165"/>
  <c r="AL48" i="165"/>
  <c r="AK48" i="165"/>
  <c r="AJ48" i="165"/>
  <c r="AI48" i="165"/>
  <c r="AH48" i="165"/>
  <c r="AG48" i="165"/>
  <c r="AF48" i="165"/>
  <c r="AE48" i="165"/>
  <c r="AD48" i="165"/>
  <c r="AC48" i="165"/>
  <c r="AB48" i="165"/>
  <c r="AA48" i="165"/>
  <c r="Z48" i="165"/>
  <c r="Y48" i="165"/>
  <c r="X48" i="165"/>
  <c r="W48" i="165"/>
  <c r="H48" i="165"/>
  <c r="F48" i="165"/>
  <c r="BA46" i="165"/>
  <c r="AZ46" i="165"/>
  <c r="AY46" i="165"/>
  <c r="AX46" i="165"/>
  <c r="AW46" i="165"/>
  <c r="AV46" i="165"/>
  <c r="AU46" i="165"/>
  <c r="AT46" i="165"/>
  <c r="AS46" i="165"/>
  <c r="AR46" i="165"/>
  <c r="AQ46" i="165"/>
  <c r="AP46" i="165"/>
  <c r="AO46" i="165"/>
  <c r="AN46" i="165"/>
  <c r="AM46" i="165"/>
  <c r="AL46" i="165"/>
  <c r="AK46" i="165"/>
  <c r="AJ46" i="165"/>
  <c r="AI46" i="165"/>
  <c r="AH46" i="165"/>
  <c r="AG46" i="165"/>
  <c r="AF46" i="165"/>
  <c r="AE46" i="165"/>
  <c r="AD46" i="165"/>
  <c r="AC46" i="165"/>
  <c r="AB46" i="165"/>
  <c r="AA46" i="165"/>
  <c r="Z46" i="165"/>
  <c r="Y46" i="165"/>
  <c r="X46" i="165"/>
  <c r="W46" i="165"/>
  <c r="H46" i="165"/>
  <c r="F46" i="165"/>
  <c r="BA44" i="165"/>
  <c r="AZ44" i="165"/>
  <c r="AY44" i="165"/>
  <c r="AX44" i="165"/>
  <c r="AW44" i="165"/>
  <c r="AV44" i="165"/>
  <c r="AU44" i="165"/>
  <c r="AT44" i="165"/>
  <c r="AS44" i="165"/>
  <c r="AR44" i="165"/>
  <c r="AQ44" i="165"/>
  <c r="AP44" i="165"/>
  <c r="AO44" i="165"/>
  <c r="AN44" i="165"/>
  <c r="AM44" i="165"/>
  <c r="AL44" i="165"/>
  <c r="AK44" i="165"/>
  <c r="AJ44" i="165"/>
  <c r="AI44" i="165"/>
  <c r="AH44" i="165"/>
  <c r="AG44" i="165"/>
  <c r="AF44" i="165"/>
  <c r="AE44" i="165"/>
  <c r="AD44" i="165"/>
  <c r="AC44" i="165"/>
  <c r="AB44" i="165"/>
  <c r="AA44" i="165"/>
  <c r="Z44" i="165"/>
  <c r="Y44" i="165"/>
  <c r="X44" i="165"/>
  <c r="W44" i="165"/>
  <c r="H44" i="165"/>
  <c r="F44" i="165"/>
  <c r="BA42" i="165"/>
  <c r="AZ42" i="165"/>
  <c r="AY42" i="165"/>
  <c r="AX42" i="165"/>
  <c r="AW42" i="165"/>
  <c r="AV42" i="165"/>
  <c r="AU42" i="165"/>
  <c r="AT42" i="165"/>
  <c r="AS42" i="165"/>
  <c r="AR42" i="165"/>
  <c r="AQ42" i="165"/>
  <c r="AP42" i="165"/>
  <c r="AO42" i="165"/>
  <c r="AN42" i="165"/>
  <c r="AM42" i="165"/>
  <c r="AL42" i="165"/>
  <c r="AK42" i="165"/>
  <c r="AJ42" i="165"/>
  <c r="AI42" i="165"/>
  <c r="AH42" i="165"/>
  <c r="AG42" i="165"/>
  <c r="AF42" i="165"/>
  <c r="AE42" i="165"/>
  <c r="AD42" i="165"/>
  <c r="AC42" i="165"/>
  <c r="AB42" i="165"/>
  <c r="AA42" i="165"/>
  <c r="Z42" i="165"/>
  <c r="Y42" i="165"/>
  <c r="X42" i="165"/>
  <c r="W42" i="165"/>
  <c r="H42" i="165"/>
  <c r="F42" i="165"/>
  <c r="BA40" i="165"/>
  <c r="AZ40" i="165"/>
  <c r="AY40" i="165"/>
  <c r="AX40" i="165"/>
  <c r="AW40" i="165"/>
  <c r="AV40" i="165"/>
  <c r="AU40" i="165"/>
  <c r="AT40" i="165"/>
  <c r="AS40" i="165"/>
  <c r="AR40" i="165"/>
  <c r="AQ40" i="165"/>
  <c r="AP40" i="165"/>
  <c r="AO40" i="165"/>
  <c r="AN40" i="165"/>
  <c r="AM40" i="165"/>
  <c r="AL40" i="165"/>
  <c r="AK40" i="165"/>
  <c r="AJ40" i="165"/>
  <c r="AI40" i="165"/>
  <c r="AH40" i="165"/>
  <c r="AG40" i="165"/>
  <c r="AF40" i="165"/>
  <c r="AE40" i="165"/>
  <c r="AD40" i="165"/>
  <c r="AC40" i="165"/>
  <c r="AB40" i="165"/>
  <c r="AA40" i="165"/>
  <c r="Z40" i="165"/>
  <c r="Y40" i="165"/>
  <c r="X40" i="165"/>
  <c r="W40" i="165"/>
  <c r="H40" i="165"/>
  <c r="F40" i="165"/>
  <c r="BA38" i="165"/>
  <c r="AZ38" i="165"/>
  <c r="AY38" i="165"/>
  <c r="AX38" i="165"/>
  <c r="AW38" i="165"/>
  <c r="AV38" i="165"/>
  <c r="AU38" i="165"/>
  <c r="AT38" i="165"/>
  <c r="AS38" i="165"/>
  <c r="AR38" i="165"/>
  <c r="AQ38" i="165"/>
  <c r="AP38" i="165"/>
  <c r="AO38" i="165"/>
  <c r="AN38" i="165"/>
  <c r="AM38" i="165"/>
  <c r="AL38" i="165"/>
  <c r="AK38" i="165"/>
  <c r="AJ38" i="165"/>
  <c r="AI38" i="165"/>
  <c r="AH38" i="165"/>
  <c r="AG38" i="165"/>
  <c r="AF38" i="165"/>
  <c r="AE38" i="165"/>
  <c r="AD38" i="165"/>
  <c r="AC38" i="165"/>
  <c r="AB38" i="165"/>
  <c r="AA38" i="165"/>
  <c r="Z38" i="165"/>
  <c r="Y38" i="165"/>
  <c r="X38" i="165"/>
  <c r="W38" i="165"/>
  <c r="H38" i="165"/>
  <c r="F38" i="165"/>
  <c r="BA36" i="165"/>
  <c r="AZ36" i="165"/>
  <c r="AY36" i="165"/>
  <c r="AX36" i="165"/>
  <c r="AW36" i="165"/>
  <c r="AV36" i="165"/>
  <c r="AU36" i="165"/>
  <c r="AT36" i="165"/>
  <c r="AS36" i="165"/>
  <c r="AR36" i="165"/>
  <c r="AQ36" i="165"/>
  <c r="AP36" i="165"/>
  <c r="AO36" i="165"/>
  <c r="AN36" i="165"/>
  <c r="AM36" i="165"/>
  <c r="AL36" i="165"/>
  <c r="AK36" i="165"/>
  <c r="AJ36" i="165"/>
  <c r="AI36" i="165"/>
  <c r="AH36" i="165"/>
  <c r="AG36" i="165"/>
  <c r="AF36" i="165"/>
  <c r="AE36" i="165"/>
  <c r="AD36" i="165"/>
  <c r="AC36" i="165"/>
  <c r="AB36" i="165"/>
  <c r="AA36" i="165"/>
  <c r="Z36" i="165"/>
  <c r="Y36" i="165"/>
  <c r="X36" i="165"/>
  <c r="W36" i="165"/>
  <c r="H36" i="165"/>
  <c r="F36" i="165"/>
  <c r="BA34" i="165"/>
  <c r="AZ34" i="165"/>
  <c r="AY34" i="165"/>
  <c r="AX34" i="165"/>
  <c r="AW34" i="165"/>
  <c r="AV34" i="165"/>
  <c r="AU34" i="165"/>
  <c r="AT34" i="165"/>
  <c r="AS34" i="165"/>
  <c r="AR34" i="165"/>
  <c r="AQ34" i="165"/>
  <c r="AP34" i="165"/>
  <c r="AO34" i="165"/>
  <c r="AN34" i="165"/>
  <c r="AM34" i="165"/>
  <c r="AL34" i="165"/>
  <c r="AK34" i="165"/>
  <c r="AJ34" i="165"/>
  <c r="AI34" i="165"/>
  <c r="AH34" i="165"/>
  <c r="AG34" i="165"/>
  <c r="AF34" i="165"/>
  <c r="AE34" i="165"/>
  <c r="AD34" i="165"/>
  <c r="AC34" i="165"/>
  <c r="AB34" i="165"/>
  <c r="AA34" i="165"/>
  <c r="Z34" i="165"/>
  <c r="Y34" i="165"/>
  <c r="X34" i="165"/>
  <c r="W34" i="165"/>
  <c r="H34" i="165"/>
  <c r="F34" i="165"/>
  <c r="BA32" i="165"/>
  <c r="AZ32" i="165"/>
  <c r="AY32" i="165"/>
  <c r="AX32" i="165"/>
  <c r="AW32" i="165"/>
  <c r="AV32" i="165"/>
  <c r="AU32" i="165"/>
  <c r="AT32" i="165"/>
  <c r="AS32" i="165"/>
  <c r="AR32" i="165"/>
  <c r="AQ32" i="165"/>
  <c r="AP32" i="165"/>
  <c r="AO32" i="165"/>
  <c r="AN32" i="165"/>
  <c r="AM32" i="165"/>
  <c r="AL32" i="165"/>
  <c r="AK32" i="165"/>
  <c r="AJ32" i="165"/>
  <c r="AI32" i="165"/>
  <c r="AH32" i="165"/>
  <c r="AG32" i="165"/>
  <c r="AF32" i="165"/>
  <c r="AE32" i="165"/>
  <c r="AD32" i="165"/>
  <c r="AC32" i="165"/>
  <c r="AB32" i="165"/>
  <c r="AA32" i="165"/>
  <c r="Z32" i="165"/>
  <c r="Y32" i="165"/>
  <c r="X32" i="165"/>
  <c r="W32" i="165"/>
  <c r="H32" i="165"/>
  <c r="F32" i="165"/>
  <c r="BA30" i="165"/>
  <c r="AZ30" i="165"/>
  <c r="AY30" i="165"/>
  <c r="AX30" i="165"/>
  <c r="AW30" i="165"/>
  <c r="AV30" i="165"/>
  <c r="AU30" i="165"/>
  <c r="AT30" i="165"/>
  <c r="AS30" i="165"/>
  <c r="AR30" i="165"/>
  <c r="AQ30" i="165"/>
  <c r="AP30" i="165"/>
  <c r="AO30" i="165"/>
  <c r="AN30" i="165"/>
  <c r="AM30" i="165"/>
  <c r="AL30" i="165"/>
  <c r="AK30" i="165"/>
  <c r="AJ30" i="165"/>
  <c r="AI30" i="165"/>
  <c r="AH30" i="165"/>
  <c r="AG30" i="165"/>
  <c r="AF30" i="165"/>
  <c r="AE30" i="165"/>
  <c r="AD30" i="165"/>
  <c r="AC30" i="165"/>
  <c r="AB30" i="165"/>
  <c r="AA30" i="165"/>
  <c r="Z30" i="165"/>
  <c r="Y30" i="165"/>
  <c r="X30" i="165"/>
  <c r="W30" i="165"/>
  <c r="H30" i="165"/>
  <c r="F30" i="165"/>
  <c r="BA28" i="165"/>
  <c r="AZ28" i="165"/>
  <c r="AY28" i="165"/>
  <c r="AX28" i="165"/>
  <c r="AW28" i="165"/>
  <c r="AV28" i="165"/>
  <c r="AU28" i="165"/>
  <c r="AT28" i="165"/>
  <c r="AS28" i="165"/>
  <c r="AR28" i="165"/>
  <c r="AQ28" i="165"/>
  <c r="AP28" i="165"/>
  <c r="AO28" i="165"/>
  <c r="AN28" i="165"/>
  <c r="AM28" i="165"/>
  <c r="AL28" i="165"/>
  <c r="AK28" i="165"/>
  <c r="AJ28" i="165"/>
  <c r="AI28" i="165"/>
  <c r="AH28" i="165"/>
  <c r="AG28" i="165"/>
  <c r="AF28" i="165"/>
  <c r="AE28" i="165"/>
  <c r="AD28" i="165"/>
  <c r="AC28" i="165"/>
  <c r="AB28" i="165"/>
  <c r="AA28" i="165"/>
  <c r="Z28" i="165"/>
  <c r="Y28" i="165"/>
  <c r="X28" i="165"/>
  <c r="W28" i="165"/>
  <c r="H28" i="165"/>
  <c r="F28" i="165"/>
  <c r="BA26" i="165"/>
  <c r="AZ26" i="165"/>
  <c r="AY26" i="165"/>
  <c r="AX26" i="165"/>
  <c r="AW26" i="165"/>
  <c r="AV26" i="165"/>
  <c r="AU26" i="165"/>
  <c r="AT26" i="165"/>
  <c r="AS26" i="165"/>
  <c r="AR26" i="165"/>
  <c r="AQ26" i="165"/>
  <c r="AP26" i="165"/>
  <c r="AO26" i="165"/>
  <c r="AN26" i="165"/>
  <c r="AM26" i="165"/>
  <c r="AL26" i="165"/>
  <c r="AK26" i="165"/>
  <c r="AJ26" i="165"/>
  <c r="AI26" i="165"/>
  <c r="AH26" i="165"/>
  <c r="AG26" i="165"/>
  <c r="AF26" i="165"/>
  <c r="AE26" i="165"/>
  <c r="AD26" i="165"/>
  <c r="AC26" i="165"/>
  <c r="AB26" i="165"/>
  <c r="AA26" i="165"/>
  <c r="Z26" i="165"/>
  <c r="Y26" i="165"/>
  <c r="X26" i="165"/>
  <c r="W26" i="165"/>
  <c r="H26" i="165"/>
  <c r="F26" i="165"/>
  <c r="BA24" i="165"/>
  <c r="AZ24" i="165"/>
  <c r="AY24" i="165"/>
  <c r="AX24" i="165"/>
  <c r="AW24" i="165"/>
  <c r="AV24" i="165"/>
  <c r="AU24" i="165"/>
  <c r="AT24" i="165"/>
  <c r="AS24" i="165"/>
  <c r="AR24" i="165"/>
  <c r="AQ24" i="165"/>
  <c r="AP24" i="165"/>
  <c r="AO24" i="165"/>
  <c r="AN24" i="165"/>
  <c r="AM24" i="165"/>
  <c r="AL24" i="165"/>
  <c r="AK24" i="165"/>
  <c r="AJ24" i="165"/>
  <c r="AI24" i="165"/>
  <c r="AH24" i="165"/>
  <c r="AG24" i="165"/>
  <c r="AF24" i="165"/>
  <c r="AE24" i="165"/>
  <c r="AD24" i="165"/>
  <c r="AC24" i="165"/>
  <c r="AB24" i="165"/>
  <c r="AA24" i="165"/>
  <c r="Z24" i="165"/>
  <c r="Y24" i="165"/>
  <c r="X24" i="165"/>
  <c r="W24" i="165"/>
  <c r="H24" i="165"/>
  <c r="F24" i="165"/>
  <c r="BA22" i="165"/>
  <c r="AZ22" i="165"/>
  <c r="AY22" i="165"/>
  <c r="AX22" i="165"/>
  <c r="AW22" i="165"/>
  <c r="AV22" i="165"/>
  <c r="AU22" i="165"/>
  <c r="AT22" i="165"/>
  <c r="AS22" i="165"/>
  <c r="AR22" i="165"/>
  <c r="AQ22" i="165"/>
  <c r="AP22" i="165"/>
  <c r="AO22" i="165"/>
  <c r="AN22" i="165"/>
  <c r="AM22" i="165"/>
  <c r="AL22" i="165"/>
  <c r="AK22" i="165"/>
  <c r="AJ22" i="165"/>
  <c r="AI22" i="165"/>
  <c r="AH22" i="165"/>
  <c r="AG22" i="165"/>
  <c r="AF22" i="165"/>
  <c r="AE22" i="165"/>
  <c r="AD22" i="165"/>
  <c r="AC22" i="165"/>
  <c r="AB22" i="165"/>
  <c r="AA22" i="165"/>
  <c r="Z22" i="165"/>
  <c r="Y22" i="165"/>
  <c r="X22" i="165"/>
  <c r="W22" i="165"/>
  <c r="H22" i="165"/>
  <c r="F22" i="165"/>
  <c r="BA20" i="165"/>
  <c r="AZ20" i="165"/>
  <c r="AY20" i="165"/>
  <c r="AX20" i="165"/>
  <c r="AW20" i="165"/>
  <c r="AV20" i="165"/>
  <c r="AU20" i="165"/>
  <c r="AT20" i="165"/>
  <c r="AS20" i="165"/>
  <c r="AR20" i="165"/>
  <c r="AQ20" i="165"/>
  <c r="AP20" i="165"/>
  <c r="AO20" i="165"/>
  <c r="AN20" i="165"/>
  <c r="AM20" i="165"/>
  <c r="AL20" i="165"/>
  <c r="AK20" i="165"/>
  <c r="AJ20" i="165"/>
  <c r="AI20" i="165"/>
  <c r="AH20" i="165"/>
  <c r="AG20" i="165"/>
  <c r="AF20" i="165"/>
  <c r="AE20" i="165"/>
  <c r="AD20" i="165"/>
  <c r="AC20" i="165"/>
  <c r="AB20" i="165"/>
  <c r="AA20" i="165"/>
  <c r="Z20" i="165"/>
  <c r="Y20" i="165"/>
  <c r="X20" i="165"/>
  <c r="W20" i="165"/>
  <c r="H20" i="165"/>
  <c r="F20" i="165"/>
  <c r="BA18" i="165"/>
  <c r="AZ18" i="165"/>
  <c r="AY18" i="165"/>
  <c r="AX18" i="165"/>
  <c r="AW18" i="165"/>
  <c r="AV18" i="165"/>
  <c r="AU18" i="165"/>
  <c r="AT18" i="165"/>
  <c r="AS18" i="165"/>
  <c r="AR18" i="165"/>
  <c r="AQ18" i="165"/>
  <c r="AP18" i="165"/>
  <c r="AO18" i="165"/>
  <c r="AN18" i="165"/>
  <c r="AM18" i="165"/>
  <c r="AL18" i="165"/>
  <c r="AK18" i="165"/>
  <c r="AJ18" i="165"/>
  <c r="AI18" i="165"/>
  <c r="AH18" i="165"/>
  <c r="AG18" i="165"/>
  <c r="AF18" i="165"/>
  <c r="AE18" i="165"/>
  <c r="AD18" i="165"/>
  <c r="AC18" i="165"/>
  <c r="AB18" i="165"/>
  <c r="AA18" i="165"/>
  <c r="Z18" i="165"/>
  <c r="Y18" i="165"/>
  <c r="X18" i="165"/>
  <c r="W18" i="165"/>
  <c r="H18" i="165"/>
  <c r="F18" i="165"/>
  <c r="B17" i="165"/>
  <c r="B19" i="165" s="1"/>
  <c r="B21" i="165" s="1"/>
  <c r="B23" i="165" s="1"/>
  <c r="B25" i="165" s="1"/>
  <c r="B27" i="165" s="1"/>
  <c r="B29" i="165" s="1"/>
  <c r="B31" i="165" s="1"/>
  <c r="B33" i="165" s="1"/>
  <c r="B35" i="165" s="1"/>
  <c r="B37" i="165" s="1"/>
  <c r="B39" i="165" s="1"/>
  <c r="B41" i="165" s="1"/>
  <c r="B43" i="165" s="1"/>
  <c r="B45" i="165" s="1"/>
  <c r="B47" i="165" s="1"/>
  <c r="B49" i="165" s="1"/>
  <c r="B51" i="165" s="1"/>
  <c r="B53" i="165" s="1"/>
  <c r="B55" i="165" s="1"/>
  <c r="B57" i="165" s="1"/>
  <c r="B59" i="165" s="1"/>
  <c r="B61" i="165" s="1"/>
  <c r="B63" i="165" s="1"/>
  <c r="B65" i="165" s="1"/>
  <c r="B67" i="165" s="1"/>
  <c r="B69" i="165" s="1"/>
  <c r="B71" i="165" s="1"/>
  <c r="B73" i="165" s="1"/>
  <c r="B75" i="165" s="1"/>
  <c r="B77" i="165" s="1"/>
  <c r="B79" i="165" s="1"/>
  <c r="B81" i="165" s="1"/>
  <c r="B83" i="165" s="1"/>
  <c r="B85" i="165" s="1"/>
  <c r="B87" i="165" s="1"/>
  <c r="B89" i="165" s="1"/>
  <c r="B91" i="165" s="1"/>
  <c r="B93" i="165" s="1"/>
  <c r="B95" i="165" s="1"/>
  <c r="B97" i="165" s="1"/>
  <c r="B99" i="165" s="1"/>
  <c r="B101" i="165" s="1"/>
  <c r="B103" i="165" s="1"/>
  <c r="B105" i="165" s="1"/>
  <c r="B107" i="165" s="1"/>
  <c r="B109" i="165" s="1"/>
  <c r="B111" i="165" s="1"/>
  <c r="B113" i="165" s="1"/>
  <c r="B115" i="165" s="1"/>
  <c r="B117" i="165" s="1"/>
  <c r="B119" i="165" s="1"/>
  <c r="B121" i="165" s="1"/>
  <c r="B123" i="165" s="1"/>
  <c r="B125" i="165" s="1"/>
  <c r="B127" i="165" s="1"/>
  <c r="B129" i="165" s="1"/>
  <c r="B131" i="165" s="1"/>
  <c r="B133" i="165" s="1"/>
  <c r="B135" i="165" s="1"/>
  <c r="B137" i="165" s="1"/>
  <c r="B139" i="165" s="1"/>
  <c r="B141" i="165" s="1"/>
  <c r="B143" i="165" s="1"/>
  <c r="B145" i="165" s="1"/>
  <c r="B147" i="165" s="1"/>
  <c r="B149" i="165" s="1"/>
  <c r="B151" i="165" s="1"/>
  <c r="B153" i="165" s="1"/>
  <c r="B155" i="165" s="1"/>
  <c r="B157" i="165" s="1"/>
  <c r="B159" i="165" s="1"/>
  <c r="B161" i="165" s="1"/>
  <c r="B163" i="165" s="1"/>
  <c r="B165" i="165" s="1"/>
  <c r="B167" i="165" s="1"/>
  <c r="B169" i="165" s="1"/>
  <c r="B171" i="165" s="1"/>
  <c r="B173" i="165" s="1"/>
  <c r="B175" i="165" s="1"/>
  <c r="B177" i="165" s="1"/>
  <c r="B179" i="165" s="1"/>
  <c r="B181" i="165" s="1"/>
  <c r="B183" i="165" s="1"/>
  <c r="B185" i="165" s="1"/>
  <c r="B187" i="165" s="1"/>
  <c r="B189" i="165" s="1"/>
  <c r="B191" i="165" s="1"/>
  <c r="B193" i="165" s="1"/>
  <c r="B195" i="165" s="1"/>
  <c r="B197" i="165" s="1"/>
  <c r="B199" i="165" s="1"/>
  <c r="B201" i="165" s="1"/>
  <c r="B203" i="165" s="1"/>
  <c r="B205" i="165" s="1"/>
  <c r="B207" i="165" s="1"/>
  <c r="B209" i="165" s="1"/>
  <c r="B211" i="165" s="1"/>
  <c r="B213" i="165" s="1"/>
  <c r="B215" i="165" s="1"/>
  <c r="BA14" i="165"/>
  <c r="BA15" i="165" s="1"/>
  <c r="BA16" i="165" s="1"/>
  <c r="AZ14" i="165"/>
  <c r="AZ15" i="165" s="1"/>
  <c r="AZ16" i="165" s="1"/>
  <c r="AY14" i="165"/>
  <c r="AY15" i="165" s="1"/>
  <c r="AY16" i="165" s="1"/>
  <c r="BB12" i="165"/>
  <c r="AF2" i="165"/>
  <c r="AW15" i="165" s="1"/>
  <c r="AW16" i="165" s="1"/>
  <c r="D47" i="164"/>
  <c r="L46" i="164"/>
  <c r="L45" i="164"/>
  <c r="L47" i="164" s="1"/>
  <c r="D44" i="164"/>
  <c r="L43" i="164"/>
  <c r="L42" i="164"/>
  <c r="L44" i="164" s="1"/>
  <c r="D41" i="164"/>
  <c r="L40" i="164"/>
  <c r="L39" i="164"/>
  <c r="L41" i="164" s="1"/>
  <c r="D38" i="164"/>
  <c r="D37" i="164"/>
  <c r="D36" i="164"/>
  <c r="D35" i="164"/>
  <c r="D34" i="164"/>
  <c r="D33" i="164"/>
  <c r="D32" i="164"/>
  <c r="D31" i="164"/>
  <c r="D30" i="164"/>
  <c r="D29" i="164"/>
  <c r="D28" i="164"/>
  <c r="D27" i="164"/>
  <c r="D26" i="164"/>
  <c r="D25" i="164"/>
  <c r="D24" i="164"/>
  <c r="D23" i="164"/>
  <c r="L22" i="164"/>
  <c r="D22" i="164"/>
  <c r="L21" i="164"/>
  <c r="D21" i="164"/>
  <c r="L20" i="164"/>
  <c r="D20" i="164"/>
  <c r="L19" i="164"/>
  <c r="D19" i="164"/>
  <c r="L18" i="164"/>
  <c r="D18" i="164"/>
  <c r="L17" i="164"/>
  <c r="D17" i="164"/>
  <c r="L16" i="164"/>
  <c r="D16" i="164"/>
  <c r="L15" i="164"/>
  <c r="D15" i="164"/>
  <c r="L14" i="164"/>
  <c r="D14" i="164"/>
  <c r="L13" i="164"/>
  <c r="D13" i="164"/>
  <c r="L12" i="164"/>
  <c r="D12" i="164"/>
  <c r="L11" i="164"/>
  <c r="D11" i="164"/>
  <c r="L10" i="164"/>
  <c r="D10" i="164"/>
  <c r="L9" i="164"/>
  <c r="D9" i="164"/>
  <c r="L8" i="164"/>
  <c r="D8" i="164"/>
  <c r="L7" i="164"/>
  <c r="D7" i="164"/>
  <c r="L6" i="164"/>
  <c r="D6" i="164"/>
  <c r="K96" i="163"/>
  <c r="U96" i="163" s="1"/>
  <c r="AQ82" i="163" s="1"/>
  <c r="AF91" i="163"/>
  <c r="P91" i="163"/>
  <c r="AA90" i="163"/>
  <c r="P90" i="163"/>
  <c r="K90" i="163"/>
  <c r="AH88" i="163"/>
  <c r="AA91" i="163" s="1"/>
  <c r="AK91" i="163" s="1"/>
  <c r="AF96" i="163" s="1"/>
  <c r="AM86" i="163"/>
  <c r="AA96" i="163" s="1"/>
  <c r="AJ86" i="163"/>
  <c r="AH86" i="163"/>
  <c r="W86" i="163"/>
  <c r="T86" i="163"/>
  <c r="K91" i="163" s="1"/>
  <c r="U91" i="163" s="1"/>
  <c r="P96" i="163" s="1"/>
  <c r="R86" i="163"/>
  <c r="BA76" i="163"/>
  <c r="AZ76" i="163"/>
  <c r="AY76" i="163"/>
  <c r="AX76" i="163"/>
  <c r="AW76" i="163"/>
  <c r="AV76" i="163"/>
  <c r="AU76" i="163"/>
  <c r="AT76" i="163"/>
  <c r="AS76" i="163"/>
  <c r="AR76" i="163"/>
  <c r="AQ76" i="163"/>
  <c r="AP76" i="163"/>
  <c r="AO76" i="163"/>
  <c r="AN76" i="163"/>
  <c r="AM76" i="163"/>
  <c r="AL76" i="163"/>
  <c r="AK76" i="163"/>
  <c r="AJ76" i="163"/>
  <c r="AI76" i="163"/>
  <c r="AH76" i="163"/>
  <c r="AG76" i="163"/>
  <c r="AF76" i="163"/>
  <c r="AE76" i="163"/>
  <c r="AD76" i="163"/>
  <c r="AC76" i="163"/>
  <c r="AB76" i="163"/>
  <c r="AA76" i="163"/>
  <c r="Z76" i="163"/>
  <c r="Y76" i="163"/>
  <c r="X76" i="163"/>
  <c r="BB76" i="163" s="1"/>
  <c r="BD76" i="163" s="1"/>
  <c r="W76" i="163"/>
  <c r="H76" i="163"/>
  <c r="F76" i="163"/>
  <c r="BA74" i="163"/>
  <c r="AZ74" i="163"/>
  <c r="AY74" i="163"/>
  <c r="AX74" i="163"/>
  <c r="AW74" i="163"/>
  <c r="AV74" i="163"/>
  <c r="AU74" i="163"/>
  <c r="AT74" i="163"/>
  <c r="AS74" i="163"/>
  <c r="AR74" i="163"/>
  <c r="AQ74" i="163"/>
  <c r="AP74" i="163"/>
  <c r="AO74" i="163"/>
  <c r="AN74" i="163"/>
  <c r="AM74" i="163"/>
  <c r="AL74" i="163"/>
  <c r="AK74" i="163"/>
  <c r="AJ74" i="163"/>
  <c r="AI74" i="163"/>
  <c r="AH74" i="163"/>
  <c r="AG74" i="163"/>
  <c r="AF74" i="163"/>
  <c r="AE74" i="163"/>
  <c r="AD74" i="163"/>
  <c r="AC74" i="163"/>
  <c r="AB74" i="163"/>
  <c r="AA74" i="163"/>
  <c r="Z74" i="163"/>
  <c r="Y74" i="163"/>
  <c r="X74" i="163"/>
  <c r="W74" i="163"/>
  <c r="BB74" i="163" s="1"/>
  <c r="BD74" i="163" s="1"/>
  <c r="H74" i="163"/>
  <c r="F74" i="163"/>
  <c r="BA72" i="163"/>
  <c r="AZ72" i="163"/>
  <c r="AY72" i="163"/>
  <c r="AX72" i="163"/>
  <c r="AW72" i="163"/>
  <c r="AV72" i="163"/>
  <c r="AU72" i="163"/>
  <c r="AT72" i="163"/>
  <c r="AS72" i="163"/>
  <c r="AR72" i="163"/>
  <c r="AQ72" i="163"/>
  <c r="AP72" i="163"/>
  <c r="AO72" i="163"/>
  <c r="AN72" i="163"/>
  <c r="AM72" i="163"/>
  <c r="AL72" i="163"/>
  <c r="AK72" i="163"/>
  <c r="AJ72" i="163"/>
  <c r="AI72" i="163"/>
  <c r="AH72" i="163"/>
  <c r="AG72" i="163"/>
  <c r="AF72" i="163"/>
  <c r="AE72" i="163"/>
  <c r="AD72" i="163"/>
  <c r="AC72" i="163"/>
  <c r="AB72" i="163"/>
  <c r="AA72" i="163"/>
  <c r="Z72" i="163"/>
  <c r="Y72" i="163"/>
  <c r="X72" i="163"/>
  <c r="BB72" i="163" s="1"/>
  <c r="BD72" i="163" s="1"/>
  <c r="W72" i="163"/>
  <c r="H72" i="163"/>
  <c r="F72" i="163"/>
  <c r="BA70" i="163"/>
  <c r="AZ70" i="163"/>
  <c r="AY70" i="163"/>
  <c r="AX70" i="163"/>
  <c r="AW70" i="163"/>
  <c r="AV70" i="163"/>
  <c r="AU70" i="163"/>
  <c r="AT70" i="163"/>
  <c r="AS70" i="163"/>
  <c r="AR70" i="163"/>
  <c r="AQ70" i="163"/>
  <c r="AP70" i="163"/>
  <c r="AO70" i="163"/>
  <c r="AN70" i="163"/>
  <c r="AM70" i="163"/>
  <c r="AL70" i="163"/>
  <c r="AK70" i="163"/>
  <c r="AJ70" i="163"/>
  <c r="AI70" i="163"/>
  <c r="AH70" i="163"/>
  <c r="AG70" i="163"/>
  <c r="AF70" i="163"/>
  <c r="AE70" i="163"/>
  <c r="AD70" i="163"/>
  <c r="AC70" i="163"/>
  <c r="AB70" i="163"/>
  <c r="AA70" i="163"/>
  <c r="Z70" i="163"/>
  <c r="Y70" i="163"/>
  <c r="X70" i="163"/>
  <c r="BB70" i="163" s="1"/>
  <c r="BD70" i="163" s="1"/>
  <c r="W70" i="163"/>
  <c r="H70" i="163"/>
  <c r="F70" i="163"/>
  <c r="BA68" i="163"/>
  <c r="AZ68" i="163"/>
  <c r="AY68" i="163"/>
  <c r="AX68" i="163"/>
  <c r="AW68" i="163"/>
  <c r="AV68" i="163"/>
  <c r="AU68" i="163"/>
  <c r="AT68" i="163"/>
  <c r="AS68" i="163"/>
  <c r="AR68" i="163"/>
  <c r="AQ68" i="163"/>
  <c r="AP68" i="163"/>
  <c r="AO68" i="163"/>
  <c r="AN68" i="163"/>
  <c r="AM68" i="163"/>
  <c r="AL68" i="163"/>
  <c r="AK68" i="163"/>
  <c r="AJ68" i="163"/>
  <c r="AI68" i="163"/>
  <c r="AH68" i="163"/>
  <c r="AG68" i="163"/>
  <c r="AF68" i="163"/>
  <c r="AE68" i="163"/>
  <c r="AD68" i="163"/>
  <c r="AC68" i="163"/>
  <c r="AB68" i="163"/>
  <c r="AA68" i="163"/>
  <c r="Z68" i="163"/>
  <c r="Y68" i="163"/>
  <c r="X68" i="163"/>
  <c r="BB68" i="163" s="1"/>
  <c r="BD68" i="163" s="1"/>
  <c r="W68" i="163"/>
  <c r="H68" i="163"/>
  <c r="F68" i="163"/>
  <c r="BA66" i="163"/>
  <c r="AZ66" i="163"/>
  <c r="AY66" i="163"/>
  <c r="AX66" i="163"/>
  <c r="AW66" i="163"/>
  <c r="AV66" i="163"/>
  <c r="AU66" i="163"/>
  <c r="AT66" i="163"/>
  <c r="AS66" i="163"/>
  <c r="AR66" i="163"/>
  <c r="AQ66" i="163"/>
  <c r="AP66" i="163"/>
  <c r="AO66" i="163"/>
  <c r="AN66" i="163"/>
  <c r="AM66" i="163"/>
  <c r="AL66" i="163"/>
  <c r="AK66" i="163"/>
  <c r="AJ66" i="163"/>
  <c r="AI66" i="163"/>
  <c r="AH66" i="163"/>
  <c r="AG66" i="163"/>
  <c r="AF66" i="163"/>
  <c r="AE66" i="163"/>
  <c r="AD66" i="163"/>
  <c r="AC66" i="163"/>
  <c r="AB66" i="163"/>
  <c r="AA66" i="163"/>
  <c r="Z66" i="163"/>
  <c r="Y66" i="163"/>
  <c r="X66" i="163"/>
  <c r="BB66" i="163" s="1"/>
  <c r="BD66" i="163" s="1"/>
  <c r="W66" i="163"/>
  <c r="H66" i="163"/>
  <c r="F66" i="163"/>
  <c r="BA64" i="163"/>
  <c r="AZ64" i="163"/>
  <c r="AY64" i="163"/>
  <c r="AX64" i="163"/>
  <c r="AW64" i="163"/>
  <c r="AV64" i="163"/>
  <c r="AU64" i="163"/>
  <c r="AT64" i="163"/>
  <c r="AS64" i="163"/>
  <c r="AR64" i="163"/>
  <c r="AQ64" i="163"/>
  <c r="AP64" i="163"/>
  <c r="AO64" i="163"/>
  <c r="AN64" i="163"/>
  <c r="AM64" i="163"/>
  <c r="AL64" i="163"/>
  <c r="AK64" i="163"/>
  <c r="AJ64" i="163"/>
  <c r="AI64" i="163"/>
  <c r="AH64" i="163"/>
  <c r="AG64" i="163"/>
  <c r="AF64" i="163"/>
  <c r="AE64" i="163"/>
  <c r="AD64" i="163"/>
  <c r="AC64" i="163"/>
  <c r="AB64" i="163"/>
  <c r="AA64" i="163"/>
  <c r="Z64" i="163"/>
  <c r="Y64" i="163"/>
  <c r="X64" i="163"/>
  <c r="BB64" i="163" s="1"/>
  <c r="BD64" i="163" s="1"/>
  <c r="W64" i="163"/>
  <c r="H64" i="163"/>
  <c r="F64" i="163"/>
  <c r="BA62" i="163"/>
  <c r="AZ62" i="163"/>
  <c r="AY62" i="163"/>
  <c r="AX62" i="163"/>
  <c r="AW62" i="163"/>
  <c r="AV62" i="163"/>
  <c r="AU62" i="163"/>
  <c r="AT62" i="163"/>
  <c r="AS62" i="163"/>
  <c r="AR62" i="163"/>
  <c r="AQ62" i="163"/>
  <c r="AP62" i="163"/>
  <c r="AO62" i="163"/>
  <c r="AN62" i="163"/>
  <c r="AM62" i="163"/>
  <c r="AL62" i="163"/>
  <c r="AK62" i="163"/>
  <c r="AJ62" i="163"/>
  <c r="AI62" i="163"/>
  <c r="AH62" i="163"/>
  <c r="AG62" i="163"/>
  <c r="AF62" i="163"/>
  <c r="AE62" i="163"/>
  <c r="AD62" i="163"/>
  <c r="AC62" i="163"/>
  <c r="AB62" i="163"/>
  <c r="AA62" i="163"/>
  <c r="Z62" i="163"/>
  <c r="Y62" i="163"/>
  <c r="X62" i="163"/>
  <c r="BB62" i="163" s="1"/>
  <c r="BD62" i="163" s="1"/>
  <c r="W62" i="163"/>
  <c r="H62" i="163"/>
  <c r="F62" i="163"/>
  <c r="BA60" i="163"/>
  <c r="AZ60" i="163"/>
  <c r="AY60" i="163"/>
  <c r="AX60" i="163"/>
  <c r="AW60" i="163"/>
  <c r="AV60" i="163"/>
  <c r="AU60" i="163"/>
  <c r="AT60" i="163"/>
  <c r="AS60" i="163"/>
  <c r="AR60" i="163"/>
  <c r="AQ60" i="163"/>
  <c r="AP60" i="163"/>
  <c r="AO60" i="163"/>
  <c r="AN60" i="163"/>
  <c r="AM60" i="163"/>
  <c r="AL60" i="163"/>
  <c r="AK60" i="163"/>
  <c r="AJ60" i="163"/>
  <c r="AI60" i="163"/>
  <c r="AH60" i="163"/>
  <c r="AG60" i="163"/>
  <c r="AF60" i="163"/>
  <c r="AE60" i="163"/>
  <c r="AD60" i="163"/>
  <c r="AC60" i="163"/>
  <c r="AB60" i="163"/>
  <c r="AA60" i="163"/>
  <c r="Z60" i="163"/>
  <c r="Y60" i="163"/>
  <c r="X60" i="163"/>
  <c r="BB60" i="163" s="1"/>
  <c r="BD60" i="163" s="1"/>
  <c r="W60" i="163"/>
  <c r="H60" i="163"/>
  <c r="F60" i="163"/>
  <c r="BA58" i="163"/>
  <c r="AZ58" i="163"/>
  <c r="AY58" i="163"/>
  <c r="AX58" i="163"/>
  <c r="AW58" i="163"/>
  <c r="AV58" i="163"/>
  <c r="AU58" i="163"/>
  <c r="AT58" i="163"/>
  <c r="AS58" i="163"/>
  <c r="AR58" i="163"/>
  <c r="AQ58" i="163"/>
  <c r="AP58" i="163"/>
  <c r="AO58" i="163"/>
  <c r="AN58" i="163"/>
  <c r="AM58" i="163"/>
  <c r="AL58" i="163"/>
  <c r="AK58" i="163"/>
  <c r="AJ58" i="163"/>
  <c r="AI58" i="163"/>
  <c r="AH58" i="163"/>
  <c r="AG58" i="163"/>
  <c r="AF58" i="163"/>
  <c r="AE58" i="163"/>
  <c r="AD58" i="163"/>
  <c r="AC58" i="163"/>
  <c r="AB58" i="163"/>
  <c r="AA58" i="163"/>
  <c r="Z58" i="163"/>
  <c r="Y58" i="163"/>
  <c r="X58" i="163"/>
  <c r="BB58" i="163" s="1"/>
  <c r="BD58" i="163" s="1"/>
  <c r="W58" i="163"/>
  <c r="H58" i="163"/>
  <c r="F58" i="163"/>
  <c r="BA56" i="163"/>
  <c r="AZ56" i="163"/>
  <c r="AY56" i="163"/>
  <c r="AX56" i="163"/>
  <c r="AW56" i="163"/>
  <c r="AV56" i="163"/>
  <c r="AU56" i="163"/>
  <c r="AT56" i="163"/>
  <c r="AS56" i="163"/>
  <c r="AR56" i="163"/>
  <c r="AQ56" i="163"/>
  <c r="AP56" i="163"/>
  <c r="AO56" i="163"/>
  <c r="AN56" i="163"/>
  <c r="AM56" i="163"/>
  <c r="AL56" i="163"/>
  <c r="AK56" i="163"/>
  <c r="AJ56" i="163"/>
  <c r="AI56" i="163"/>
  <c r="AH56" i="163"/>
  <c r="AG56" i="163"/>
  <c r="AF56" i="163"/>
  <c r="AE56" i="163"/>
  <c r="AD56" i="163"/>
  <c r="AC56" i="163"/>
  <c r="AB56" i="163"/>
  <c r="AA56" i="163"/>
  <c r="Z56" i="163"/>
  <c r="Y56" i="163"/>
  <c r="X56" i="163"/>
  <c r="BB56" i="163" s="1"/>
  <c r="BD56" i="163" s="1"/>
  <c r="W56" i="163"/>
  <c r="H56" i="163"/>
  <c r="F56" i="163"/>
  <c r="BA54" i="163"/>
  <c r="AZ54" i="163"/>
  <c r="AY54" i="163"/>
  <c r="AX54" i="163"/>
  <c r="AW54" i="163"/>
  <c r="AV54" i="163"/>
  <c r="AU54" i="163"/>
  <c r="AT54" i="163"/>
  <c r="AS54" i="163"/>
  <c r="AR54" i="163"/>
  <c r="AQ54" i="163"/>
  <c r="AP54" i="163"/>
  <c r="AO54" i="163"/>
  <c r="AN54" i="163"/>
  <c r="AM54" i="163"/>
  <c r="AL54" i="163"/>
  <c r="AK54" i="163"/>
  <c r="AJ54" i="163"/>
  <c r="AI54" i="163"/>
  <c r="AH54" i="163"/>
  <c r="AG54" i="163"/>
  <c r="AF54" i="163"/>
  <c r="AE54" i="163"/>
  <c r="AD54" i="163"/>
  <c r="AC54" i="163"/>
  <c r="AB54" i="163"/>
  <c r="AA54" i="163"/>
  <c r="Z54" i="163"/>
  <c r="Y54" i="163"/>
  <c r="X54" i="163"/>
  <c r="BB54" i="163" s="1"/>
  <c r="BD54" i="163" s="1"/>
  <c r="W54" i="163"/>
  <c r="H54" i="163"/>
  <c r="F54" i="163"/>
  <c r="BA52" i="163"/>
  <c r="AZ52" i="163"/>
  <c r="AY52" i="163"/>
  <c r="AX52" i="163"/>
  <c r="AW52" i="163"/>
  <c r="AV52" i="163"/>
  <c r="AU52" i="163"/>
  <c r="AT52" i="163"/>
  <c r="AS52" i="163"/>
  <c r="AR52" i="163"/>
  <c r="AQ52" i="163"/>
  <c r="AP52" i="163"/>
  <c r="AO52" i="163"/>
  <c r="AN52" i="163"/>
  <c r="AM52" i="163"/>
  <c r="AL52" i="163"/>
  <c r="AK52" i="163"/>
  <c r="AJ52" i="163"/>
  <c r="AI52" i="163"/>
  <c r="AH52" i="163"/>
  <c r="AG52" i="163"/>
  <c r="AF52" i="163"/>
  <c r="AE52" i="163"/>
  <c r="AD52" i="163"/>
  <c r="AC52" i="163"/>
  <c r="AB52" i="163"/>
  <c r="AA52" i="163"/>
  <c r="Z52" i="163"/>
  <c r="Y52" i="163"/>
  <c r="X52" i="163"/>
  <c r="BB52" i="163" s="1"/>
  <c r="BD52" i="163" s="1"/>
  <c r="W52" i="163"/>
  <c r="H52" i="163"/>
  <c r="F52" i="163"/>
  <c r="BA50" i="163"/>
  <c r="AZ50" i="163"/>
  <c r="AY50" i="163"/>
  <c r="AX50" i="163"/>
  <c r="AW50" i="163"/>
  <c r="AV50" i="163"/>
  <c r="AU50" i="163"/>
  <c r="AT50" i="163"/>
  <c r="AS50" i="163"/>
  <c r="AR50" i="163"/>
  <c r="AQ50" i="163"/>
  <c r="AP50" i="163"/>
  <c r="AO50" i="163"/>
  <c r="AN50" i="163"/>
  <c r="AM50" i="163"/>
  <c r="AL50" i="163"/>
  <c r="AK50" i="163"/>
  <c r="AJ50" i="163"/>
  <c r="AI50" i="163"/>
  <c r="AH50" i="163"/>
  <c r="AG50" i="163"/>
  <c r="AF50" i="163"/>
  <c r="AE50" i="163"/>
  <c r="AD50" i="163"/>
  <c r="AC50" i="163"/>
  <c r="AB50" i="163"/>
  <c r="AA50" i="163"/>
  <c r="Z50" i="163"/>
  <c r="Y50" i="163"/>
  <c r="X50" i="163"/>
  <c r="BB50" i="163" s="1"/>
  <c r="BD50" i="163" s="1"/>
  <c r="W50" i="163"/>
  <c r="H50" i="163"/>
  <c r="F50" i="163"/>
  <c r="BA48" i="163"/>
  <c r="AZ48" i="163"/>
  <c r="AY48" i="163"/>
  <c r="AX48" i="163"/>
  <c r="AW48" i="163"/>
  <c r="AV48" i="163"/>
  <c r="AU48" i="163"/>
  <c r="AT48" i="163"/>
  <c r="AS48" i="163"/>
  <c r="AR48" i="163"/>
  <c r="AQ48" i="163"/>
  <c r="AP48" i="163"/>
  <c r="AO48" i="163"/>
  <c r="AN48" i="163"/>
  <c r="AM48" i="163"/>
  <c r="AL48" i="163"/>
  <c r="AK48" i="163"/>
  <c r="AJ48" i="163"/>
  <c r="AI48" i="163"/>
  <c r="AH48" i="163"/>
  <c r="AG48" i="163"/>
  <c r="AF48" i="163"/>
  <c r="AE48" i="163"/>
  <c r="AD48" i="163"/>
  <c r="AC48" i="163"/>
  <c r="AB48" i="163"/>
  <c r="AA48" i="163"/>
  <c r="Z48" i="163"/>
  <c r="Y48" i="163"/>
  <c r="X48" i="163"/>
  <c r="BB48" i="163" s="1"/>
  <c r="BD48" i="163" s="1"/>
  <c r="W48" i="163"/>
  <c r="H48" i="163"/>
  <c r="F48" i="163"/>
  <c r="BA46" i="163"/>
  <c r="AZ46" i="163"/>
  <c r="AY46" i="163"/>
  <c r="AX46" i="163"/>
  <c r="AW46" i="163"/>
  <c r="AV46" i="163"/>
  <c r="AU46" i="163"/>
  <c r="AT46" i="163"/>
  <c r="AS46" i="163"/>
  <c r="AR46" i="163"/>
  <c r="AQ46" i="163"/>
  <c r="AP46" i="163"/>
  <c r="AO46" i="163"/>
  <c r="AN46" i="163"/>
  <c r="AM46" i="163"/>
  <c r="AL46" i="163"/>
  <c r="AK46" i="163"/>
  <c r="AJ46" i="163"/>
  <c r="AI46" i="163"/>
  <c r="AH46" i="163"/>
  <c r="AG46" i="163"/>
  <c r="AF46" i="163"/>
  <c r="AE46" i="163"/>
  <c r="AD46" i="163"/>
  <c r="AC46" i="163"/>
  <c r="AB46" i="163"/>
  <c r="AA46" i="163"/>
  <c r="Z46" i="163"/>
  <c r="Y46" i="163"/>
  <c r="X46" i="163"/>
  <c r="BB46" i="163" s="1"/>
  <c r="BD46" i="163" s="1"/>
  <c r="W46" i="163"/>
  <c r="H46" i="163"/>
  <c r="F46" i="163"/>
  <c r="BA44" i="163"/>
  <c r="AZ44" i="163"/>
  <c r="AY44" i="163"/>
  <c r="AX44" i="163"/>
  <c r="AW44" i="163"/>
  <c r="AV44" i="163"/>
  <c r="AU44" i="163"/>
  <c r="AT44" i="163"/>
  <c r="AS44" i="163"/>
  <c r="AR44" i="163"/>
  <c r="AQ44" i="163"/>
  <c r="AP44" i="163"/>
  <c r="AO44" i="163"/>
  <c r="AN44" i="163"/>
  <c r="AM44" i="163"/>
  <c r="AL44" i="163"/>
  <c r="AK44" i="163"/>
  <c r="AJ44" i="163"/>
  <c r="AI44" i="163"/>
  <c r="AH44" i="163"/>
  <c r="AG44" i="163"/>
  <c r="AF44" i="163"/>
  <c r="AE44" i="163"/>
  <c r="AD44" i="163"/>
  <c r="AC44" i="163"/>
  <c r="AB44" i="163"/>
  <c r="AA44" i="163"/>
  <c r="Z44" i="163"/>
  <c r="Y44" i="163"/>
  <c r="X44" i="163"/>
  <c r="BB44" i="163" s="1"/>
  <c r="BD44" i="163" s="1"/>
  <c r="W44" i="163"/>
  <c r="H44" i="163"/>
  <c r="F44" i="163"/>
  <c r="BA42" i="163"/>
  <c r="AZ42" i="163"/>
  <c r="AY42" i="163"/>
  <c r="AX42" i="163"/>
  <c r="AW42" i="163"/>
  <c r="AV42" i="163"/>
  <c r="AU42" i="163"/>
  <c r="AT42" i="163"/>
  <c r="AS42" i="163"/>
  <c r="AR42" i="163"/>
  <c r="AQ42" i="163"/>
  <c r="AP42" i="163"/>
  <c r="AO42" i="163"/>
  <c r="AN42" i="163"/>
  <c r="AM42" i="163"/>
  <c r="AL42" i="163"/>
  <c r="AK42" i="163"/>
  <c r="AJ42" i="163"/>
  <c r="AI42" i="163"/>
  <c r="AH42" i="163"/>
  <c r="AG42" i="163"/>
  <c r="AF42" i="163"/>
  <c r="AE42" i="163"/>
  <c r="AD42" i="163"/>
  <c r="AC42" i="163"/>
  <c r="AB42" i="163"/>
  <c r="AA42" i="163"/>
  <c r="Z42" i="163"/>
  <c r="Y42" i="163"/>
  <c r="X42" i="163"/>
  <c r="BB42" i="163" s="1"/>
  <c r="BD42" i="163" s="1"/>
  <c r="W42" i="163"/>
  <c r="H42" i="163"/>
  <c r="F42" i="163"/>
  <c r="BA40" i="163"/>
  <c r="AZ40" i="163"/>
  <c r="AY40" i="163"/>
  <c r="AX40" i="163"/>
  <c r="AW40" i="163"/>
  <c r="AV40" i="163"/>
  <c r="AU40" i="163"/>
  <c r="AT40" i="163"/>
  <c r="AS40" i="163"/>
  <c r="AR40" i="163"/>
  <c r="AQ40" i="163"/>
  <c r="AP40" i="163"/>
  <c r="AO40" i="163"/>
  <c r="AN40" i="163"/>
  <c r="AM40" i="163"/>
  <c r="AL40" i="163"/>
  <c r="AK40" i="163"/>
  <c r="AJ40" i="163"/>
  <c r="AI40" i="163"/>
  <c r="AH40" i="163"/>
  <c r="AG40" i="163"/>
  <c r="AF40" i="163"/>
  <c r="AE40" i="163"/>
  <c r="AD40" i="163"/>
  <c r="AC40" i="163"/>
  <c r="AB40" i="163"/>
  <c r="AA40" i="163"/>
  <c r="Z40" i="163"/>
  <c r="Y40" i="163"/>
  <c r="X40" i="163"/>
  <c r="BB40" i="163" s="1"/>
  <c r="BD40" i="163" s="1"/>
  <c r="W40" i="163"/>
  <c r="H40" i="163"/>
  <c r="F40" i="163"/>
  <c r="BA38" i="163"/>
  <c r="AZ38" i="163"/>
  <c r="AY38" i="163"/>
  <c r="AX38" i="163"/>
  <c r="AW38" i="163"/>
  <c r="AV38" i="163"/>
  <c r="AU38" i="163"/>
  <c r="AT38" i="163"/>
  <c r="AS38" i="163"/>
  <c r="AR38" i="163"/>
  <c r="AQ38" i="163"/>
  <c r="AP38" i="163"/>
  <c r="AO38" i="163"/>
  <c r="AN38" i="163"/>
  <c r="AM38" i="163"/>
  <c r="AL38" i="163"/>
  <c r="AK38" i="163"/>
  <c r="AJ38" i="163"/>
  <c r="AI38" i="163"/>
  <c r="AH38" i="163"/>
  <c r="AG38" i="163"/>
  <c r="AF38" i="163"/>
  <c r="AE38" i="163"/>
  <c r="AD38" i="163"/>
  <c r="AC38" i="163"/>
  <c r="AB38" i="163"/>
  <c r="AA38" i="163"/>
  <c r="Z38" i="163"/>
  <c r="Y38" i="163"/>
  <c r="X38" i="163"/>
  <c r="BB38" i="163" s="1"/>
  <c r="BD38" i="163" s="1"/>
  <c r="W38" i="163"/>
  <c r="H38" i="163"/>
  <c r="F38" i="163"/>
  <c r="BA36" i="163"/>
  <c r="AZ36" i="163"/>
  <c r="AY36" i="163"/>
  <c r="AX36" i="163"/>
  <c r="AW36" i="163"/>
  <c r="AV36" i="163"/>
  <c r="AU36" i="163"/>
  <c r="AT36" i="163"/>
  <c r="AS36" i="163"/>
  <c r="AR36" i="163"/>
  <c r="AQ36" i="163"/>
  <c r="AP36" i="163"/>
  <c r="AO36" i="163"/>
  <c r="AN36" i="163"/>
  <c r="AM36" i="163"/>
  <c r="AL36" i="163"/>
  <c r="AK36" i="163"/>
  <c r="AJ36" i="163"/>
  <c r="AI36" i="163"/>
  <c r="AH36" i="163"/>
  <c r="AG36" i="163"/>
  <c r="AF36" i="163"/>
  <c r="AE36" i="163"/>
  <c r="AD36" i="163"/>
  <c r="AC36" i="163"/>
  <c r="AB36" i="163"/>
  <c r="AA36" i="163"/>
  <c r="Z36" i="163"/>
  <c r="Y36" i="163"/>
  <c r="X36" i="163"/>
  <c r="BB36" i="163" s="1"/>
  <c r="BD36" i="163" s="1"/>
  <c r="W36" i="163"/>
  <c r="H36" i="163"/>
  <c r="F36" i="163"/>
  <c r="BA34" i="163"/>
  <c r="AZ34" i="163"/>
  <c r="AY34" i="163"/>
  <c r="AX34" i="163"/>
  <c r="AW34" i="163"/>
  <c r="AV34" i="163"/>
  <c r="AU34" i="163"/>
  <c r="AT34" i="163"/>
  <c r="AS34" i="163"/>
  <c r="AR34" i="163"/>
  <c r="AQ34" i="163"/>
  <c r="AP34" i="163"/>
  <c r="AO34" i="163"/>
  <c r="AN34" i="163"/>
  <c r="AM34" i="163"/>
  <c r="AL34" i="163"/>
  <c r="AK34" i="163"/>
  <c r="AJ34" i="163"/>
  <c r="AI34" i="163"/>
  <c r="AH34" i="163"/>
  <c r="AG34" i="163"/>
  <c r="AF34" i="163"/>
  <c r="AE34" i="163"/>
  <c r="AD34" i="163"/>
  <c r="AC34" i="163"/>
  <c r="AB34" i="163"/>
  <c r="AA34" i="163"/>
  <c r="Z34" i="163"/>
  <c r="Y34" i="163"/>
  <c r="X34" i="163"/>
  <c r="BB34" i="163" s="1"/>
  <c r="BD34" i="163" s="1"/>
  <c r="W34" i="163"/>
  <c r="H34" i="163"/>
  <c r="F34" i="163"/>
  <c r="BA32" i="163"/>
  <c r="AZ32" i="163"/>
  <c r="AY32" i="163"/>
  <c r="AX32" i="163"/>
  <c r="AW32" i="163"/>
  <c r="AV32" i="163"/>
  <c r="AU32" i="163"/>
  <c r="AT32" i="163"/>
  <c r="AS32" i="163"/>
  <c r="AR32" i="163"/>
  <c r="AQ32" i="163"/>
  <c r="AP32" i="163"/>
  <c r="AO32" i="163"/>
  <c r="AN32" i="163"/>
  <c r="AM32" i="163"/>
  <c r="AL32" i="163"/>
  <c r="AK32" i="163"/>
  <c r="AJ32" i="163"/>
  <c r="AI32" i="163"/>
  <c r="AH32" i="163"/>
  <c r="AG32" i="163"/>
  <c r="AF32" i="163"/>
  <c r="AE32" i="163"/>
  <c r="AD32" i="163"/>
  <c r="AC32" i="163"/>
  <c r="AB32" i="163"/>
  <c r="AA32" i="163"/>
  <c r="Z32" i="163"/>
  <c r="Y32" i="163"/>
  <c r="X32" i="163"/>
  <c r="BB32" i="163" s="1"/>
  <c r="BD32" i="163" s="1"/>
  <c r="W32" i="163"/>
  <c r="H32" i="163"/>
  <c r="F32" i="163"/>
  <c r="BA30" i="163"/>
  <c r="AZ30" i="163"/>
  <c r="AY30" i="163"/>
  <c r="AX30" i="163"/>
  <c r="AW30" i="163"/>
  <c r="AV30" i="163"/>
  <c r="AU30" i="163"/>
  <c r="AT30" i="163"/>
  <c r="AS30" i="163"/>
  <c r="AR30" i="163"/>
  <c r="AQ30" i="163"/>
  <c r="AP30" i="163"/>
  <c r="AO30" i="163"/>
  <c r="AN30" i="163"/>
  <c r="AM30" i="163"/>
  <c r="AL30" i="163"/>
  <c r="AK30" i="163"/>
  <c r="AJ30" i="163"/>
  <c r="AI30" i="163"/>
  <c r="AH30" i="163"/>
  <c r="AG30" i="163"/>
  <c r="AF30" i="163"/>
  <c r="AE30" i="163"/>
  <c r="AD30" i="163"/>
  <c r="AC30" i="163"/>
  <c r="AB30" i="163"/>
  <c r="AA30" i="163"/>
  <c r="Z30" i="163"/>
  <c r="Y30" i="163"/>
  <c r="X30" i="163"/>
  <c r="BB30" i="163" s="1"/>
  <c r="BD30" i="163" s="1"/>
  <c r="W30" i="163"/>
  <c r="H30" i="163"/>
  <c r="F30" i="163"/>
  <c r="BA28" i="163"/>
  <c r="AZ28" i="163"/>
  <c r="AY28" i="163"/>
  <c r="AX28" i="163"/>
  <c r="AW28" i="163"/>
  <c r="AV28" i="163"/>
  <c r="AU28" i="163"/>
  <c r="AT28" i="163"/>
  <c r="AS28" i="163"/>
  <c r="AR28" i="163"/>
  <c r="AQ28" i="163"/>
  <c r="AP28" i="163"/>
  <c r="AO28" i="163"/>
  <c r="AN28" i="163"/>
  <c r="AM28" i="163"/>
  <c r="AL28" i="163"/>
  <c r="AK28" i="163"/>
  <c r="AJ28" i="163"/>
  <c r="AI28" i="163"/>
  <c r="AH28" i="163"/>
  <c r="AG28" i="163"/>
  <c r="AF28" i="163"/>
  <c r="AE28" i="163"/>
  <c r="AD28" i="163"/>
  <c r="AC28" i="163"/>
  <c r="AB28" i="163"/>
  <c r="AA28" i="163"/>
  <c r="Z28" i="163"/>
  <c r="Y28" i="163"/>
  <c r="X28" i="163"/>
  <c r="BB28" i="163" s="1"/>
  <c r="BD28" i="163" s="1"/>
  <c r="W28" i="163"/>
  <c r="H28" i="163"/>
  <c r="F28" i="163"/>
  <c r="BA26" i="163"/>
  <c r="AZ26" i="163"/>
  <c r="AY26" i="163"/>
  <c r="AX26" i="163"/>
  <c r="AW26" i="163"/>
  <c r="AV26" i="163"/>
  <c r="AU26" i="163"/>
  <c r="AT26" i="163"/>
  <c r="AS26" i="163"/>
  <c r="AR26" i="163"/>
  <c r="AQ26" i="163"/>
  <c r="AP26" i="163"/>
  <c r="AO26" i="163"/>
  <c r="AN26" i="163"/>
  <c r="AM26" i="163"/>
  <c r="AL26" i="163"/>
  <c r="AK26" i="163"/>
  <c r="AJ26" i="163"/>
  <c r="AI26" i="163"/>
  <c r="AH26" i="163"/>
  <c r="AG26" i="163"/>
  <c r="AF26" i="163"/>
  <c r="AE26" i="163"/>
  <c r="AD26" i="163"/>
  <c r="AC26" i="163"/>
  <c r="AB26" i="163"/>
  <c r="AA26" i="163"/>
  <c r="Z26" i="163"/>
  <c r="Y26" i="163"/>
  <c r="X26" i="163"/>
  <c r="BB26" i="163" s="1"/>
  <c r="BD26" i="163" s="1"/>
  <c r="W26" i="163"/>
  <c r="H26" i="163"/>
  <c r="F26" i="163"/>
  <c r="BA24" i="163"/>
  <c r="AZ24" i="163"/>
  <c r="AY24" i="163"/>
  <c r="AX24" i="163"/>
  <c r="AW24" i="163"/>
  <c r="AV24" i="163"/>
  <c r="AU24" i="163"/>
  <c r="AT24" i="163"/>
  <c r="AS24" i="163"/>
  <c r="AR24" i="163"/>
  <c r="AQ24" i="163"/>
  <c r="AP24" i="163"/>
  <c r="AO24" i="163"/>
  <c r="AN24" i="163"/>
  <c r="AM24" i="163"/>
  <c r="AL24" i="163"/>
  <c r="AK24" i="163"/>
  <c r="AJ24" i="163"/>
  <c r="AI24" i="163"/>
  <c r="AH24" i="163"/>
  <c r="AG24" i="163"/>
  <c r="AF24" i="163"/>
  <c r="AE24" i="163"/>
  <c r="AD24" i="163"/>
  <c r="AC24" i="163"/>
  <c r="AB24" i="163"/>
  <c r="AA24" i="163"/>
  <c r="Z24" i="163"/>
  <c r="Y24" i="163"/>
  <c r="X24" i="163"/>
  <c r="BB24" i="163" s="1"/>
  <c r="BD24" i="163" s="1"/>
  <c r="W24" i="163"/>
  <c r="H24" i="163"/>
  <c r="F24" i="163"/>
  <c r="BA22" i="163"/>
  <c r="AZ22" i="163"/>
  <c r="AY22" i="163"/>
  <c r="AX22" i="163"/>
  <c r="AW22" i="163"/>
  <c r="AV22" i="163"/>
  <c r="AU22" i="163"/>
  <c r="AT22" i="163"/>
  <c r="AS22" i="163"/>
  <c r="AR22" i="163"/>
  <c r="AQ22" i="163"/>
  <c r="AP22" i="163"/>
  <c r="AO22" i="163"/>
  <c r="AN22" i="163"/>
  <c r="AM22" i="163"/>
  <c r="AL22" i="163"/>
  <c r="AK22" i="163"/>
  <c r="AJ22" i="163"/>
  <c r="AI22" i="163"/>
  <c r="AH22" i="163"/>
  <c r="AG22" i="163"/>
  <c r="AF22" i="163"/>
  <c r="AE22" i="163"/>
  <c r="AD22" i="163"/>
  <c r="AC22" i="163"/>
  <c r="AB22" i="163"/>
  <c r="AA22" i="163"/>
  <c r="Z22" i="163"/>
  <c r="Y22" i="163"/>
  <c r="X22" i="163"/>
  <c r="BB22" i="163" s="1"/>
  <c r="BD22" i="163" s="1"/>
  <c r="W22" i="163"/>
  <c r="H22" i="163"/>
  <c r="F22" i="163"/>
  <c r="BA20" i="163"/>
  <c r="AZ20" i="163"/>
  <c r="AY20" i="163"/>
  <c r="AX20" i="163"/>
  <c r="AW20" i="163"/>
  <c r="AV20" i="163"/>
  <c r="AU20" i="163"/>
  <c r="AT20" i="163"/>
  <c r="AS20" i="163"/>
  <c r="AR20" i="163"/>
  <c r="AQ20" i="163"/>
  <c r="AP20" i="163"/>
  <c r="AO20" i="163"/>
  <c r="AN20" i="163"/>
  <c r="AM20" i="163"/>
  <c r="AL20" i="163"/>
  <c r="AK20" i="163"/>
  <c r="AJ20" i="163"/>
  <c r="AI20" i="163"/>
  <c r="AH20" i="163"/>
  <c r="AG20" i="163"/>
  <c r="AF20" i="163"/>
  <c r="AE20" i="163"/>
  <c r="AD20" i="163"/>
  <c r="AC20" i="163"/>
  <c r="AB20" i="163"/>
  <c r="AA20" i="163"/>
  <c r="Z20" i="163"/>
  <c r="Y20" i="163"/>
  <c r="X20" i="163"/>
  <c r="BB20" i="163" s="1"/>
  <c r="BD20" i="163" s="1"/>
  <c r="W20" i="163"/>
  <c r="H20" i="163"/>
  <c r="F20" i="163"/>
  <c r="BA18" i="163"/>
  <c r="AZ18" i="163"/>
  <c r="AY18" i="163"/>
  <c r="AX18" i="163"/>
  <c r="AW18" i="163"/>
  <c r="AV18" i="163"/>
  <c r="AU18" i="163"/>
  <c r="AT18" i="163"/>
  <c r="AS18" i="163"/>
  <c r="AR18" i="163"/>
  <c r="AQ18" i="163"/>
  <c r="AP18" i="163"/>
  <c r="AO18" i="163"/>
  <c r="AN18" i="163"/>
  <c r="AM18" i="163"/>
  <c r="AL18" i="163"/>
  <c r="AK18" i="163"/>
  <c r="AJ18" i="163"/>
  <c r="AI18" i="163"/>
  <c r="AH18" i="163"/>
  <c r="AG18" i="163"/>
  <c r="AF18" i="163"/>
  <c r="AE18" i="163"/>
  <c r="AD18" i="163"/>
  <c r="AC18" i="163"/>
  <c r="AB18" i="163"/>
  <c r="AA18" i="163"/>
  <c r="Z18" i="163"/>
  <c r="Y18" i="163"/>
  <c r="X18" i="163"/>
  <c r="BB18" i="163" s="1"/>
  <c r="BD18" i="163" s="1"/>
  <c r="W18" i="163"/>
  <c r="H18" i="163"/>
  <c r="F18" i="163"/>
  <c r="AE85" i="163" s="1"/>
  <c r="B17" i="163"/>
  <c r="B19" i="163" s="1"/>
  <c r="B21" i="163" s="1"/>
  <c r="B23" i="163" s="1"/>
  <c r="B25" i="163" s="1"/>
  <c r="B27" i="163" s="1"/>
  <c r="B29" i="163" s="1"/>
  <c r="B31" i="163" s="1"/>
  <c r="B33" i="163" s="1"/>
  <c r="B35" i="163" s="1"/>
  <c r="B37" i="163" s="1"/>
  <c r="B39" i="163" s="1"/>
  <c r="B41" i="163" s="1"/>
  <c r="B43" i="163" s="1"/>
  <c r="B45" i="163" s="1"/>
  <c r="B47" i="163" s="1"/>
  <c r="B49" i="163" s="1"/>
  <c r="B51" i="163" s="1"/>
  <c r="B53" i="163" s="1"/>
  <c r="B55" i="163" s="1"/>
  <c r="B57" i="163" s="1"/>
  <c r="B59" i="163" s="1"/>
  <c r="B61" i="163" s="1"/>
  <c r="B63" i="163" s="1"/>
  <c r="B65" i="163" s="1"/>
  <c r="B67" i="163" s="1"/>
  <c r="B69" i="163" s="1"/>
  <c r="B71" i="163" s="1"/>
  <c r="B73" i="163" s="1"/>
  <c r="B75" i="163" s="1"/>
  <c r="AY15" i="163"/>
  <c r="AY16" i="163" s="1"/>
  <c r="BA14" i="163"/>
  <c r="BA15" i="163" s="1"/>
  <c r="BA16" i="163" s="1"/>
  <c r="AZ14" i="163"/>
  <c r="AZ15" i="163" s="1"/>
  <c r="AZ16" i="163" s="1"/>
  <c r="AY14" i="163"/>
  <c r="BB12" i="163"/>
  <c r="AF2" i="163"/>
  <c r="AS15" i="163" s="1"/>
  <c r="AS16" i="163" s="1"/>
  <c r="AA231" i="165" l="1"/>
  <c r="AK231" i="165" s="1"/>
  <c r="AF236" i="165" s="1"/>
  <c r="AK236" i="165" s="1"/>
  <c r="AV222" i="165" s="1"/>
  <c r="BA222" i="165" s="1"/>
  <c r="L41" i="166"/>
  <c r="L47" i="166"/>
  <c r="BB20" i="165"/>
  <c r="BD20" i="165" s="1"/>
  <c r="BB24" i="165"/>
  <c r="BD24" i="165" s="1"/>
  <c r="BB28" i="165"/>
  <c r="BD28" i="165" s="1"/>
  <c r="BB32" i="165"/>
  <c r="BD32" i="165" s="1"/>
  <c r="BB36" i="165"/>
  <c r="BD36" i="165" s="1"/>
  <c r="BB40" i="165"/>
  <c r="BD40" i="165" s="1"/>
  <c r="BB44" i="165"/>
  <c r="BD44" i="165" s="1"/>
  <c r="BB48" i="165"/>
  <c r="BD48" i="165" s="1"/>
  <c r="BB52" i="165"/>
  <c r="BD52" i="165" s="1"/>
  <c r="BB56" i="165"/>
  <c r="BD56" i="165" s="1"/>
  <c r="BB60" i="165"/>
  <c r="BD60" i="165" s="1"/>
  <c r="BB64" i="165"/>
  <c r="BD64" i="165" s="1"/>
  <c r="BB68" i="165"/>
  <c r="BD68" i="165" s="1"/>
  <c r="BB72" i="165"/>
  <c r="BD72" i="165" s="1"/>
  <c r="BB76" i="165"/>
  <c r="BD76" i="165" s="1"/>
  <c r="BB80" i="165"/>
  <c r="BD80" i="165" s="1"/>
  <c r="BB84" i="165"/>
  <c r="BD84" i="165" s="1"/>
  <c r="BB88" i="165"/>
  <c r="BD88" i="165" s="1"/>
  <c r="BB90" i="165"/>
  <c r="BD90" i="165" s="1"/>
  <c r="BB94" i="165"/>
  <c r="BD94" i="165" s="1"/>
  <c r="BB98" i="165"/>
  <c r="BD98" i="165" s="1"/>
  <c r="BB102" i="165"/>
  <c r="BD102" i="165" s="1"/>
  <c r="BB106" i="165"/>
  <c r="BD106" i="165" s="1"/>
  <c r="BB110" i="165"/>
  <c r="BD110" i="165" s="1"/>
  <c r="BB114" i="165"/>
  <c r="BD114" i="165" s="1"/>
  <c r="BB118" i="165"/>
  <c r="BD118" i="165" s="1"/>
  <c r="BB122" i="165"/>
  <c r="BD122" i="165" s="1"/>
  <c r="BB126" i="165"/>
  <c r="BD126" i="165" s="1"/>
  <c r="BB130" i="165"/>
  <c r="BD130" i="165" s="1"/>
  <c r="BB134" i="165"/>
  <c r="BD134" i="165" s="1"/>
  <c r="BB138" i="165"/>
  <c r="BD138" i="165" s="1"/>
  <c r="BB142" i="165"/>
  <c r="BD142" i="165" s="1"/>
  <c r="BB146" i="165"/>
  <c r="BD146" i="165" s="1"/>
  <c r="BB150" i="165"/>
  <c r="BD150" i="165" s="1"/>
  <c r="BB154" i="165"/>
  <c r="BD154" i="165" s="1"/>
  <c r="BB158" i="165"/>
  <c r="BD158" i="165" s="1"/>
  <c r="BB162" i="165"/>
  <c r="BD162" i="165" s="1"/>
  <c r="BB166" i="165"/>
  <c r="BD166" i="165" s="1"/>
  <c r="BB170" i="165"/>
  <c r="BD170" i="165" s="1"/>
  <c r="BB174" i="165"/>
  <c r="BD174" i="165" s="1"/>
  <c r="BB178" i="165"/>
  <c r="BD178" i="165" s="1"/>
  <c r="BB182" i="165"/>
  <c r="BD182" i="165" s="1"/>
  <c r="BB186" i="165"/>
  <c r="BD186" i="165" s="1"/>
  <c r="BB190" i="165"/>
  <c r="BD190" i="165" s="1"/>
  <c r="BB194" i="165"/>
  <c r="BD194" i="165" s="1"/>
  <c r="BB198" i="165"/>
  <c r="BD198" i="165" s="1"/>
  <c r="BB202" i="165"/>
  <c r="BD202" i="165" s="1"/>
  <c r="BB206" i="165"/>
  <c r="BD206" i="165" s="1"/>
  <c r="BB210" i="165"/>
  <c r="BD210" i="165" s="1"/>
  <c r="BB214" i="165"/>
  <c r="BD214" i="165" s="1"/>
  <c r="BB18" i="165"/>
  <c r="BD18" i="165" s="1"/>
  <c r="BB22" i="165"/>
  <c r="BD22" i="165" s="1"/>
  <c r="BB26" i="165"/>
  <c r="BD26" i="165" s="1"/>
  <c r="BB30" i="165"/>
  <c r="BD30" i="165" s="1"/>
  <c r="BB34" i="165"/>
  <c r="BD34" i="165" s="1"/>
  <c r="BB38" i="165"/>
  <c r="BD38" i="165" s="1"/>
  <c r="BB42" i="165"/>
  <c r="BD42" i="165" s="1"/>
  <c r="BB46" i="165"/>
  <c r="BD46" i="165" s="1"/>
  <c r="BB50" i="165"/>
  <c r="BD50" i="165" s="1"/>
  <c r="BB54" i="165"/>
  <c r="BD54" i="165" s="1"/>
  <c r="BB58" i="165"/>
  <c r="BD58" i="165" s="1"/>
  <c r="BB62" i="165"/>
  <c r="BD62" i="165" s="1"/>
  <c r="BB66" i="165"/>
  <c r="BD66" i="165" s="1"/>
  <c r="BB70" i="165"/>
  <c r="BD70" i="165" s="1"/>
  <c r="BB74" i="165"/>
  <c r="BD74" i="165" s="1"/>
  <c r="BB78" i="165"/>
  <c r="BD78" i="165" s="1"/>
  <c r="BB82" i="165"/>
  <c r="BD82" i="165" s="1"/>
  <c r="BB86" i="165"/>
  <c r="BD86" i="165" s="1"/>
  <c r="BB92" i="165"/>
  <c r="BD92" i="165" s="1"/>
  <c r="BB96" i="165"/>
  <c r="BD96" i="165" s="1"/>
  <c r="BB100" i="165"/>
  <c r="BD100" i="165" s="1"/>
  <c r="BB104" i="165"/>
  <c r="BD104" i="165" s="1"/>
  <c r="BB108" i="165"/>
  <c r="BD108" i="165" s="1"/>
  <c r="BB112" i="165"/>
  <c r="BD112" i="165" s="1"/>
  <c r="BB116" i="165"/>
  <c r="BD116" i="165" s="1"/>
  <c r="BB120" i="165"/>
  <c r="BD120" i="165" s="1"/>
  <c r="BB124" i="165"/>
  <c r="BD124" i="165" s="1"/>
  <c r="BB128" i="165"/>
  <c r="BD128" i="165" s="1"/>
  <c r="BB132" i="165"/>
  <c r="BD132" i="165" s="1"/>
  <c r="BB136" i="165"/>
  <c r="BD136" i="165" s="1"/>
  <c r="BB140" i="165"/>
  <c r="BD140" i="165" s="1"/>
  <c r="BB144" i="165"/>
  <c r="BD144" i="165" s="1"/>
  <c r="BB148" i="165"/>
  <c r="BD148" i="165" s="1"/>
  <c r="BB152" i="165"/>
  <c r="BD152" i="165" s="1"/>
  <c r="BB156" i="165"/>
  <c r="BD156" i="165" s="1"/>
  <c r="BB160" i="165"/>
  <c r="BD160" i="165" s="1"/>
  <c r="BB164" i="165"/>
  <c r="BD164" i="165" s="1"/>
  <c r="BB168" i="165"/>
  <c r="BD168" i="165" s="1"/>
  <c r="BB172" i="165"/>
  <c r="BD172" i="165" s="1"/>
  <c r="BB176" i="165"/>
  <c r="BD176" i="165" s="1"/>
  <c r="BB180" i="165"/>
  <c r="BD180" i="165" s="1"/>
  <c r="BB184" i="165"/>
  <c r="BD184" i="165" s="1"/>
  <c r="BB188" i="165"/>
  <c r="BD188" i="165" s="1"/>
  <c r="BB192" i="165"/>
  <c r="BD192" i="165" s="1"/>
  <c r="BB196" i="165"/>
  <c r="BD196" i="165" s="1"/>
  <c r="BB200" i="165"/>
  <c r="BD200" i="165" s="1"/>
  <c r="BB204" i="165"/>
  <c r="BD204" i="165" s="1"/>
  <c r="BB208" i="165"/>
  <c r="BD208" i="165" s="1"/>
  <c r="BB212" i="165"/>
  <c r="BD212" i="165" s="1"/>
  <c r="BB216" i="165"/>
  <c r="BD216" i="165" s="1"/>
  <c r="AK96" i="163"/>
  <c r="AV82" i="163" s="1"/>
  <c r="BA82" i="163"/>
  <c r="W15" i="163"/>
  <c r="W16" i="163" s="1"/>
  <c r="Y15" i="163"/>
  <c r="Y16" i="163" s="1"/>
  <c r="AC15" i="163"/>
  <c r="AC16" i="163" s="1"/>
  <c r="AE15" i="163"/>
  <c r="AE16" i="163" s="1"/>
  <c r="AI15" i="163"/>
  <c r="AI16" i="163" s="1"/>
  <c r="AM15" i="163"/>
  <c r="AM16" i="163" s="1"/>
  <c r="AO15" i="163"/>
  <c r="AO16" i="163" s="1"/>
  <c r="AQ15" i="163"/>
  <c r="AQ16" i="163" s="1"/>
  <c r="AU15" i="163"/>
  <c r="AU16" i="163" s="1"/>
  <c r="AW15" i="163"/>
  <c r="AW16" i="163" s="1"/>
  <c r="BE8" i="163"/>
  <c r="X15" i="163"/>
  <c r="X16" i="163" s="1"/>
  <c r="Z15" i="163"/>
  <c r="Z16" i="163" s="1"/>
  <c r="AB15" i="163"/>
  <c r="AB16" i="163" s="1"/>
  <c r="AD15" i="163"/>
  <c r="AD16" i="163" s="1"/>
  <c r="AF15" i="163"/>
  <c r="AF16" i="163" s="1"/>
  <c r="AH15" i="163"/>
  <c r="AH16" i="163" s="1"/>
  <c r="AJ15" i="163"/>
  <c r="AJ16" i="163" s="1"/>
  <c r="AL15" i="163"/>
  <c r="AL16" i="163" s="1"/>
  <c r="AN15" i="163"/>
  <c r="AN16" i="163" s="1"/>
  <c r="AP15" i="163"/>
  <c r="AP16" i="163" s="1"/>
  <c r="AR15" i="163"/>
  <c r="AR16" i="163" s="1"/>
  <c r="AT15" i="163"/>
  <c r="AT16" i="163" s="1"/>
  <c r="AV15" i="163"/>
  <c r="AV16" i="163" s="1"/>
  <c r="AX15" i="163"/>
  <c r="AX16" i="163" s="1"/>
  <c r="O82" i="163"/>
  <c r="AE82" i="163"/>
  <c r="M83" i="163"/>
  <c r="AC83" i="163"/>
  <c r="M84" i="163"/>
  <c r="AC84" i="163"/>
  <c r="M85" i="163"/>
  <c r="AC85" i="163"/>
  <c r="AF90" i="163"/>
  <c r="BE8" i="165"/>
  <c r="X15" i="165"/>
  <c r="X16" i="165" s="1"/>
  <c r="Z15" i="165"/>
  <c r="Z16" i="165" s="1"/>
  <c r="AB15" i="165"/>
  <c r="AB16" i="165" s="1"/>
  <c r="AD15" i="165"/>
  <c r="AD16" i="165" s="1"/>
  <c r="AF15" i="165"/>
  <c r="AF16" i="165" s="1"/>
  <c r="AH15" i="165"/>
  <c r="AH16" i="165" s="1"/>
  <c r="AJ15" i="165"/>
  <c r="AJ16" i="165" s="1"/>
  <c r="AL15" i="165"/>
  <c r="AL16" i="165" s="1"/>
  <c r="AN15" i="165"/>
  <c r="AN16" i="165" s="1"/>
  <c r="AP15" i="165"/>
  <c r="AP16" i="165" s="1"/>
  <c r="AR15" i="165"/>
  <c r="AR16" i="165" s="1"/>
  <c r="AT15" i="165"/>
  <c r="AT16" i="165" s="1"/>
  <c r="AV15" i="165"/>
  <c r="AV16" i="165" s="1"/>
  <c r="AX15" i="165"/>
  <c r="AX16" i="165" s="1"/>
  <c r="AC225" i="165"/>
  <c r="M225" i="165"/>
  <c r="AC224" i="165"/>
  <c r="M224" i="165"/>
  <c r="AC223" i="165"/>
  <c r="M223" i="165"/>
  <c r="AE222" i="165"/>
  <c r="O222" i="165"/>
  <c r="AE225" i="165"/>
  <c r="AE224" i="165"/>
  <c r="AE223" i="165"/>
  <c r="AC222" i="165"/>
  <c r="AC226" i="165" s="1"/>
  <c r="O225" i="165"/>
  <c r="O224" i="165"/>
  <c r="O223" i="165"/>
  <c r="M222" i="165"/>
  <c r="M226" i="165" s="1"/>
  <c r="AA15" i="163"/>
  <c r="AA16" i="163" s="1"/>
  <c r="AG15" i="163"/>
  <c r="AG16" i="163" s="1"/>
  <c r="AK15" i="163"/>
  <c r="AK16" i="163" s="1"/>
  <c r="M82" i="163"/>
  <c r="M86" i="163" s="1"/>
  <c r="AC82" i="163"/>
  <c r="AC86" i="163" s="1"/>
  <c r="O83" i="163"/>
  <c r="AE83" i="163"/>
  <c r="O84" i="163"/>
  <c r="AE84" i="163"/>
  <c r="O85" i="163"/>
  <c r="W15" i="165"/>
  <c r="W16" i="165" s="1"/>
  <c r="Y15" i="165"/>
  <c r="Y16" i="165" s="1"/>
  <c r="AA15" i="165"/>
  <c r="AA16" i="165" s="1"/>
  <c r="AC15" i="165"/>
  <c r="AC16" i="165" s="1"/>
  <c r="AE15" i="165"/>
  <c r="AE16" i="165" s="1"/>
  <c r="AG15" i="165"/>
  <c r="AG16" i="165" s="1"/>
  <c r="AI15" i="165"/>
  <c r="AI16" i="165" s="1"/>
  <c r="AK15" i="165"/>
  <c r="AK16" i="165" s="1"/>
  <c r="AM15" i="165"/>
  <c r="AM16" i="165" s="1"/>
  <c r="AO15" i="165"/>
  <c r="AO16" i="165" s="1"/>
  <c r="AQ15" i="165"/>
  <c r="AQ16" i="165" s="1"/>
  <c r="AS15" i="165"/>
  <c r="AS16" i="165" s="1"/>
  <c r="AU15" i="165"/>
  <c r="AU16" i="165" s="1"/>
  <c r="AF230" i="165"/>
  <c r="AE226" i="165" l="1"/>
  <c r="O86" i="163"/>
  <c r="O226" i="165"/>
  <c r="AE86" i="163"/>
  <c r="U19" i="162" l="1"/>
  <c r="T19" i="162"/>
  <c r="L29" i="157" l="1"/>
  <c r="L27" i="157"/>
  <c r="P19" i="157"/>
  <c r="N19" i="157"/>
  <c r="P18" i="157"/>
  <c r="N18" i="157"/>
  <c r="P17" i="157"/>
  <c r="N17" i="157"/>
  <c r="P16" i="157"/>
  <c r="N16" i="157"/>
  <c r="P15" i="157"/>
  <c r="N15" i="157"/>
  <c r="P14" i="157"/>
  <c r="N14" i="157"/>
  <c r="P13" i="157"/>
  <c r="N13" i="157"/>
  <c r="P12" i="157"/>
  <c r="N12" i="157"/>
  <c r="P11" i="157"/>
  <c r="N11" i="157"/>
  <c r="P10" i="157"/>
  <c r="N10" i="157"/>
  <c r="P9" i="157"/>
  <c r="P20" i="157" s="1"/>
  <c r="N9" i="157"/>
  <c r="N20" i="157" s="1"/>
  <c r="L28" i="156"/>
  <c r="L26" i="156"/>
  <c r="P18" i="156"/>
  <c r="N18" i="156"/>
  <c r="P17" i="156"/>
  <c r="N17" i="156"/>
  <c r="P16" i="156"/>
  <c r="N16" i="156"/>
  <c r="P15" i="156"/>
  <c r="N15" i="156"/>
  <c r="P14" i="156"/>
  <c r="N14" i="156"/>
  <c r="P13" i="156"/>
  <c r="N13" i="156"/>
  <c r="P12" i="156"/>
  <c r="N12" i="156"/>
  <c r="P11" i="156"/>
  <c r="N11" i="156"/>
  <c r="P10" i="156"/>
  <c r="N10" i="156"/>
  <c r="P9" i="156"/>
  <c r="N9" i="156"/>
  <c r="P8" i="156"/>
  <c r="P19" i="156" s="1"/>
  <c r="N8" i="156"/>
  <c r="N19" i="156" s="1"/>
  <c r="L29" i="155"/>
  <c r="L27" i="155"/>
  <c r="P19" i="155"/>
  <c r="N19" i="155"/>
  <c r="P18" i="155"/>
  <c r="N18" i="155"/>
  <c r="P17" i="155"/>
  <c r="N17" i="155"/>
  <c r="P16" i="155"/>
  <c r="N16" i="155"/>
  <c r="P15" i="155"/>
  <c r="N15" i="155"/>
  <c r="P14" i="155"/>
  <c r="N14" i="155"/>
  <c r="P13" i="155"/>
  <c r="N13" i="155"/>
  <c r="P12" i="155"/>
  <c r="N12" i="155"/>
  <c r="P11" i="155"/>
  <c r="N11" i="155"/>
  <c r="P10" i="155"/>
  <c r="N10" i="155"/>
  <c r="P9" i="155"/>
  <c r="P20" i="155" s="1"/>
  <c r="N9" i="155"/>
  <c r="N20" i="155" s="1"/>
  <c r="L28" i="153"/>
  <c r="L26" i="153"/>
  <c r="P18" i="153"/>
  <c r="N18" i="153"/>
  <c r="P17" i="153"/>
  <c r="N17" i="153"/>
  <c r="P16" i="153"/>
  <c r="N16" i="153"/>
  <c r="P15" i="153"/>
  <c r="N15" i="153"/>
  <c r="P14" i="153"/>
  <c r="N14" i="153"/>
  <c r="P13" i="153"/>
  <c r="N13" i="153"/>
  <c r="P12" i="153"/>
  <c r="N12" i="153"/>
  <c r="P11" i="153"/>
  <c r="N11" i="153"/>
  <c r="P10" i="153"/>
  <c r="N10" i="153"/>
  <c r="P9" i="153"/>
  <c r="N9" i="153"/>
  <c r="P8" i="153"/>
  <c r="P19" i="153" s="1"/>
  <c r="N8" i="153"/>
  <c r="N19" i="153" s="1"/>
</calcChain>
</file>

<file path=xl/comments1.xml><?xml version="1.0" encoding="utf-8"?>
<comments xmlns="http://schemas.openxmlformats.org/spreadsheetml/2006/main">
  <authors>
    <author>東京都</author>
  </authors>
  <commentList>
    <comment ref="BC53" authorId="0" shapeId="0">
      <text>
        <r>
          <rPr>
            <b/>
            <sz val="9"/>
            <color indexed="81"/>
            <rFont val="MS P ゴシック"/>
            <family val="3"/>
            <charset val="128"/>
          </rPr>
          <t>東京都:</t>
        </r>
        <r>
          <rPr>
            <sz val="9"/>
            <color indexed="81"/>
            <rFont val="MS P ゴシック"/>
            <family val="3"/>
            <charset val="128"/>
          </rPr>
          <t xml:space="preserve">
サービス提供は数字を直しただけです。</t>
        </r>
      </text>
    </comment>
  </commentList>
</comments>
</file>

<file path=xl/sharedStrings.xml><?xml version="1.0" encoding="utf-8"?>
<sst xmlns="http://schemas.openxmlformats.org/spreadsheetml/2006/main" count="4287" uniqueCount="1022">
  <si>
    <t>年</t>
    <rPh sb="0" eb="1">
      <t>ネン</t>
    </rPh>
    <phoneticPr fontId="5"/>
  </si>
  <si>
    <t>その他該当する体制等</t>
    <rPh sb="0" eb="3">
      <t>ソノタ</t>
    </rPh>
    <rPh sb="3" eb="5">
      <t>ガイトウ</t>
    </rPh>
    <rPh sb="7" eb="9">
      <t>タイセイ</t>
    </rPh>
    <rPh sb="9" eb="10">
      <t>トウ</t>
    </rPh>
    <phoneticPr fontId="5"/>
  </si>
  <si>
    <t>割引</t>
    <rPh sb="0" eb="2">
      <t>ワリビキ</t>
    </rPh>
    <phoneticPr fontId="5"/>
  </si>
  <si>
    <t>提供サービス</t>
  </si>
  <si>
    <t>人員配置区分</t>
  </si>
  <si>
    <t>施設等の区分</t>
  </si>
  <si>
    <t>1. なし</t>
    <phoneticPr fontId="5"/>
  </si>
  <si>
    <t>2. 加算Ⅰ</t>
    <phoneticPr fontId="5"/>
  </si>
  <si>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5"/>
  </si>
  <si>
    <t>月</t>
    <rPh sb="0" eb="1">
      <t>ツキ</t>
    </rPh>
    <phoneticPr fontId="5"/>
  </si>
  <si>
    <t>介護給付費算定に係る体制等状況一覧表</t>
    <phoneticPr fontId="5"/>
  </si>
  <si>
    <t>看取り介護加算</t>
    <rPh sb="0" eb="2">
      <t>ミト</t>
    </rPh>
    <rPh sb="3" eb="5">
      <t>カイゴ</t>
    </rPh>
    <rPh sb="5" eb="7">
      <t>カサン</t>
    </rPh>
    <phoneticPr fontId="5"/>
  </si>
  <si>
    <t>認知症専門ケア加算</t>
    <rPh sb="0" eb="3">
      <t>ニンチショウ</t>
    </rPh>
    <rPh sb="3" eb="5">
      <t>センモン</t>
    </rPh>
    <rPh sb="7" eb="9">
      <t>カサン</t>
    </rPh>
    <phoneticPr fontId="5"/>
  </si>
  <si>
    <t>職員の欠員による
減算の状況</t>
    <rPh sb="0" eb="2">
      <t>ショクイン</t>
    </rPh>
    <rPh sb="3" eb="5">
      <t>ケツイン</t>
    </rPh>
    <rPh sb="9" eb="11">
      <t>ゲンザン</t>
    </rPh>
    <rPh sb="12" eb="14">
      <t>ジョウキョウ</t>
    </rPh>
    <phoneticPr fontId="5"/>
  </si>
  <si>
    <t>サービス提供体制
強化加算</t>
    <rPh sb="4" eb="6">
      <t>テイキョウ</t>
    </rPh>
    <rPh sb="6" eb="8">
      <t>タイセイ</t>
    </rPh>
    <rPh sb="9" eb="11">
      <t>キョウカ</t>
    </rPh>
    <rPh sb="11" eb="13">
      <t>カサン</t>
    </rPh>
    <phoneticPr fontId="5"/>
  </si>
  <si>
    <t>介護職員処遇改善
加算</t>
    <phoneticPr fontId="5"/>
  </si>
  <si>
    <t>3. 加算Ⅱ</t>
    <rPh sb="3" eb="5">
      <t>カサン</t>
    </rPh>
    <phoneticPr fontId="5"/>
  </si>
  <si>
    <t>2. あり</t>
    <phoneticPr fontId="5"/>
  </si>
  <si>
    <t>2. 看護職員</t>
    <rPh sb="3" eb="5">
      <t>カンゴ</t>
    </rPh>
    <rPh sb="5" eb="7">
      <t>ショクイン</t>
    </rPh>
    <phoneticPr fontId="5"/>
  </si>
  <si>
    <t>3. 介護職員</t>
    <rPh sb="3" eb="5">
      <t>カイゴ</t>
    </rPh>
    <rPh sb="5" eb="7">
      <t>ショクイン</t>
    </rPh>
    <phoneticPr fontId="5"/>
  </si>
  <si>
    <t xml:space="preserve"> 介護予防特定施設
入居者生活介護</t>
    <rPh sb="1" eb="3">
      <t>カイゴ</t>
    </rPh>
    <rPh sb="3" eb="5">
      <t>ヨボウ</t>
    </rPh>
    <rPh sb="5" eb="7">
      <t>トクテイ</t>
    </rPh>
    <rPh sb="7" eb="9">
      <t>シセツ</t>
    </rPh>
    <rPh sb="10" eb="13">
      <t>ニュウキョシャ</t>
    </rPh>
    <rPh sb="13" eb="15">
      <t>セイカツ</t>
    </rPh>
    <rPh sb="15" eb="17">
      <t>カイゴ</t>
    </rPh>
    <phoneticPr fontId="5"/>
  </si>
  <si>
    <t>1 一般型
2 外部サービス
　利用型</t>
    <rPh sb="2" eb="5">
      <t>イッパンガタ</t>
    </rPh>
    <rPh sb="9" eb="11">
      <t>ガイブ</t>
    </rPh>
    <rPh sb="17" eb="20">
      <t>リヨウガタ</t>
    </rPh>
    <phoneticPr fontId="5"/>
  </si>
  <si>
    <t>事業所名称：</t>
    <rPh sb="0" eb="3">
      <t>ジギョウショ</t>
    </rPh>
    <rPh sb="3" eb="5">
      <t>メイショウ</t>
    </rPh>
    <phoneticPr fontId="5"/>
  </si>
  <si>
    <t>提出する書類</t>
    <rPh sb="0" eb="2">
      <t>テイシュツ</t>
    </rPh>
    <rPh sb="4" eb="6">
      <t>ショルイ</t>
    </rPh>
    <phoneticPr fontId="5"/>
  </si>
  <si>
    <t>用紙番号</t>
    <rPh sb="0" eb="2">
      <t>ヨウシ</t>
    </rPh>
    <rPh sb="2" eb="4">
      <t>バンゴウ</t>
    </rPh>
    <phoneticPr fontId="5"/>
  </si>
  <si>
    <t>注意事項</t>
    <rPh sb="0" eb="2">
      <t>チュウイ</t>
    </rPh>
    <rPh sb="2" eb="4">
      <t>ジコウ</t>
    </rPh>
    <phoneticPr fontId="5"/>
  </si>
  <si>
    <t>チェック欄</t>
    <rPh sb="4" eb="5">
      <t>ラン</t>
    </rPh>
    <phoneticPr fontId="5"/>
  </si>
  <si>
    <t>都確認</t>
    <rPh sb="0" eb="1">
      <t>ト</t>
    </rPh>
    <rPh sb="1" eb="3">
      <t>カクニン</t>
    </rPh>
    <phoneticPr fontId="5"/>
  </si>
  <si>
    <t>必須</t>
    <rPh sb="0" eb="2">
      <t>ヒッス</t>
    </rPh>
    <phoneticPr fontId="5"/>
  </si>
  <si>
    <t>＜添付資料＞</t>
    <rPh sb="1" eb="3">
      <t>テンプ</t>
    </rPh>
    <rPh sb="3" eb="5">
      <t>シリョウ</t>
    </rPh>
    <phoneticPr fontId="5"/>
  </si>
  <si>
    <t>職員の欠員による減算の状況　　</t>
    <rPh sb="0" eb="2">
      <t>ショクイン</t>
    </rPh>
    <rPh sb="3" eb="5">
      <t>ケツイン</t>
    </rPh>
    <rPh sb="8" eb="10">
      <t>ゲンサン</t>
    </rPh>
    <rPh sb="11" eb="13">
      <t>ジョウキョウ</t>
    </rPh>
    <phoneticPr fontId="5"/>
  </si>
  <si>
    <t>○　看護職員・介護職員の欠員なし→ありの場合</t>
    <rPh sb="2" eb="4">
      <t>カンゴ</t>
    </rPh>
    <rPh sb="4" eb="6">
      <t>ショクイン</t>
    </rPh>
    <rPh sb="7" eb="9">
      <t>カイゴ</t>
    </rPh>
    <rPh sb="9" eb="11">
      <t>ショクイン</t>
    </rPh>
    <rPh sb="12" eb="14">
      <t>ケツイン</t>
    </rPh>
    <rPh sb="20" eb="22">
      <t>バアイ</t>
    </rPh>
    <phoneticPr fontId="5"/>
  </si>
  <si>
    <t>該当職種全員分</t>
    <rPh sb="0" eb="2">
      <t>ガイトウ</t>
    </rPh>
    <rPh sb="2" eb="4">
      <t>ショクシュ</t>
    </rPh>
    <rPh sb="4" eb="6">
      <t>ゼンイン</t>
    </rPh>
    <rPh sb="6" eb="7">
      <t>ブン</t>
    </rPh>
    <phoneticPr fontId="5"/>
  </si>
  <si>
    <t>○　看護職員・介護職員の欠員あり→なしの場合</t>
    <rPh sb="2" eb="4">
      <t>カンゴ</t>
    </rPh>
    <rPh sb="4" eb="6">
      <t>ショクイン</t>
    </rPh>
    <rPh sb="7" eb="9">
      <t>カイゴ</t>
    </rPh>
    <rPh sb="9" eb="11">
      <t>ショクイン</t>
    </rPh>
    <phoneticPr fontId="5"/>
  </si>
  <si>
    <t>○　ありの場合</t>
    <rPh sb="5" eb="7">
      <t>バアイ</t>
    </rPh>
    <phoneticPr fontId="5"/>
  </si>
  <si>
    <t>機能訓練指導員分</t>
    <rPh sb="0" eb="2">
      <t>キノウ</t>
    </rPh>
    <rPh sb="2" eb="4">
      <t>クンレン</t>
    </rPh>
    <rPh sb="4" eb="7">
      <t>シドウイン</t>
    </rPh>
    <rPh sb="7" eb="8">
      <t>ブン</t>
    </rPh>
    <phoneticPr fontId="5"/>
  </si>
  <si>
    <t>１部</t>
    <rPh sb="1" eb="2">
      <t>ブ</t>
    </rPh>
    <phoneticPr fontId="5"/>
  </si>
  <si>
    <t>サービス提供体制強化加算</t>
    <rPh sb="4" eb="6">
      <t>テイキョウ</t>
    </rPh>
    <rPh sb="6" eb="8">
      <t>タイセイ</t>
    </rPh>
    <rPh sb="8" eb="10">
      <t>キョウカ</t>
    </rPh>
    <rPh sb="10" eb="12">
      <t>カサン</t>
    </rPh>
    <phoneticPr fontId="5"/>
  </si>
  <si>
    <t>1部</t>
    <rPh sb="1" eb="2">
      <t>ブ</t>
    </rPh>
    <phoneticPr fontId="5"/>
  </si>
  <si>
    <t>参考計算書A</t>
    <rPh sb="0" eb="2">
      <t>サンコウ</t>
    </rPh>
    <rPh sb="2" eb="5">
      <t>ケイサンショ</t>
    </rPh>
    <phoneticPr fontId="5"/>
  </si>
  <si>
    <t>参考計算書C</t>
    <rPh sb="0" eb="2">
      <t>サンコウ</t>
    </rPh>
    <rPh sb="2" eb="5">
      <t>ケイサンショ</t>
    </rPh>
    <phoneticPr fontId="5"/>
  </si>
  <si>
    <t>参考計算書Ｂ</t>
    <rPh sb="0" eb="2">
      <t>サンコウ</t>
    </rPh>
    <rPh sb="2" eb="5">
      <t>ケイサンショ</t>
    </rPh>
    <phoneticPr fontId="5"/>
  </si>
  <si>
    <t>介護職員処遇改善加算</t>
    <rPh sb="0" eb="2">
      <t>カイゴ</t>
    </rPh>
    <rPh sb="2" eb="4">
      <t>ショクイン</t>
    </rPh>
    <rPh sb="4" eb="6">
      <t>ショグウ</t>
    </rPh>
    <rPh sb="6" eb="8">
      <t>カイゼン</t>
    </rPh>
    <rPh sb="8" eb="10">
      <t>カサン</t>
    </rPh>
    <phoneticPr fontId="5"/>
  </si>
  <si>
    <t>○　加算の場合（法人として都への届出なし）</t>
    <rPh sb="2" eb="4">
      <t>カサン</t>
    </rPh>
    <rPh sb="5" eb="7">
      <t>バアイ</t>
    </rPh>
    <rPh sb="8" eb="10">
      <t>ホウジン</t>
    </rPh>
    <rPh sb="13" eb="14">
      <t>ト</t>
    </rPh>
    <rPh sb="16" eb="18">
      <t>トドケデ</t>
    </rPh>
    <phoneticPr fontId="5"/>
  </si>
  <si>
    <t>○　加算の場合（法人として都への届出あり）</t>
    <rPh sb="2" eb="4">
      <t>カサン</t>
    </rPh>
    <rPh sb="5" eb="7">
      <t>バアイ</t>
    </rPh>
    <rPh sb="8" eb="10">
      <t>ホウジン</t>
    </rPh>
    <rPh sb="13" eb="14">
      <t>ト</t>
    </rPh>
    <rPh sb="16" eb="18">
      <t>トドケデ</t>
    </rPh>
    <phoneticPr fontId="5"/>
  </si>
  <si>
    <t>－</t>
    <phoneticPr fontId="5"/>
  </si>
  <si>
    <t>①</t>
  </si>
  <si>
    <t>②</t>
  </si>
  <si>
    <t>③</t>
  </si>
  <si>
    <t>看護職員の状況</t>
    <rPh sb="0" eb="2">
      <t>カンゴ</t>
    </rPh>
    <rPh sb="2" eb="4">
      <t>ショクイン</t>
    </rPh>
    <rPh sb="5" eb="7">
      <t>ジョウキョウ</t>
    </rPh>
    <phoneticPr fontId="5"/>
  </si>
  <si>
    <t>人</t>
  </si>
  <si>
    <t>　准看護師</t>
    <rPh sb="1" eb="2">
      <t>ジュン</t>
    </rPh>
    <phoneticPr fontId="5"/>
  </si>
  <si>
    <t>事 業 所 名</t>
    <phoneticPr fontId="5"/>
  </si>
  <si>
    <t>短期利用に係る届出書</t>
    <rPh sb="0" eb="2">
      <t>タンキ</t>
    </rPh>
    <rPh sb="2" eb="4">
      <t>リヨウ</t>
    </rPh>
    <rPh sb="5" eb="6">
      <t>カカ</t>
    </rPh>
    <rPh sb="7" eb="10">
      <t>トドケデショ</t>
    </rPh>
    <phoneticPr fontId="5"/>
  </si>
  <si>
    <t>（特定施設入居者生活介護）</t>
    <rPh sb="1" eb="3">
      <t>トクテイ</t>
    </rPh>
    <rPh sb="3" eb="5">
      <t>シセツ</t>
    </rPh>
    <rPh sb="5" eb="8">
      <t>ニュウキョシャ</t>
    </rPh>
    <rPh sb="8" eb="10">
      <t>セイカツ</t>
    </rPh>
    <rPh sb="10" eb="12">
      <t>カイゴ</t>
    </rPh>
    <phoneticPr fontId="5"/>
  </si>
  <si>
    <t>事業所名</t>
    <rPh sb="0" eb="3">
      <t>ジギョウショ</t>
    </rPh>
    <rPh sb="3" eb="4">
      <t>メイ</t>
    </rPh>
    <phoneticPr fontId="5"/>
  </si>
  <si>
    <t>　届出内容</t>
    <rPh sb="1" eb="2">
      <t>トドケ</t>
    </rPh>
    <rPh sb="2" eb="3">
      <t>デ</t>
    </rPh>
    <rPh sb="3" eb="5">
      <t>ナイヨウ</t>
    </rPh>
    <phoneticPr fontId="5"/>
  </si>
  <si>
    <t>　　　　人　　　　</t>
    <rPh sb="4" eb="5">
      <t>ニン</t>
    </rPh>
    <phoneticPr fontId="5"/>
  </si>
  <si>
    <t>　　　　人</t>
    <rPh sb="4" eb="5">
      <t>ニン</t>
    </rPh>
    <phoneticPr fontId="5"/>
  </si>
  <si>
    <t>〇加算の場合</t>
    <rPh sb="1" eb="3">
      <t>カサン</t>
    </rPh>
    <rPh sb="4" eb="6">
      <t>バアイ</t>
    </rPh>
    <phoneticPr fontId="5"/>
  </si>
  <si>
    <t>人</t>
    <rPh sb="0" eb="1">
      <t>ニン</t>
    </rPh>
    <phoneticPr fontId="5"/>
  </si>
  <si>
    <t>根拠書類として次のものを添付してください。</t>
    <rPh sb="0" eb="2">
      <t>コンキョ</t>
    </rPh>
    <rPh sb="2" eb="4">
      <t>ショルイ</t>
    </rPh>
    <rPh sb="7" eb="8">
      <t>ツギノ</t>
    </rPh>
    <rPh sb="12" eb="14">
      <t>テンプ</t>
    </rPh>
    <phoneticPr fontId="5"/>
  </si>
  <si>
    <t xml:space="preserve">      ３</t>
    <phoneticPr fontId="5"/>
  </si>
  <si>
    <t>入居定員</t>
    <rPh sb="0" eb="2">
      <t>ニュウキョ</t>
    </rPh>
    <rPh sb="2" eb="4">
      <t>テイイン</t>
    </rPh>
    <phoneticPr fontId="5"/>
  </si>
  <si>
    <t>短期利用者の上限人数</t>
    <rPh sb="0" eb="2">
      <t>タンキ</t>
    </rPh>
    <rPh sb="2" eb="5">
      <t>リヨウシャ</t>
    </rPh>
    <rPh sb="6" eb="8">
      <t>ジョウゲン</t>
    </rPh>
    <rPh sb="8" eb="10">
      <t>ニンズウ</t>
    </rPh>
    <phoneticPr fontId="5"/>
  </si>
  <si>
    <t>介護保険法等に基づく勧告、命令、指示を受けたことがある場合にあっては
当該勧告等を受けた日から起算して５年以上の期間が経過している。</t>
    <rPh sb="0" eb="2">
      <t>カイゴ</t>
    </rPh>
    <rPh sb="2" eb="4">
      <t>ホケン</t>
    </rPh>
    <rPh sb="4" eb="5">
      <t>ホウ</t>
    </rPh>
    <rPh sb="5" eb="6">
      <t>トウ</t>
    </rPh>
    <rPh sb="7" eb="8">
      <t>モト</t>
    </rPh>
    <rPh sb="10" eb="12">
      <t>カンコク</t>
    </rPh>
    <rPh sb="13" eb="15">
      <t>メイレイ</t>
    </rPh>
    <rPh sb="16" eb="18">
      <t>シジ</t>
    </rPh>
    <rPh sb="19" eb="20">
      <t>ウ</t>
    </rPh>
    <rPh sb="27" eb="29">
      <t>バアイ</t>
    </rPh>
    <rPh sb="35" eb="37">
      <t>トウガイ</t>
    </rPh>
    <rPh sb="37" eb="39">
      <t>カンコク</t>
    </rPh>
    <rPh sb="39" eb="40">
      <t>トウ</t>
    </rPh>
    <rPh sb="41" eb="42">
      <t>ウ</t>
    </rPh>
    <rPh sb="44" eb="45">
      <t>ヒ</t>
    </rPh>
    <rPh sb="47" eb="49">
      <t>キサン</t>
    </rPh>
    <rPh sb="52" eb="53">
      <t>ネン</t>
    </rPh>
    <rPh sb="53" eb="55">
      <t>イジョウ</t>
    </rPh>
    <rPh sb="56" eb="58">
      <t>キカン</t>
    </rPh>
    <rPh sb="59" eb="61">
      <t>ケイカ</t>
    </rPh>
    <phoneticPr fontId="5"/>
  </si>
  <si>
    <t>認知症専門ケア加算　</t>
    <rPh sb="0" eb="3">
      <t>ニンチショウ</t>
    </rPh>
    <rPh sb="3" eb="5">
      <t>センモン</t>
    </rPh>
    <rPh sb="7" eb="9">
      <t>カサン</t>
    </rPh>
    <phoneticPr fontId="5"/>
  </si>
  <si>
    <t>〇　加算の場合</t>
    <rPh sb="2" eb="4">
      <t>カサン</t>
    </rPh>
    <rPh sb="5" eb="7">
      <t>バアイ</t>
    </rPh>
    <phoneticPr fontId="5"/>
  </si>
  <si>
    <t>書類提出の前に、書類に不備がないか確認し、下記のチェック欄に「レ」をつけて、申請書類と一緒に</t>
    <rPh sb="0" eb="2">
      <t>ショルイ</t>
    </rPh>
    <rPh sb="2" eb="4">
      <t>テイシュツ</t>
    </rPh>
    <rPh sb="5" eb="6">
      <t>マエ</t>
    </rPh>
    <rPh sb="8" eb="10">
      <t>ショルイ</t>
    </rPh>
    <rPh sb="11" eb="13">
      <t>フビ</t>
    </rPh>
    <rPh sb="17" eb="19">
      <t>カクニン</t>
    </rPh>
    <rPh sb="21" eb="23">
      <t>カキ</t>
    </rPh>
    <rPh sb="28" eb="29">
      <t>ラン</t>
    </rPh>
    <rPh sb="38" eb="40">
      <t>シンセイ</t>
    </rPh>
    <rPh sb="40" eb="42">
      <t>ショルイ</t>
    </rPh>
    <rPh sb="43" eb="45">
      <t>イッショ</t>
    </rPh>
    <phoneticPr fontId="5"/>
  </si>
  <si>
    <t>提出してください。</t>
    <rPh sb="0" eb="2">
      <t>テイシュツ</t>
    </rPh>
    <phoneticPr fontId="5"/>
  </si>
  <si>
    <t>※短期利用に係る入居契約書を添付すること。</t>
    <rPh sb="1" eb="3">
      <t>タンキ</t>
    </rPh>
    <rPh sb="3" eb="5">
      <t>リヨウ</t>
    </rPh>
    <rPh sb="6" eb="7">
      <t>カカ</t>
    </rPh>
    <rPh sb="8" eb="10">
      <t>ニュウキョ</t>
    </rPh>
    <rPh sb="10" eb="12">
      <t>ケイヤク</t>
    </rPh>
    <rPh sb="12" eb="13">
      <t>ショ</t>
    </rPh>
    <rPh sb="14" eb="16">
      <t>テンプ</t>
    </rPh>
    <phoneticPr fontId="5"/>
  </si>
  <si>
    <t>研修修了者のみ記載</t>
    <rPh sb="0" eb="2">
      <t>ケンシュウ</t>
    </rPh>
    <rPh sb="2" eb="5">
      <t>シュウリョウシャ</t>
    </rPh>
    <rPh sb="7" eb="9">
      <t>キサイ</t>
    </rPh>
    <phoneticPr fontId="5"/>
  </si>
  <si>
    <t>該当者全員分</t>
    <rPh sb="0" eb="3">
      <t>ガイトウシャ</t>
    </rPh>
    <rPh sb="3" eb="5">
      <t>ゼンイン</t>
    </rPh>
    <rPh sb="5" eb="6">
      <t>ブン</t>
    </rPh>
    <phoneticPr fontId="5"/>
  </si>
  <si>
    <t>・介護福祉士等の状況の計算書（参考計算書A）　</t>
    <rPh sb="1" eb="3">
      <t>カイゴ</t>
    </rPh>
    <rPh sb="3" eb="6">
      <t>フクシシ</t>
    </rPh>
    <rPh sb="6" eb="7">
      <t>ナド</t>
    </rPh>
    <rPh sb="8" eb="10">
      <t>ジョウキョウ</t>
    </rPh>
    <rPh sb="11" eb="13">
      <t>ケイサン</t>
    </rPh>
    <rPh sb="13" eb="14">
      <t>ショ</t>
    </rPh>
    <rPh sb="15" eb="17">
      <t>サンコウ</t>
    </rPh>
    <rPh sb="17" eb="20">
      <t>ケイサンショ</t>
    </rPh>
    <phoneticPr fontId="5"/>
  </si>
  <si>
    <t xml:space="preserve"> 特定施設
入居者生活介護
（短期利用型）</t>
    <rPh sb="1" eb="3">
      <t>トクテイ</t>
    </rPh>
    <rPh sb="3" eb="5">
      <t>シセツ</t>
    </rPh>
    <rPh sb="6" eb="9">
      <t>ニュウキョシャ</t>
    </rPh>
    <rPh sb="9" eb="11">
      <t>セイカツ</t>
    </rPh>
    <rPh sb="11" eb="13">
      <t>カイゴ</t>
    </rPh>
    <rPh sb="15" eb="17">
      <t>タンキ</t>
    </rPh>
    <rPh sb="17" eb="19">
      <t>リヨウ</t>
    </rPh>
    <rPh sb="19" eb="20">
      <t>ガタ</t>
    </rPh>
    <phoneticPr fontId="5"/>
  </si>
  <si>
    <t>1 有料老人ホーム（介護専用型）
2 軽費老人ホーム（介護専用型）
4 サービス付き高齢者向け住宅
（介護専用型）
5 有料老人ホーム（混合型）
6 軽費老人ホーム（混合型）
8 サービス付き高齢者向け住宅
（混合型）</t>
    <rPh sb="2" eb="4">
      <t>ユウリョウ</t>
    </rPh>
    <rPh sb="4" eb="6">
      <t>ロウジン</t>
    </rPh>
    <rPh sb="10" eb="12">
      <t>カイゴ</t>
    </rPh>
    <rPh sb="12" eb="14">
      <t>センヨウ</t>
    </rPh>
    <rPh sb="14" eb="15">
      <t>ガタ</t>
    </rPh>
    <rPh sb="20" eb="22">
      <t>ケイヒ</t>
    </rPh>
    <rPh sb="22" eb="24">
      <t>ロウジン</t>
    </rPh>
    <rPh sb="28" eb="30">
      <t>カイゴ</t>
    </rPh>
    <rPh sb="30" eb="33">
      <t>センヨウガタ</t>
    </rPh>
    <rPh sb="42" eb="43">
      <t>ツ</t>
    </rPh>
    <rPh sb="44" eb="47">
      <t>コウレイシャ</t>
    </rPh>
    <rPh sb="47" eb="48">
      <t>ム</t>
    </rPh>
    <rPh sb="49" eb="51">
      <t>ジュウタク</t>
    </rPh>
    <rPh sb="53" eb="55">
      <t>カイゴ</t>
    </rPh>
    <rPh sb="55" eb="58">
      <t>センヨウガタ</t>
    </rPh>
    <rPh sb="63" eb="65">
      <t>ユウリョウ</t>
    </rPh>
    <rPh sb="65" eb="67">
      <t>ロウジン</t>
    </rPh>
    <rPh sb="71" eb="74">
      <t>コンゴウガタ</t>
    </rPh>
    <rPh sb="79" eb="81">
      <t>ケイヒ</t>
    </rPh>
    <rPh sb="81" eb="83">
      <t>ロウジン</t>
    </rPh>
    <rPh sb="87" eb="90">
      <t>コンゴウガタ</t>
    </rPh>
    <rPh sb="110" eb="112">
      <t>コンゴウ</t>
    </rPh>
    <phoneticPr fontId="5"/>
  </si>
  <si>
    <t>参考計算書（Ａ）有資格者の割合の計算用</t>
    <rPh sb="0" eb="2">
      <t>サンコウ</t>
    </rPh>
    <rPh sb="2" eb="4">
      <t>ケイサン</t>
    </rPh>
    <rPh sb="4" eb="5">
      <t>ショ</t>
    </rPh>
    <rPh sb="8" eb="12">
      <t>ユウシカクシャ</t>
    </rPh>
    <rPh sb="13" eb="15">
      <t>ワリアイ</t>
    </rPh>
    <rPh sb="16" eb="18">
      <t>ケイサン</t>
    </rPh>
    <rPh sb="18" eb="19">
      <t>ヨウ</t>
    </rPh>
    <phoneticPr fontId="5"/>
  </si>
  <si>
    <r>
      <t>介護職員</t>
    </r>
    <r>
      <rPr>
        <sz val="9"/>
        <rFont val="ＭＳ 明朝"/>
        <family val="1"/>
        <charset val="128"/>
      </rPr>
      <t>の総勤務時間数</t>
    </r>
    <rPh sb="0" eb="2">
      <t>カイゴ</t>
    </rPh>
    <rPh sb="2" eb="4">
      <t>ショクイン</t>
    </rPh>
    <rPh sb="5" eb="6">
      <t>ソウ</t>
    </rPh>
    <rPh sb="6" eb="8">
      <t>キンム</t>
    </rPh>
    <rPh sb="8" eb="10">
      <t>ジカン</t>
    </rPh>
    <rPh sb="10" eb="11">
      <t>スウ</t>
    </rPh>
    <phoneticPr fontId="5"/>
  </si>
  <si>
    <t>時間</t>
    <rPh sb="0" eb="2">
      <t>ジカン</t>
    </rPh>
    <phoneticPr fontId="5"/>
  </si>
  <si>
    <t>常勤換算人数</t>
    <rPh sb="0" eb="2">
      <t>ジョウキン</t>
    </rPh>
    <rPh sb="2" eb="4">
      <t>カンサン</t>
    </rPh>
    <rPh sb="4" eb="6">
      <t>ニンズウ</t>
    </rPh>
    <phoneticPr fontId="5"/>
  </si>
  <si>
    <t>（常勤換算人数の計算）</t>
    <rPh sb="1" eb="3">
      <t>ジョウキン</t>
    </rPh>
    <rPh sb="3" eb="5">
      <t>カンサン</t>
    </rPh>
    <rPh sb="5" eb="7">
      <t>ニンズウ</t>
    </rPh>
    <rPh sb="8" eb="10">
      <t>ケイサン</t>
    </rPh>
    <phoneticPr fontId="5"/>
  </si>
  <si>
    <t>介護職員</t>
    <rPh sb="0" eb="2">
      <t>カイゴ</t>
    </rPh>
    <rPh sb="2" eb="4">
      <t>ショクイン</t>
    </rPh>
    <phoneticPr fontId="5"/>
  </si>
  <si>
    <t>介護福祉士</t>
    <rPh sb="0" eb="2">
      <t>カイゴ</t>
    </rPh>
    <rPh sb="2" eb="4">
      <t>フクシ</t>
    </rPh>
    <rPh sb="4" eb="5">
      <t>シ</t>
    </rPh>
    <phoneticPr fontId="5"/>
  </si>
  <si>
    <t>介護福祉士の総勤務時間数</t>
    <rPh sb="6" eb="7">
      <t>ソウ</t>
    </rPh>
    <rPh sb="7" eb="9">
      <t>キンム</t>
    </rPh>
    <rPh sb="9" eb="11">
      <t>ジカン</t>
    </rPh>
    <rPh sb="11" eb="12">
      <t>スウ</t>
    </rPh>
    <phoneticPr fontId="5"/>
  </si>
  <si>
    <t>介護職員の総勤務時間数</t>
    <rPh sb="0" eb="2">
      <t>カイゴ</t>
    </rPh>
    <rPh sb="2" eb="4">
      <t>ショクイン</t>
    </rPh>
    <rPh sb="5" eb="6">
      <t>ソウ</t>
    </rPh>
    <rPh sb="6" eb="8">
      <t>キンム</t>
    </rPh>
    <rPh sb="8" eb="10">
      <t>ジカン</t>
    </rPh>
    <rPh sb="10" eb="11">
      <t>スウ</t>
    </rPh>
    <phoneticPr fontId="5"/>
  </si>
  <si>
    <t>（ア）÷【Ａ】　＝</t>
  </si>
  <si>
    <t>（イ）÷【Ａ】　＝</t>
  </si>
  <si>
    <t>6)</t>
    <phoneticPr fontId="5"/>
  </si>
  <si>
    <t>20)</t>
    <phoneticPr fontId="5"/>
  </si>
  <si>
    <t>⇒</t>
    <phoneticPr fontId="5"/>
  </si>
  <si>
    <t>（ア）</t>
    <phoneticPr fontId="5"/>
  </si>
  <si>
    <t>合計</t>
    <rPh sb="0" eb="2">
      <t>ゴウケイ</t>
    </rPh>
    <phoneticPr fontId="5"/>
  </si>
  <si>
    <t>8)</t>
    <phoneticPr fontId="5"/>
  </si>
  <si>
    <t>（【B】÷実績月数）</t>
    <rPh sb="5" eb="7">
      <t>ジッセキ</t>
    </rPh>
    <rPh sb="7" eb="8">
      <t>ツキ</t>
    </rPh>
    <rPh sb="8" eb="9">
      <t>スウ</t>
    </rPh>
    <phoneticPr fontId="5"/>
  </si>
  <si>
    <t>（【C】÷実績月数）</t>
    <rPh sb="5" eb="7">
      <t>ジッセキ</t>
    </rPh>
    <rPh sb="7" eb="9">
      <t>ツキスウ</t>
    </rPh>
    <phoneticPr fontId="5"/>
  </si>
  <si>
    <t>１月当たりの平均値</t>
    <rPh sb="1" eb="2">
      <t>ツキ</t>
    </rPh>
    <rPh sb="2" eb="3">
      <t>ア</t>
    </rPh>
    <rPh sb="6" eb="9">
      <t>ヘイキンチ</t>
    </rPh>
    <phoneticPr fontId="5"/>
  </si>
  <si>
    <t>10)</t>
    <phoneticPr fontId="5"/>
  </si>
  <si>
    <t>12)</t>
    <phoneticPr fontId="5"/>
  </si>
  <si>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5"/>
  </si>
  <si>
    <t>16)</t>
    <phoneticPr fontId="5"/>
  </si>
  <si>
    <t>18)</t>
    <phoneticPr fontId="5"/>
  </si>
  <si>
    <t>（ァ）</t>
    <phoneticPr fontId="5"/>
  </si>
  <si>
    <t>2)</t>
    <phoneticPr fontId="5"/>
  </si>
  <si>
    <t>(イ)÷【A】　＝</t>
    <phoneticPr fontId="5"/>
  </si>
  <si>
    <t>3)</t>
    <phoneticPr fontId="5"/>
  </si>
  <si>
    <t>4)</t>
    <phoneticPr fontId="5"/>
  </si>
  <si>
    <t>直接提供職員の総勤務時間数</t>
    <rPh sb="0" eb="2">
      <t>チョクセツ</t>
    </rPh>
    <rPh sb="2" eb="4">
      <t>テイキョウ</t>
    </rPh>
    <rPh sb="4" eb="6">
      <t>ショクイン</t>
    </rPh>
    <rPh sb="7" eb="8">
      <t>ソウ</t>
    </rPh>
    <rPh sb="8" eb="10">
      <t>キンム</t>
    </rPh>
    <rPh sb="10" eb="12">
      <t>ジカン</t>
    </rPh>
    <rPh sb="12" eb="13">
      <t>スウ</t>
    </rPh>
    <phoneticPr fontId="5"/>
  </si>
  <si>
    <t>参考計算書（Ｃ）常勤職員の割合の計算用</t>
    <rPh sb="0" eb="2">
      <t>サンコウ</t>
    </rPh>
    <rPh sb="2" eb="4">
      <t>ケイサン</t>
    </rPh>
    <rPh sb="4" eb="5">
      <t>ショ</t>
    </rPh>
    <rPh sb="8" eb="10">
      <t>ジョウキン</t>
    </rPh>
    <rPh sb="10" eb="12">
      <t>ショクイン</t>
    </rPh>
    <rPh sb="13" eb="15">
      <t>ワリアイ</t>
    </rPh>
    <rPh sb="16" eb="18">
      <t>ケイサン</t>
    </rPh>
    <rPh sb="18" eb="19">
      <t>ヨウ</t>
    </rPh>
    <phoneticPr fontId="5"/>
  </si>
  <si>
    <r>
      <t>介護・看護職員</t>
    </r>
    <r>
      <rPr>
        <sz val="9"/>
        <rFont val="ＭＳ 明朝"/>
        <family val="1"/>
        <charset val="128"/>
      </rPr>
      <t>の総勤務時間数</t>
    </r>
    <rPh sb="0" eb="2">
      <t>カイゴ</t>
    </rPh>
    <rPh sb="3" eb="5">
      <t>カンゴ</t>
    </rPh>
    <rPh sb="5" eb="7">
      <t>ショクイン</t>
    </rPh>
    <rPh sb="8" eb="9">
      <t>ソウ</t>
    </rPh>
    <rPh sb="9" eb="11">
      <t>キンム</t>
    </rPh>
    <rPh sb="11" eb="13">
      <t>ジカン</t>
    </rPh>
    <rPh sb="13" eb="14">
      <t>スウ</t>
    </rPh>
    <phoneticPr fontId="5"/>
  </si>
  <si>
    <t>介護・看護職員</t>
    <rPh sb="0" eb="2">
      <t>カイゴ</t>
    </rPh>
    <rPh sb="3" eb="5">
      <t>カンゴ</t>
    </rPh>
    <rPh sb="5" eb="7">
      <t>ショクイン</t>
    </rPh>
    <phoneticPr fontId="5"/>
  </si>
  <si>
    <t>常勤職員</t>
    <rPh sb="0" eb="2">
      <t>ジョウキン</t>
    </rPh>
    <rPh sb="2" eb="4">
      <t>ショクイン</t>
    </rPh>
    <phoneticPr fontId="5"/>
  </si>
  <si>
    <r>
      <t>常勤職員</t>
    </r>
    <r>
      <rPr>
        <sz val="8"/>
        <rFont val="ＭＳ 明朝"/>
        <family val="1"/>
        <charset val="128"/>
      </rPr>
      <t>の総勤務時間数</t>
    </r>
    <rPh sb="0" eb="2">
      <t>ジョウキン</t>
    </rPh>
    <rPh sb="2" eb="4">
      <t>ショクイン</t>
    </rPh>
    <rPh sb="5" eb="6">
      <t>ソウ</t>
    </rPh>
    <rPh sb="6" eb="8">
      <t>キンム</t>
    </rPh>
    <rPh sb="8" eb="10">
      <t>ジカン</t>
    </rPh>
    <rPh sb="10" eb="11">
      <t>スウ</t>
    </rPh>
    <phoneticPr fontId="5"/>
  </si>
  <si>
    <t>利用開始に当たって、あらかじめ30日以内の利用期間を定めている。</t>
    <rPh sb="0" eb="2">
      <t>リヨウ</t>
    </rPh>
    <rPh sb="2" eb="4">
      <t>カイシ</t>
    </rPh>
    <rPh sb="5" eb="6">
      <t>ア</t>
    </rPh>
    <rPh sb="17" eb="18">
      <t>ニチ</t>
    </rPh>
    <rPh sb="18" eb="20">
      <t>イナイ</t>
    </rPh>
    <rPh sb="21" eb="23">
      <t>リヨウ</t>
    </rPh>
    <rPh sb="23" eb="25">
      <t>キカン</t>
    </rPh>
    <rPh sb="26" eb="27">
      <t>サダ</t>
    </rPh>
    <phoneticPr fontId="5"/>
  </si>
  <si>
    <t>家賃、敷金、介護等その他の日常生活上必要な便宜の供与の対価として
受領する費用を除くほか、権利金その他の金品を受領していない。</t>
    <rPh sb="0" eb="2">
      <t>ヤチン</t>
    </rPh>
    <rPh sb="3" eb="5">
      <t>シキキン</t>
    </rPh>
    <rPh sb="6" eb="8">
      <t>カイゴ</t>
    </rPh>
    <rPh sb="8" eb="9">
      <t>トウ</t>
    </rPh>
    <rPh sb="11" eb="12">
      <t>タ</t>
    </rPh>
    <rPh sb="13" eb="15">
      <t>ニチジョウ</t>
    </rPh>
    <rPh sb="15" eb="17">
      <t>セイカツ</t>
    </rPh>
    <rPh sb="17" eb="18">
      <t>ジョウ</t>
    </rPh>
    <rPh sb="18" eb="20">
      <t>ヒツヨウ</t>
    </rPh>
    <rPh sb="21" eb="23">
      <t>ベンギ</t>
    </rPh>
    <rPh sb="24" eb="26">
      <t>キョウヨ</t>
    </rPh>
    <rPh sb="27" eb="29">
      <t>タイカ</t>
    </rPh>
    <rPh sb="33" eb="35">
      <t>ジュリョウ</t>
    </rPh>
    <rPh sb="37" eb="39">
      <t>ヒヨウ</t>
    </rPh>
    <rPh sb="40" eb="41">
      <t>ノゾ</t>
    </rPh>
    <rPh sb="45" eb="48">
      <t>ケンリキン</t>
    </rPh>
    <rPh sb="50" eb="51">
      <t>タ</t>
    </rPh>
    <rPh sb="52" eb="54">
      <t>キンピン</t>
    </rPh>
    <rPh sb="55" eb="57">
      <t>ジュリョウ</t>
    </rPh>
    <phoneticPr fontId="5"/>
  </si>
  <si>
    <t>※計算対象期間の勤務形態一覧表等についても、根拠書類としてあわせて保管してください。
なお、この勤務形態一覧は、加算の届出の際の提出は不要です。</t>
    <rPh sb="15" eb="16">
      <t>ｔ</t>
    </rPh>
    <rPh sb="48" eb="50">
      <t>キンム</t>
    </rPh>
    <rPh sb="50" eb="52">
      <t>ケイタイ</t>
    </rPh>
    <rPh sb="52" eb="54">
      <t>イチラン</t>
    </rPh>
    <phoneticPr fontId="5"/>
  </si>
  <si>
    <t>※計算の対象となった職員が、当該法人において在職する（した）ことを示す書類（在職期間と職務内容がわかるもの）についても、根拠書類としてあわせて保管してください。
なお、この在職等を示す書類は加算の届出の際の提出は不要です。</t>
    <rPh sb="1" eb="2">
      <t>ケイ</t>
    </rPh>
    <rPh sb="2" eb="3">
      <t>ザン</t>
    </rPh>
    <rPh sb="86" eb="88">
      <t>ザイショク</t>
    </rPh>
    <rPh sb="88" eb="89">
      <t>ｔ</t>
    </rPh>
    <rPh sb="92" eb="94">
      <t>ショルイ</t>
    </rPh>
    <phoneticPr fontId="5"/>
  </si>
  <si>
    <t>看取り介護加算　※夜間看護体制加算届出施設のみ届出可能</t>
    <rPh sb="0" eb="2">
      <t>ミト</t>
    </rPh>
    <rPh sb="3" eb="5">
      <t>カイゴ</t>
    </rPh>
    <rPh sb="5" eb="7">
      <t>カサン</t>
    </rPh>
    <rPh sb="9" eb="11">
      <t>ヤカン</t>
    </rPh>
    <rPh sb="11" eb="13">
      <t>カンゴ</t>
    </rPh>
    <rPh sb="13" eb="15">
      <t>タイセイ</t>
    </rPh>
    <rPh sb="15" eb="17">
      <t>カサン</t>
    </rPh>
    <rPh sb="17" eb="18">
      <t>トドケ</t>
    </rPh>
    <rPh sb="18" eb="19">
      <t>デ</t>
    </rPh>
    <rPh sb="19" eb="21">
      <t>シセツ</t>
    </rPh>
    <rPh sb="23" eb="24">
      <t>トドケ</t>
    </rPh>
    <rPh sb="24" eb="25">
      <t>デ</t>
    </rPh>
    <rPh sb="25" eb="27">
      <t>カノウ</t>
    </rPh>
    <phoneticPr fontId="5"/>
  </si>
  <si>
    <t>事業者が、指定居宅サービス、指定地域密着型サービス、指定居宅介護支援等の事業又は介護保険施設等の運営について３年以上の経験を有している。</t>
    <rPh sb="0" eb="3">
      <t>ジギョウシャ</t>
    </rPh>
    <rPh sb="5" eb="7">
      <t>シテイ</t>
    </rPh>
    <rPh sb="7" eb="9">
      <t>キョタク</t>
    </rPh>
    <rPh sb="14" eb="16">
      <t>シテイ</t>
    </rPh>
    <rPh sb="16" eb="18">
      <t>チイキ</t>
    </rPh>
    <rPh sb="18" eb="20">
      <t>ミッチャク</t>
    </rPh>
    <rPh sb="20" eb="21">
      <t>ガタ</t>
    </rPh>
    <rPh sb="26" eb="28">
      <t>シテイ</t>
    </rPh>
    <rPh sb="28" eb="30">
      <t>キョタク</t>
    </rPh>
    <rPh sb="30" eb="32">
      <t>カイゴ</t>
    </rPh>
    <rPh sb="32" eb="34">
      <t>シエン</t>
    </rPh>
    <rPh sb="34" eb="35">
      <t>トウ</t>
    </rPh>
    <rPh sb="36" eb="38">
      <t>ジギョウ</t>
    </rPh>
    <rPh sb="38" eb="39">
      <t>マタ</t>
    </rPh>
    <rPh sb="40" eb="42">
      <t>カイゴ</t>
    </rPh>
    <rPh sb="42" eb="44">
      <t>ホケン</t>
    </rPh>
    <rPh sb="44" eb="46">
      <t>シセツ</t>
    </rPh>
    <rPh sb="46" eb="47">
      <t>トウ</t>
    </rPh>
    <rPh sb="48" eb="50">
      <t>ウンエイ</t>
    </rPh>
    <rPh sb="55" eb="56">
      <t>ネン</t>
    </rPh>
    <rPh sb="56" eb="58">
      <t>イジョウ</t>
    </rPh>
    <rPh sb="59" eb="61">
      <t>ケイケン</t>
    </rPh>
    <rPh sb="62" eb="63">
      <t>ユウ</t>
    </rPh>
    <phoneticPr fontId="5"/>
  </si>
  <si>
    <t xml:space="preserve">1 有料老人ホーム
2 軽費老人ホーム
3 養護老人ホーム
4 サービス付き高齢者向け住宅
</t>
    <rPh sb="2" eb="4">
      <t>ユウリョウ</t>
    </rPh>
    <rPh sb="4" eb="6">
      <t>ロウジン</t>
    </rPh>
    <rPh sb="13" eb="15">
      <t>ケイヒ</t>
    </rPh>
    <rPh sb="15" eb="17">
      <t>ロウジン</t>
    </rPh>
    <rPh sb="24" eb="26">
      <t>ヨウゴ</t>
    </rPh>
    <rPh sb="26" eb="28">
      <t>ロウジン</t>
    </rPh>
    <rPh sb="39" eb="40">
      <t>ツ</t>
    </rPh>
    <rPh sb="41" eb="44">
      <t>コウレイシャ</t>
    </rPh>
    <rPh sb="44" eb="45">
      <t>ム</t>
    </rPh>
    <rPh sb="46" eb="48">
      <t>ジュウタク</t>
    </rPh>
    <phoneticPr fontId="5"/>
  </si>
  <si>
    <t>※看取りに関する指針を添付すること。</t>
    <rPh sb="1" eb="3">
      <t>ミト</t>
    </rPh>
    <rPh sb="5" eb="6">
      <t>カン</t>
    </rPh>
    <rPh sb="8" eb="10">
      <t>シシン</t>
    </rPh>
    <rPh sb="11" eb="13">
      <t>テンプ</t>
    </rPh>
    <phoneticPr fontId="5"/>
  </si>
  <si>
    <t>看取りに関する指針に盛り込むべき内容を、重度化した場合における対応に係る指針に記載する
場合は、その記載をもって看取り指針の作成に代えることができるものとする。
（平成12年3月8日老企第40号厚生省老人保健福祉局企画課長通知第一４(7)⑤参照）</t>
    <rPh sb="0" eb="2">
      <t>ミト</t>
    </rPh>
    <rPh sb="4" eb="5">
      <t>カン</t>
    </rPh>
    <rPh sb="7" eb="9">
      <t>シシン</t>
    </rPh>
    <rPh sb="10" eb="11">
      <t>モ</t>
    </rPh>
    <rPh sb="12" eb="13">
      <t>コ</t>
    </rPh>
    <rPh sb="16" eb="18">
      <t>ナイヨウ</t>
    </rPh>
    <rPh sb="20" eb="23">
      <t>ジュウドカ</t>
    </rPh>
    <rPh sb="25" eb="27">
      <t>バアイ</t>
    </rPh>
    <rPh sb="31" eb="33">
      <t>タイオウ</t>
    </rPh>
    <rPh sb="34" eb="35">
      <t>カカ</t>
    </rPh>
    <rPh sb="36" eb="38">
      <t>シシン</t>
    </rPh>
    <rPh sb="39" eb="41">
      <t>キサイ</t>
    </rPh>
    <rPh sb="44" eb="46">
      <t>バアイ</t>
    </rPh>
    <rPh sb="50" eb="52">
      <t>キサイ</t>
    </rPh>
    <rPh sb="56" eb="58">
      <t>ミト</t>
    </rPh>
    <rPh sb="59" eb="61">
      <t>シシン</t>
    </rPh>
    <rPh sb="62" eb="64">
      <t>サクセイ</t>
    </rPh>
    <rPh sb="65" eb="66">
      <t>カ</t>
    </rPh>
    <rPh sb="82" eb="84">
      <t>ヘイセイ</t>
    </rPh>
    <rPh sb="86" eb="87">
      <t>ネン</t>
    </rPh>
    <rPh sb="88" eb="89">
      <t>ガツ</t>
    </rPh>
    <rPh sb="90" eb="91">
      <t>ニチ</t>
    </rPh>
    <rPh sb="91" eb="92">
      <t>ロウ</t>
    </rPh>
    <rPh sb="113" eb="114">
      <t>ダイ</t>
    </rPh>
    <rPh sb="114" eb="115">
      <t>イチ</t>
    </rPh>
    <phoneticPr fontId="5"/>
  </si>
  <si>
    <t>はい・いいえ</t>
    <phoneticPr fontId="5"/>
  </si>
  <si>
    <t>6. 加算Ⅰ</t>
    <phoneticPr fontId="5"/>
  </si>
  <si>
    <t>5. 加算Ⅱ</t>
    <phoneticPr fontId="5"/>
  </si>
  <si>
    <t>2. 加算Ⅲ</t>
    <phoneticPr fontId="5"/>
  </si>
  <si>
    <t>1. なし</t>
  </si>
  <si>
    <t>身体拘束廃止取組の有無</t>
    <rPh sb="0" eb="2">
      <t>シンタイ</t>
    </rPh>
    <rPh sb="2" eb="4">
      <t>コウソク</t>
    </rPh>
    <rPh sb="4" eb="6">
      <t>ハイシ</t>
    </rPh>
    <rPh sb="6" eb="8">
      <t>トリクミ</t>
    </rPh>
    <rPh sb="9" eb="11">
      <t>ウム</t>
    </rPh>
    <phoneticPr fontId="5"/>
  </si>
  <si>
    <t>入居継続支援加算</t>
    <rPh sb="0" eb="2">
      <t>ニュウキョ</t>
    </rPh>
    <rPh sb="2" eb="4">
      <t>ケイゾク</t>
    </rPh>
    <rPh sb="4" eb="6">
      <t>シエン</t>
    </rPh>
    <rPh sb="6" eb="8">
      <t>カサン</t>
    </rPh>
    <phoneticPr fontId="5"/>
  </si>
  <si>
    <t>生活機能向上連携加算</t>
    <rPh sb="0" eb="2">
      <t>セイカツ</t>
    </rPh>
    <rPh sb="2" eb="4">
      <t>キノウ</t>
    </rPh>
    <rPh sb="4" eb="6">
      <t>コウジョウ</t>
    </rPh>
    <rPh sb="6" eb="8">
      <t>レンケイ</t>
    </rPh>
    <rPh sb="8" eb="10">
      <t>カサン</t>
    </rPh>
    <phoneticPr fontId="5"/>
  </si>
  <si>
    <t>若年性認知症入居者受入加算</t>
    <rPh sb="0" eb="3">
      <t>ジャクネンセイ</t>
    </rPh>
    <rPh sb="3" eb="5">
      <t>ニンチ</t>
    </rPh>
    <rPh sb="5" eb="6">
      <t>ショウ</t>
    </rPh>
    <rPh sb="6" eb="9">
      <t>ニュウキョシャ</t>
    </rPh>
    <rPh sb="9" eb="11">
      <t>ウケイレ</t>
    </rPh>
    <rPh sb="11" eb="13">
      <t>カサン</t>
    </rPh>
    <phoneticPr fontId="5"/>
  </si>
  <si>
    <t>身体拘束廃止取組の有無</t>
    <phoneticPr fontId="5"/>
  </si>
  <si>
    <t>入居継続支援加算</t>
    <phoneticPr fontId="5"/>
  </si>
  <si>
    <t>生活機能向上連携加算</t>
    <phoneticPr fontId="5"/>
  </si>
  <si>
    <t>若年性認知症入居者受入加算</t>
    <phoneticPr fontId="5"/>
  </si>
  <si>
    <t>　・　添付資料なし</t>
    <rPh sb="3" eb="5">
      <t>テンプ</t>
    </rPh>
    <rPh sb="5" eb="7">
      <t>シリョウ</t>
    </rPh>
    <phoneticPr fontId="5"/>
  </si>
  <si>
    <t>○　減算型の場合</t>
    <rPh sb="2" eb="4">
      <t>ゲンサン</t>
    </rPh>
    <rPh sb="4" eb="5">
      <t>ガタ</t>
    </rPh>
    <rPh sb="6" eb="8">
      <t>バアイ</t>
    </rPh>
    <phoneticPr fontId="5"/>
  </si>
  <si>
    <t>　・　従業者の勤務の体制及び勤務形態一覧表</t>
    <rPh sb="3" eb="6">
      <t>ジュウギョウシャ</t>
    </rPh>
    <rPh sb="7" eb="9">
      <t>キンム</t>
    </rPh>
    <rPh sb="10" eb="12">
      <t>タイセイ</t>
    </rPh>
    <rPh sb="12" eb="13">
      <t>オヨ</t>
    </rPh>
    <rPh sb="14" eb="16">
      <t>キンム</t>
    </rPh>
    <rPh sb="16" eb="18">
      <t>ケイタイ</t>
    </rPh>
    <rPh sb="18" eb="20">
      <t>イチラン</t>
    </rPh>
    <rPh sb="20" eb="21">
      <t>ヒョウ</t>
    </rPh>
    <phoneticPr fontId="5"/>
  </si>
  <si>
    <t>　・　雇用契約書の写し</t>
    <rPh sb="3" eb="5">
      <t>コヨウ</t>
    </rPh>
    <rPh sb="5" eb="8">
      <t>ケイヤクショ</t>
    </rPh>
    <rPh sb="9" eb="10">
      <t>ウツ</t>
    </rPh>
    <phoneticPr fontId="5"/>
  </si>
  <si>
    <t>　・　資格証の写し</t>
    <rPh sb="3" eb="5">
      <t>シカク</t>
    </rPh>
    <rPh sb="5" eb="6">
      <t>ショウ</t>
    </rPh>
    <rPh sb="7" eb="8">
      <t>ウツ</t>
    </rPh>
    <phoneticPr fontId="5"/>
  </si>
  <si>
    <t>　・　従業者の勤務の体制及び勤務形態一覧表（加算適用日からのシフト）</t>
    <rPh sb="3" eb="6">
      <t>ジュウギョウシャ</t>
    </rPh>
    <rPh sb="7" eb="9">
      <t>キンム</t>
    </rPh>
    <rPh sb="10" eb="12">
      <t>タイセイ</t>
    </rPh>
    <rPh sb="12" eb="13">
      <t>オヨ</t>
    </rPh>
    <rPh sb="14" eb="16">
      <t>キンム</t>
    </rPh>
    <rPh sb="16" eb="18">
      <t>ケイタイ</t>
    </rPh>
    <rPh sb="18" eb="20">
      <t>イチラン</t>
    </rPh>
    <rPh sb="20" eb="21">
      <t>ヒョウ</t>
    </rPh>
    <rPh sb="22" eb="24">
      <t>カサン</t>
    </rPh>
    <rPh sb="24" eb="26">
      <t>テキヨウ</t>
    </rPh>
    <rPh sb="26" eb="27">
      <t>ヒ</t>
    </rPh>
    <phoneticPr fontId="5"/>
  </si>
  <si>
    <t>　・　オンコール体制マニュアル（緊急時）</t>
    <rPh sb="8" eb="10">
      <t>タイセイ</t>
    </rPh>
    <rPh sb="16" eb="18">
      <t>キンキュウ</t>
    </rPh>
    <rPh sb="18" eb="19">
      <t>トキ</t>
    </rPh>
    <phoneticPr fontId="5"/>
  </si>
  <si>
    <t>　・　重度化した場合における対応に係る指針</t>
    <rPh sb="3" eb="6">
      <t>ジュウドカ</t>
    </rPh>
    <rPh sb="8" eb="10">
      <t>バアイ</t>
    </rPh>
    <rPh sb="14" eb="16">
      <t>タイオウ</t>
    </rPh>
    <rPh sb="17" eb="18">
      <t>カカ</t>
    </rPh>
    <rPh sb="19" eb="21">
      <t>シシン</t>
    </rPh>
    <phoneticPr fontId="5"/>
  </si>
  <si>
    <t>　・　看取り介護加算に関する届出書</t>
    <rPh sb="3" eb="5">
      <t>ミト</t>
    </rPh>
    <rPh sb="6" eb="8">
      <t>カイゴ</t>
    </rPh>
    <rPh sb="8" eb="10">
      <t>カサン</t>
    </rPh>
    <rPh sb="11" eb="12">
      <t>カン</t>
    </rPh>
    <rPh sb="14" eb="17">
      <t>トドケデショ</t>
    </rPh>
    <phoneticPr fontId="5"/>
  </si>
  <si>
    <t>　・　看取りに関する指針</t>
    <rPh sb="3" eb="5">
      <t>ミト</t>
    </rPh>
    <rPh sb="7" eb="8">
      <t>カン</t>
    </rPh>
    <rPh sb="10" eb="12">
      <t>シシン</t>
    </rPh>
    <phoneticPr fontId="5"/>
  </si>
  <si>
    <t>　・　【共通】従業者の勤務の体制及び勤務形態一覧表（加算適用日からのシフト）</t>
    <rPh sb="4" eb="6">
      <t>キョウツウ</t>
    </rPh>
    <phoneticPr fontId="5"/>
  </si>
  <si>
    <t>　・　（Ⅰ）の場合　認知症介護実践リーダー研修　修了証の写し</t>
    <rPh sb="7" eb="9">
      <t>バアイ</t>
    </rPh>
    <phoneticPr fontId="5"/>
  </si>
  <si>
    <t>　・　（Ⅱ）の場合　認知症介護指導者研修　修了証の写し</t>
    <rPh sb="7" eb="9">
      <t>バアイ</t>
    </rPh>
    <phoneticPr fontId="5"/>
  </si>
  <si>
    <t>　・　【共通】　サービス提供体制強化加算に関する届出書</t>
    <rPh sb="12" eb="14">
      <t>テイキョウ</t>
    </rPh>
    <rPh sb="14" eb="16">
      <t>タイセイ</t>
    </rPh>
    <rPh sb="16" eb="18">
      <t>キョウカ</t>
    </rPh>
    <rPh sb="18" eb="20">
      <t>カサン</t>
    </rPh>
    <rPh sb="21" eb="22">
      <t>カン</t>
    </rPh>
    <rPh sb="24" eb="27">
      <t>トドケデショ</t>
    </rPh>
    <phoneticPr fontId="5"/>
  </si>
  <si>
    <t>　・　処遇改善加算届一式</t>
    <rPh sb="3" eb="5">
      <t>ショグウ</t>
    </rPh>
    <rPh sb="5" eb="7">
      <t>カイゼン</t>
    </rPh>
    <rPh sb="7" eb="9">
      <t>カサン</t>
    </rPh>
    <rPh sb="9" eb="10">
      <t>トドケ</t>
    </rPh>
    <rPh sb="10" eb="12">
      <t>イッシキ</t>
    </rPh>
    <phoneticPr fontId="5"/>
  </si>
  <si>
    <t>　・　処遇改善加算変更届一式</t>
    <rPh sb="3" eb="5">
      <t>ショグウ</t>
    </rPh>
    <rPh sb="5" eb="7">
      <t>カイゼン</t>
    </rPh>
    <rPh sb="7" eb="9">
      <t>カサン</t>
    </rPh>
    <rPh sb="9" eb="11">
      <t>ヘンコウ</t>
    </rPh>
    <rPh sb="11" eb="12">
      <t>トドケ</t>
    </rPh>
    <rPh sb="12" eb="14">
      <t>イッシキ</t>
    </rPh>
    <phoneticPr fontId="5"/>
  </si>
  <si>
    <t>・　短期利用に係る届出書</t>
    <rPh sb="2" eb="4">
      <t>タンキ</t>
    </rPh>
    <rPh sb="4" eb="6">
      <t>リヨウ</t>
    </rPh>
    <rPh sb="7" eb="8">
      <t>カカ</t>
    </rPh>
    <rPh sb="9" eb="11">
      <t>トドケデ</t>
    </rPh>
    <rPh sb="11" eb="12">
      <t>ショ</t>
    </rPh>
    <phoneticPr fontId="5"/>
  </si>
  <si>
    <t>・　短期利用入居契約書</t>
    <rPh sb="2" eb="4">
      <t>タンキ</t>
    </rPh>
    <rPh sb="4" eb="6">
      <t>リヨウ</t>
    </rPh>
    <rPh sb="6" eb="8">
      <t>ニュウキョ</t>
    </rPh>
    <rPh sb="8" eb="10">
      <t>ケイヤク</t>
    </rPh>
    <rPh sb="10" eb="11">
      <t>ショ</t>
    </rPh>
    <phoneticPr fontId="5"/>
  </si>
  <si>
    <t>※　退院・退所時連携加算については、届出する必要はありません。</t>
    <rPh sb="2" eb="4">
      <t>タイイン</t>
    </rPh>
    <rPh sb="5" eb="7">
      <t>タイショ</t>
    </rPh>
    <rPh sb="7" eb="8">
      <t>ジ</t>
    </rPh>
    <rPh sb="8" eb="10">
      <t>レンケイ</t>
    </rPh>
    <rPh sb="10" eb="12">
      <t>カサン</t>
    </rPh>
    <rPh sb="18" eb="20">
      <t>トドケデ</t>
    </rPh>
    <rPh sb="22" eb="24">
      <t>ヒツヨウ</t>
    </rPh>
    <phoneticPr fontId="5"/>
  </si>
  <si>
    <t>　・　入居継続支援加算に関する届出書</t>
    <rPh sb="3" eb="5">
      <t>ニュウキョ</t>
    </rPh>
    <rPh sb="5" eb="7">
      <t>ケイゾク</t>
    </rPh>
    <rPh sb="7" eb="9">
      <t>シエン</t>
    </rPh>
    <rPh sb="9" eb="11">
      <t>カサン</t>
    </rPh>
    <rPh sb="12" eb="13">
      <t>カン</t>
    </rPh>
    <rPh sb="15" eb="17">
      <t>トドケデ</t>
    </rPh>
    <rPh sb="17" eb="18">
      <t>ショ</t>
    </rPh>
    <phoneticPr fontId="5"/>
  </si>
  <si>
    <t>　　　事業所、リハビリテーションを実施している医療提供施設</t>
    <phoneticPr fontId="5"/>
  </si>
  <si>
    <t>　　　（原則として許可病床数200床未満のものに限る）と連携</t>
    <rPh sb="28" eb="30">
      <t>レンケイ</t>
    </rPh>
    <phoneticPr fontId="5"/>
  </si>
  <si>
    <t>　・　入居者の状況がわかる資料</t>
    <rPh sb="3" eb="6">
      <t>ニュウキョシャ</t>
    </rPh>
    <rPh sb="7" eb="9">
      <t>ジョウキョウ</t>
    </rPh>
    <rPh sb="13" eb="15">
      <t>シリョウ</t>
    </rPh>
    <phoneticPr fontId="5"/>
  </si>
  <si>
    <t>1. 減算型</t>
    <rPh sb="3" eb="5">
      <t>ゲンサン</t>
    </rPh>
    <rPh sb="5" eb="6">
      <t>ガタ</t>
    </rPh>
    <phoneticPr fontId="5"/>
  </si>
  <si>
    <t>2. 基準型</t>
    <rPh sb="3" eb="5">
      <t>キジュン</t>
    </rPh>
    <rPh sb="5" eb="6">
      <t>ガタ</t>
    </rPh>
    <phoneticPr fontId="5"/>
  </si>
  <si>
    <t>個別機能訓練加算</t>
    <rPh sb="0" eb="2">
      <t>コベツ</t>
    </rPh>
    <rPh sb="2" eb="4">
      <t>キノウ</t>
    </rPh>
    <rPh sb="4" eb="6">
      <t>クンレン</t>
    </rPh>
    <rPh sb="6" eb="8">
      <t>カサン</t>
    </rPh>
    <phoneticPr fontId="5"/>
  </si>
  <si>
    <t>1　各月ごとに、実績数を元に常勤換算方法により、人数を計算してください。</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phoneticPr fontId="5"/>
  </si>
  <si>
    <t>２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5"/>
  </si>
  <si>
    <t>４月</t>
    <rPh sb="1" eb="2">
      <t>ガツ</t>
    </rPh>
    <phoneticPr fontId="5"/>
  </si>
  <si>
    <t>常勤職員の
総勤務時間【A】</t>
    <rPh sb="0" eb="2">
      <t>ジョウキン</t>
    </rPh>
    <rPh sb="2" eb="4">
      <t>ショクイン</t>
    </rPh>
    <rPh sb="6" eb="7">
      <t>ソウ</t>
    </rPh>
    <rPh sb="7" eb="9">
      <t>キンム</t>
    </rPh>
    <rPh sb="9" eb="11">
      <t>ジカン</t>
    </rPh>
    <phoneticPr fontId="73"/>
  </si>
  <si>
    <t>(ァ)÷【A】　＝</t>
    <phoneticPr fontId="5"/>
  </si>
  <si>
    <t>1)</t>
    <phoneticPr fontId="5"/>
  </si>
  <si>
    <t>時間</t>
    <rPh sb="0" eb="2">
      <t>ジカン</t>
    </rPh>
    <phoneticPr fontId="73"/>
  </si>
  <si>
    <t>（イ）</t>
    <phoneticPr fontId="5"/>
  </si>
  <si>
    <t>５月</t>
    <rPh sb="1" eb="2">
      <t>ガツ</t>
    </rPh>
    <phoneticPr fontId="73"/>
  </si>
  <si>
    <t>５月</t>
    <rPh sb="1" eb="2">
      <t>ガツ</t>
    </rPh>
    <phoneticPr fontId="5"/>
  </si>
  <si>
    <t>６月</t>
    <rPh sb="1" eb="2">
      <t>ガツ</t>
    </rPh>
    <phoneticPr fontId="73"/>
  </si>
  <si>
    <t>5)</t>
    <phoneticPr fontId="5"/>
  </si>
  <si>
    <t>７月</t>
  </si>
  <si>
    <t>7)</t>
    <phoneticPr fontId="5"/>
  </si>
  <si>
    <t>８月</t>
  </si>
  <si>
    <t>9)</t>
    <phoneticPr fontId="5"/>
  </si>
  <si>
    <t>９月</t>
  </si>
  <si>
    <t>11)</t>
    <phoneticPr fontId="5"/>
  </si>
  <si>
    <t>１０月</t>
  </si>
  <si>
    <t>13)</t>
    <phoneticPr fontId="5"/>
  </si>
  <si>
    <t>14)</t>
    <phoneticPr fontId="5"/>
  </si>
  <si>
    <t>１１月</t>
  </si>
  <si>
    <t>15)</t>
    <phoneticPr fontId="5"/>
  </si>
  <si>
    <t>１２月</t>
  </si>
  <si>
    <t>17)</t>
    <phoneticPr fontId="5"/>
  </si>
  <si>
    <t>１月</t>
  </si>
  <si>
    <t>19)</t>
    <phoneticPr fontId="5"/>
  </si>
  <si>
    <t>７月</t>
    <rPh sb="1" eb="2">
      <t>ガツ</t>
    </rPh>
    <phoneticPr fontId="73"/>
  </si>
  <si>
    <t>２月</t>
  </si>
  <si>
    <t>21)</t>
    <phoneticPr fontId="5"/>
  </si>
  <si>
    <t>22)</t>
    <phoneticPr fontId="5"/>
  </si>
  <si>
    <t>８月</t>
    <rPh sb="1" eb="2">
      <t>ガツ</t>
    </rPh>
    <phoneticPr fontId="73"/>
  </si>
  <si>
    <t>９月</t>
    <rPh sb="1" eb="2">
      <t>ガツ</t>
    </rPh>
    <phoneticPr fontId="73"/>
  </si>
  <si>
    <t>【E】</t>
    <phoneticPr fontId="5"/>
  </si>
  <si>
    <t>×100%＝</t>
    <phoneticPr fontId="5"/>
  </si>
  <si>
    <t>％【F】</t>
    <phoneticPr fontId="5"/>
  </si>
  <si>
    <t>【D】</t>
    <phoneticPr fontId="5"/>
  </si>
  <si>
    <t>10月</t>
    <rPh sb="2" eb="3">
      <t>ガツ</t>
    </rPh>
    <phoneticPr fontId="73"/>
  </si>
  <si>
    <t>11月</t>
    <rPh sb="2" eb="3">
      <t>ガツ</t>
    </rPh>
    <phoneticPr fontId="73"/>
  </si>
  <si>
    <t>12月</t>
    <rPh sb="2" eb="3">
      <t>ガツ</t>
    </rPh>
    <phoneticPr fontId="73"/>
  </si>
  <si>
    <t>１月</t>
    <rPh sb="1" eb="2">
      <t>ガツ</t>
    </rPh>
    <phoneticPr fontId="73"/>
  </si>
  <si>
    <t>２月</t>
    <rPh sb="1" eb="2">
      <t>ガツ</t>
    </rPh>
    <phoneticPr fontId="5"/>
  </si>
  <si>
    <t>１　各月ごとに、実績数を元に常勤換算方法により、人数を計算してください。</t>
    <phoneticPr fontId="5"/>
  </si>
  <si>
    <t>直接提供職員とは、『生活相談員、看護職員、介護職員、機能訓練指導員』を指します。</t>
    <rPh sb="0" eb="2">
      <t>チョクセツ</t>
    </rPh>
    <rPh sb="2" eb="4">
      <t>テイキョウ</t>
    </rPh>
    <rPh sb="4" eb="6">
      <t>ショクイン</t>
    </rPh>
    <rPh sb="10" eb="12">
      <t>セイカツ</t>
    </rPh>
    <rPh sb="12" eb="15">
      <t>ソウダンイン</t>
    </rPh>
    <rPh sb="16" eb="18">
      <t>カンゴ</t>
    </rPh>
    <rPh sb="18" eb="20">
      <t>ショクイン</t>
    </rPh>
    <rPh sb="21" eb="23">
      <t>カイゴ</t>
    </rPh>
    <rPh sb="23" eb="25">
      <t>ショクイン</t>
    </rPh>
    <rPh sb="26" eb="28">
      <t>キノウ</t>
    </rPh>
    <rPh sb="28" eb="30">
      <t>クンレン</t>
    </rPh>
    <rPh sb="30" eb="32">
      <t>シドウ</t>
    </rPh>
    <rPh sb="32" eb="33">
      <t>イン</t>
    </rPh>
    <rPh sb="35" eb="36">
      <t>サ</t>
    </rPh>
    <phoneticPr fontId="5"/>
  </si>
  <si>
    <t>(ァ)÷【Ａ】　＝</t>
    <phoneticPr fontId="5"/>
  </si>
  <si>
    <t>１　各月ごとに、実績数を元に常勤換算方法により、人数を計算してください。</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phoneticPr fontId="5"/>
  </si>
  <si>
    <t>２月</t>
    <rPh sb="1" eb="2">
      <t>ガツ</t>
    </rPh>
    <phoneticPr fontId="73"/>
  </si>
  <si>
    <t>入居定員の範囲内で、空いている居室等（定員が一人であるものに限る。）を利用するものであること。ただし、短期利用の入居者数は、１又は特定施設の入居定員の１０％以下である。</t>
    <rPh sb="0" eb="2">
      <t>ニュウキョ</t>
    </rPh>
    <rPh sb="2" eb="4">
      <t>テイイン</t>
    </rPh>
    <rPh sb="5" eb="8">
      <t>ハンイナイ</t>
    </rPh>
    <rPh sb="10" eb="11">
      <t>ア</t>
    </rPh>
    <rPh sb="15" eb="17">
      <t>キョシツ</t>
    </rPh>
    <rPh sb="17" eb="18">
      <t>トウ</t>
    </rPh>
    <rPh sb="19" eb="21">
      <t>テイイン</t>
    </rPh>
    <rPh sb="22" eb="24">
      <t>ヒトリ</t>
    </rPh>
    <rPh sb="30" eb="31">
      <t>カギ</t>
    </rPh>
    <rPh sb="35" eb="37">
      <t>リヨウ</t>
    </rPh>
    <rPh sb="51" eb="53">
      <t>タンキ</t>
    </rPh>
    <rPh sb="53" eb="55">
      <t>リヨウ</t>
    </rPh>
    <rPh sb="56" eb="59">
      <t>ニュウキョシャ</t>
    </rPh>
    <rPh sb="59" eb="60">
      <t>スウ</t>
    </rPh>
    <rPh sb="63" eb="64">
      <t>マタ</t>
    </rPh>
    <rPh sb="65" eb="67">
      <t>トクテイ</t>
    </rPh>
    <rPh sb="67" eb="69">
      <t>シセツ</t>
    </rPh>
    <rPh sb="70" eb="72">
      <t>ニュウキョ</t>
    </rPh>
    <rPh sb="72" eb="74">
      <t>テイイン</t>
    </rPh>
    <rPh sb="78" eb="80">
      <t>イカ</t>
    </rPh>
    <phoneticPr fontId="5"/>
  </si>
  <si>
    <t>※短期利用の１日あたりの利用料金が月額利用料を３０日で割った金額と異なる場合は料金変更の事前協議が必要です。</t>
    <rPh sb="33" eb="34">
      <t>コト</t>
    </rPh>
    <phoneticPr fontId="5"/>
  </si>
  <si>
    <t>3. 加算Ⅱ</t>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</si>
  <si>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</si>
  <si>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事 業 所 名</t>
  </si>
  <si>
    <t>看護職員の状況</t>
  </si>
  <si>
    <t>　看 護 師</t>
  </si>
  <si>
    <t>　常勤</t>
  </si>
  <si>
    <t>連携する病院・診療所・訪問看護ステーション</t>
  </si>
  <si>
    <t>病院・診療所・訪問看護ステーション名</t>
  </si>
  <si>
    <t>　1　新規　2　変更　3　終了</t>
  </si>
  <si>
    <r>
      <t xml:space="preserve">有 </t>
    </r>
    <r>
      <rPr>
        <sz val="14"/>
        <rFont val="HGSｺﾞｼｯｸM"/>
        <family val="3"/>
        <charset val="128"/>
      </rPr>
      <t>・</t>
    </r>
    <r>
      <rPr>
        <sz val="11"/>
        <rFont val="HGSｺﾞｼｯｸM"/>
        <family val="3"/>
        <charset val="128"/>
      </rPr>
      <t xml:space="preserve"> 無</t>
    </r>
  </si>
  <si>
    <t xml:space="preserve"> 看取り介護体制に関する届出内容（看取り介護加算（Ⅰ）（Ⅱ）共通）</t>
    <rPh sb="17" eb="19">
      <t>ミト</t>
    </rPh>
    <rPh sb="20" eb="22">
      <t>カイゴ</t>
    </rPh>
    <rPh sb="22" eb="24">
      <t>カサン</t>
    </rPh>
    <rPh sb="30" eb="32">
      <t>キョウツウ</t>
    </rPh>
    <phoneticPr fontId="5"/>
  </si>
  <si>
    <t>　③　看取りに関する職員研修を行う体制を整備している。</t>
    <phoneticPr fontId="5"/>
  </si>
  <si>
    <t>　②  医師、看護職員、生活相談員、介護職員、介護支援専門員
　　その他の職種の者による協議の上、施設における看取りの実
　　績等を踏まえ、適宜、看取りに関する指針の見直しを行う体
　　制を整備している。</t>
    <phoneticPr fontId="5"/>
  </si>
  <si>
    <t>　①  看取りに関する指針を定め、入所の際に、入所者又は
　　その家族等に説明し、同意を得る体制を整備している。</t>
    <phoneticPr fontId="5"/>
  </si>
  <si>
    <t>　④「人生の最終段階における医療・ケアの決定プロセスに関す
　　るガイドライン」等の内容に沿った取組を行っている。</t>
    <phoneticPr fontId="5"/>
  </si>
  <si>
    <t>　⑤　夜間看護体制加算の届出をしている。</t>
    <rPh sb="3" eb="5">
      <t>ヤカン</t>
    </rPh>
    <rPh sb="5" eb="7">
      <t>カンゴ</t>
    </rPh>
    <rPh sb="7" eb="9">
      <t>タイセイ</t>
    </rPh>
    <rPh sb="9" eb="11">
      <t>カサン</t>
    </rPh>
    <rPh sb="12" eb="13">
      <t>トド</t>
    </rPh>
    <rPh sb="13" eb="14">
      <t>デ</t>
    </rPh>
    <phoneticPr fontId="5"/>
  </si>
  <si>
    <t>介護福祉士等の
状況</t>
  </si>
  <si>
    <t>介護職員の総数（常勤換算）</t>
  </si>
  <si>
    <t>①のうち介護福祉士の総数（常勤換算）</t>
  </si>
  <si>
    <t>又は</t>
  </si>
  <si>
    <t>①に占める②の割合が70％以上</t>
  </si>
  <si>
    <t>①に占める③の割合が25％以上</t>
  </si>
  <si>
    <t>①のうち勤続年数10年以上の介護福祉士の総数（常勤換算）</t>
  </si>
  <si>
    <t>サービス提供体制強化加算に関する届出書</t>
  </si>
  <si>
    <t>（１）サービス提供体制強化加算（Ⅰ）</t>
  </si>
  <si>
    <t>　※（介護予防）特定施設入居者生活介護、地域密着型特定施設入居者生活介護は記載</t>
  </si>
  <si>
    <t>（２）サービス提供体制強化加算（Ⅱ）</t>
  </si>
  <si>
    <t>（３）サービス提供体制強化加算（Ⅲ）</t>
  </si>
  <si>
    <t xml:space="preserve"> 　　※介護福祉士等の状況、常勤職員の状況、勤続年数の状況のうち、いずれか１つを満たすこと。</t>
  </si>
  <si>
    <t>常勤職員の
状況</t>
  </si>
  <si>
    <t>①のうち常勤の者の総数（常勤換算）</t>
  </si>
  <si>
    <t>勤続年数の状況</t>
  </si>
  <si>
    <t>サービスを直接提供する者の総数（常勤換算）</t>
  </si>
  <si>
    <t>①のうち勤続年数７年以上の者の総数
　（常勤換算）</t>
  </si>
  <si>
    <t>1　事 業 所 名</t>
  </si>
  <si>
    <t>3　施 設 種 別</t>
  </si>
  <si>
    <t>4　届 出 項 目</t>
  </si>
  <si>
    <t>5　介護職員等の状況</t>
  </si>
  <si>
    <t>①に占める②の割合が60％以上</t>
  </si>
  <si>
    <t>①に占める②の割合が50％以上</t>
  </si>
  <si>
    <t>①に占める②の割合が75％以上</t>
  </si>
  <si>
    <t>①に占める②の割合が30％以上</t>
  </si>
  <si>
    <t xml:space="preserve">（介護予防）特定施設、地域密着型特定施設
</t>
    <phoneticPr fontId="5"/>
  </si>
  <si>
    <t xml:space="preserve">　１　（介護予防）特定施設　２　地域密着型特定施設
</t>
    <phoneticPr fontId="5"/>
  </si>
  <si>
    <t>介護福祉士等の状況</t>
    <phoneticPr fontId="5"/>
  </si>
  <si>
    <t>サービスの質の向上に資する取組の状況</t>
    <phoneticPr fontId="5"/>
  </si>
  <si>
    <t>※本加算に係る「サービスを直接提供する者」とは、生活相談員、看護職員、介護職員、機能訓練指導員になります。</t>
    <phoneticPr fontId="5"/>
  </si>
  <si>
    <t>・介護福祉士等の状況の計算書（参考計算書A・B・C）　</t>
    <phoneticPr fontId="5"/>
  </si>
  <si>
    <t>・介護・看護職員における常勤職員の割合の計算書（参考計算書C）　</t>
    <rPh sb="1" eb="3">
      <t>カイゴ</t>
    </rPh>
    <rPh sb="4" eb="6">
      <t>カンゴ</t>
    </rPh>
    <rPh sb="6" eb="8">
      <t>ショクイン</t>
    </rPh>
    <rPh sb="12" eb="14">
      <t>ジョウキン</t>
    </rPh>
    <rPh sb="14" eb="16">
      <t>ショクイン</t>
    </rPh>
    <rPh sb="17" eb="19">
      <t>ワリアイ</t>
    </rPh>
    <rPh sb="20" eb="22">
      <t>ケイサン</t>
    </rPh>
    <rPh sb="22" eb="23">
      <t>ショ</t>
    </rPh>
    <phoneticPr fontId="5"/>
  </si>
  <si>
    <t>※計算の対象となった介護福祉士の資格証の写しについても、根拠書類としてあわせて保管してください。なお、この介護福祉士の資格証の写しについては、加算の届出の際の提出は不要です。</t>
    <rPh sb="1" eb="2">
      <t>ケイ</t>
    </rPh>
    <rPh sb="2" eb="3">
      <t>ザン</t>
    </rPh>
    <rPh sb="20" eb="21">
      <t>ウツ</t>
    </rPh>
    <rPh sb="53" eb="55">
      <t>カイゴ</t>
    </rPh>
    <rPh sb="55" eb="58">
      <t>フクシシ</t>
    </rPh>
    <rPh sb="59" eb="61">
      <t>シカク</t>
    </rPh>
    <rPh sb="61" eb="62">
      <t>ショウ</t>
    </rPh>
    <rPh sb="63" eb="64">
      <t>ウツ</t>
    </rPh>
    <phoneticPr fontId="5"/>
  </si>
  <si>
    <t>●　サービス提供体制強化加算（Ⅲ）</t>
    <rPh sb="6" eb="8">
      <t>テイキョウ</t>
    </rPh>
    <rPh sb="8" eb="10">
      <t>タイセイ</t>
    </rPh>
    <rPh sb="10" eb="12">
      <t>キョウカ</t>
    </rPh>
    <rPh sb="12" eb="14">
      <t>カサン</t>
    </rPh>
    <phoneticPr fontId="5"/>
  </si>
  <si>
    <r>
      <t>　「介護福祉士の割合の算出」について、常勤換算方法により算出した前年度（３月を除く）の平均を用いて計算します。
　（例）令和3年度については、令和2年4月から令和3年2月までの常勤換算により算出した毎月の数値の平均をもって判断します。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2" eb="4">
      <t>カイゴ</t>
    </rPh>
    <rPh sb="4" eb="7">
      <t>フクシシ</t>
    </rPh>
    <rPh sb="8" eb="10">
      <t>ワリアイ</t>
    </rPh>
    <rPh sb="11" eb="13">
      <t>サンシュツ</t>
    </rPh>
    <rPh sb="19" eb="21">
      <t>ジョウキン</t>
    </rPh>
    <rPh sb="21" eb="23">
      <t>カンサン</t>
    </rPh>
    <rPh sb="23" eb="25">
      <t>ホウホウ</t>
    </rPh>
    <rPh sb="28" eb="30">
      <t>サンシュツ</t>
    </rPh>
    <rPh sb="32" eb="35">
      <t>ゼンネンド</t>
    </rPh>
    <rPh sb="37" eb="38">
      <t>ガツ</t>
    </rPh>
    <rPh sb="39" eb="40">
      <t>ノゾ</t>
    </rPh>
    <rPh sb="43" eb="45">
      <t>ヘイキン</t>
    </rPh>
    <rPh sb="46" eb="47">
      <t>モチ</t>
    </rPh>
    <rPh sb="49" eb="51">
      <t>ケイサン</t>
    </rPh>
    <rPh sb="58" eb="59">
      <t>レイ</t>
    </rPh>
    <rPh sb="60" eb="62">
      <t>レイワ</t>
    </rPh>
    <rPh sb="63" eb="65">
      <t>ネンド</t>
    </rPh>
    <rPh sb="71" eb="73">
      <t>レイワ</t>
    </rPh>
    <rPh sb="74" eb="75">
      <t>ネン</t>
    </rPh>
    <rPh sb="76" eb="77">
      <t>ガツ</t>
    </rPh>
    <rPh sb="79" eb="81">
      <t>レイワ</t>
    </rPh>
    <rPh sb="82" eb="83">
      <t>ネン</t>
    </rPh>
    <rPh sb="84" eb="85">
      <t>ガツ</t>
    </rPh>
    <rPh sb="88" eb="90">
      <t>ジョウキン</t>
    </rPh>
    <rPh sb="90" eb="92">
      <t>カンサン</t>
    </rPh>
    <rPh sb="95" eb="97">
      <t>サンシュツ</t>
    </rPh>
    <rPh sb="99" eb="101">
      <t>マイツキ</t>
    </rPh>
    <rPh sb="102" eb="104">
      <t>スウチ</t>
    </rPh>
    <rPh sb="105" eb="107">
      <t>ヘイキン</t>
    </rPh>
    <rPh sb="111" eb="113">
      <t>ハンダン</t>
    </rPh>
    <phoneticPr fontId="5"/>
  </si>
  <si>
    <t>　◆サービス提供体制強化加算（Ⅰ）の要件</t>
    <rPh sb="6" eb="8">
      <t>テイキョウ</t>
    </rPh>
    <rPh sb="8" eb="10">
      <t>タイセイ</t>
    </rPh>
    <rPh sb="10" eb="12">
      <t>キョウカ</t>
    </rPh>
    <rPh sb="12" eb="14">
      <t>カサン</t>
    </rPh>
    <rPh sb="18" eb="20">
      <t>ヨウケン</t>
    </rPh>
    <phoneticPr fontId="73"/>
  </si>
  <si>
    <r>
      <t>介護福祉士の割合が</t>
    </r>
    <r>
      <rPr>
        <b/>
        <sz val="10"/>
        <rFont val="ＭＳ Ｐゴシック"/>
        <family val="3"/>
        <charset val="128"/>
      </rPr>
      <t>７０％以上</t>
    </r>
    <phoneticPr fontId="73"/>
  </si>
  <si>
    <t>　◆サービス提供体制強化加算（Ⅱ）の要件</t>
    <rPh sb="6" eb="8">
      <t>テイキョウ</t>
    </rPh>
    <rPh sb="8" eb="10">
      <t>タイセイ</t>
    </rPh>
    <rPh sb="10" eb="12">
      <t>キョウカ</t>
    </rPh>
    <rPh sb="12" eb="14">
      <t>カサン</t>
    </rPh>
    <rPh sb="18" eb="20">
      <t>ヨウケン</t>
    </rPh>
    <phoneticPr fontId="73"/>
  </si>
  <si>
    <r>
      <t>勤続年数7年以上が</t>
    </r>
    <r>
      <rPr>
        <b/>
        <sz val="10"/>
        <rFont val="ＭＳ Ｐゴシック"/>
        <family val="3"/>
        <charset val="128"/>
      </rPr>
      <t>３０％以上→（Ⅲ）</t>
    </r>
    <rPh sb="0" eb="2">
      <t>キンゾク</t>
    </rPh>
    <rPh sb="2" eb="4">
      <t>ネンスウ</t>
    </rPh>
    <rPh sb="5" eb="8">
      <t>ネンイジョウ</t>
    </rPh>
    <rPh sb="12" eb="14">
      <t>イジョウ</t>
    </rPh>
    <phoneticPr fontId="5"/>
  </si>
  <si>
    <t>入居者の状況及び介護福祉士の状況
　</t>
  </si>
  <si>
    <t>入居者の状況</t>
  </si>
  <si>
    <t>入居者（要介護）総数</t>
  </si>
  <si>
    <t>①のうち社会福祉士及び介護福祉士法施行規則第１条各号に掲げる行為を必要とする者の数</t>
  </si>
  <si>
    <t>→</t>
  </si>
  <si>
    <t>①に占める②の割合が
１５％以上</t>
  </si>
  <si>
    <t>有・無</t>
  </si>
  <si>
    <t>介護福祉士の割合</t>
  </si>
  <si>
    <t>介護福祉士数</t>
  </si>
  <si>
    <t>　常勤換算</t>
  </si>
  <si>
    <t>介護福祉士数：入所者数が１：６以上</t>
  </si>
  <si>
    <t xml:space="preserve">
1 　特定施設入居者生活介護
2 　地域密着型特定施設入居者生活介護
</t>
  </si>
  <si>
    <t>4　届 出 区 分</t>
  </si>
  <si>
    <t>　1　入居継続支援加算（Ⅰ）　2　入居継続支援加算（Ⅱ）</t>
  </si>
  <si>
    <t>以下の①から④の取組をすべて実施していること。</t>
  </si>
  <si>
    <t>① テクノロジーを搭載した機器について、少なくとも以下のⅰ～ⅲの項目の機器を使用</t>
  </si>
  <si>
    <t>　ⅰ 入所者全員に見守り機器を使用</t>
  </si>
  <si>
    <t>　ⅱ 職員全員がインカムを使用</t>
  </si>
  <si>
    <t>　ⅳ 移乗支援機器を使用</t>
  </si>
  <si>
    <t>　（導入機器）</t>
  </si>
  <si>
    <t>名　称</t>
  </si>
  <si>
    <t>製造事業者</t>
  </si>
  <si>
    <t>用　途</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</si>
  <si>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</si>
  <si>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</si>
  <si>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</si>
  <si>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　ⅲ 介護記録ソフト、スマートフォン等のICTを使用</t>
  </si>
  <si>
    <t>④ ケアのアセスメント評価や人員体制の見直しをPDCAサイクルによって継続して実施</t>
  </si>
  <si>
    <t>2. 加算Ⅰ</t>
    <rPh sb="3" eb="5">
      <t>カサン</t>
    </rPh>
    <phoneticPr fontId="5"/>
  </si>
  <si>
    <t>テクノロジーの導入（入居継続支援加算関係）</t>
    <phoneticPr fontId="5"/>
  </si>
  <si>
    <t>ADL維持等加算〔申出〕の有無</t>
    <phoneticPr fontId="5"/>
  </si>
  <si>
    <t>科学的介護推進体制加算</t>
    <rPh sb="0" eb="2">
      <t>カガク</t>
    </rPh>
    <rPh sb="2" eb="3">
      <t>テキ</t>
    </rPh>
    <rPh sb="3" eb="5">
      <t>カイゴ</t>
    </rPh>
    <rPh sb="5" eb="7">
      <t>スイシン</t>
    </rPh>
    <rPh sb="7" eb="9">
      <t>タイセイ</t>
    </rPh>
    <rPh sb="9" eb="11">
      <t>カサン</t>
    </rPh>
    <phoneticPr fontId="5"/>
  </si>
  <si>
    <t>　・　介護福祉士の割合のわかる資料</t>
    <rPh sb="3" eb="5">
      <t>カイゴ</t>
    </rPh>
    <rPh sb="5" eb="8">
      <t>フクシシ</t>
    </rPh>
    <rPh sb="9" eb="11">
      <t>ワリアイ</t>
    </rPh>
    <rPh sb="15" eb="17">
      <t>シリョウ</t>
    </rPh>
    <phoneticPr fontId="5"/>
  </si>
  <si>
    <t>テクノロジーの導入（入居継続支援加算関係）</t>
    <rPh sb="7" eb="9">
      <t>ドウニュウ</t>
    </rPh>
    <rPh sb="10" eb="12">
      <t>ニュウキョ</t>
    </rPh>
    <rPh sb="12" eb="14">
      <t>ケイゾク</t>
    </rPh>
    <rPh sb="14" eb="16">
      <t>シエン</t>
    </rPh>
    <rPh sb="16" eb="18">
      <t>カサン</t>
    </rPh>
    <rPh sb="18" eb="20">
      <t>カンケイ</t>
    </rPh>
    <phoneticPr fontId="5"/>
  </si>
  <si>
    <t>ADL維持等加算〔申出〕の有無</t>
    <rPh sb="3" eb="5">
      <t>イジ</t>
    </rPh>
    <rPh sb="5" eb="6">
      <t>トウ</t>
    </rPh>
    <rPh sb="6" eb="8">
      <t>カサン</t>
    </rPh>
    <rPh sb="9" eb="10">
      <t>モウ</t>
    </rPh>
    <rPh sb="10" eb="11">
      <t>デ</t>
    </rPh>
    <rPh sb="13" eb="15">
      <t>ウム</t>
    </rPh>
    <phoneticPr fontId="5"/>
  </si>
  <si>
    <t>　・　（Ⅰ）の場合【介護福祉士の割合（７割）】</t>
    <rPh sb="7" eb="9">
      <t>バアイ</t>
    </rPh>
    <rPh sb="10" eb="12">
      <t>カイゴ</t>
    </rPh>
    <rPh sb="12" eb="15">
      <t>フクシシ</t>
    </rPh>
    <rPh sb="16" eb="18">
      <t>ワリアイ</t>
    </rPh>
    <rPh sb="20" eb="21">
      <t>ワリ</t>
    </rPh>
    <phoneticPr fontId="5"/>
  </si>
  <si>
    <t>　・　（Ⅱ）の場合【介護福祉士の割合（６割）】</t>
    <rPh sb="7" eb="9">
      <t>バアイ</t>
    </rPh>
    <rPh sb="10" eb="12">
      <t>カイゴ</t>
    </rPh>
    <rPh sb="12" eb="15">
      <t>フクシシ</t>
    </rPh>
    <rPh sb="16" eb="18">
      <t>ワリアイ</t>
    </rPh>
    <rPh sb="20" eb="21">
      <t>ワリ</t>
    </rPh>
    <phoneticPr fontId="5"/>
  </si>
  <si>
    <t>　・　（Ⅲ）の場合【介護福祉士の割合（５割）】</t>
    <rPh sb="7" eb="9">
      <t>バアイ</t>
    </rPh>
    <phoneticPr fontId="5"/>
  </si>
  <si>
    <t>　・　（Ⅲ）の場合【勤続７年以上職員の割合】</t>
    <rPh sb="7" eb="9">
      <t>バアイ</t>
    </rPh>
    <rPh sb="10" eb="12">
      <t>キンゾク</t>
    </rPh>
    <rPh sb="13" eb="16">
      <t>ネンイジョウ</t>
    </rPh>
    <rPh sb="16" eb="18">
      <t>ショクイン</t>
    </rPh>
    <rPh sb="19" eb="21">
      <t>ワリアイ</t>
    </rPh>
    <phoneticPr fontId="5"/>
  </si>
  <si>
    <t>・介護福祉士等の状況の計算書（参考計算書A）　</t>
    <phoneticPr fontId="5"/>
  </si>
  <si>
    <r>
      <t>介護福祉士の割合が</t>
    </r>
    <r>
      <rPr>
        <b/>
        <sz val="10"/>
        <rFont val="ＭＳ Ｐゴシック"/>
        <family val="3"/>
        <charset val="128"/>
      </rPr>
      <t>６０％以上</t>
    </r>
    <phoneticPr fontId="73"/>
  </si>
  <si>
    <t>　◆サービス提供体制強化加算（Ⅲ）の要件</t>
    <rPh sb="6" eb="8">
      <t>テイキョウ</t>
    </rPh>
    <rPh sb="8" eb="10">
      <t>タイセイ</t>
    </rPh>
    <rPh sb="10" eb="12">
      <t>キョウカ</t>
    </rPh>
    <rPh sb="12" eb="14">
      <t>カサン</t>
    </rPh>
    <rPh sb="18" eb="20">
      <t>ヨウケン</t>
    </rPh>
    <phoneticPr fontId="73"/>
  </si>
  <si>
    <r>
      <t>介護福祉士の割合が</t>
    </r>
    <r>
      <rPr>
        <b/>
        <sz val="10"/>
        <rFont val="ＭＳ Ｐゴシック"/>
        <family val="3"/>
        <charset val="128"/>
      </rPr>
      <t>５０％以上</t>
    </r>
    <phoneticPr fontId="73"/>
  </si>
  <si>
    <t>短期利用特定施設入居者生活介護　</t>
    <rPh sb="0" eb="2">
      <t>タンキ</t>
    </rPh>
    <rPh sb="2" eb="4">
      <t>リヨウ</t>
    </rPh>
    <rPh sb="4" eb="6">
      <t>トクテイ</t>
    </rPh>
    <rPh sb="6" eb="8">
      <t>シセツ</t>
    </rPh>
    <rPh sb="8" eb="11">
      <t>ニュウキョシャ</t>
    </rPh>
    <rPh sb="11" eb="13">
      <t>セイカツ</t>
    </rPh>
    <rPh sb="13" eb="15">
      <t>カイゴ</t>
    </rPh>
    <phoneticPr fontId="5"/>
  </si>
  <si>
    <r>
      <t>勤続年数１０年以上介護福祉士が</t>
    </r>
    <r>
      <rPr>
        <b/>
        <sz val="10"/>
        <rFont val="ＭＳ Ｐゴシック"/>
        <family val="3"/>
        <charset val="128"/>
      </rPr>
      <t>２５％以上→（Ⅰ）</t>
    </r>
    <rPh sb="0" eb="2">
      <t>キンゾク</t>
    </rPh>
    <rPh sb="2" eb="4">
      <t>ネンスウ</t>
    </rPh>
    <rPh sb="6" eb="9">
      <t>ネンイジョウ</t>
    </rPh>
    <rPh sb="9" eb="11">
      <t>カイゴ</t>
    </rPh>
    <rPh sb="11" eb="14">
      <t>フクシシ</t>
    </rPh>
    <rPh sb="18" eb="20">
      <t>イジョウ</t>
    </rPh>
    <phoneticPr fontId="5"/>
  </si>
  <si>
    <t>参考計算書（Ｂ）勤続７年以上職員の割合の計算用</t>
    <rPh sb="0" eb="2">
      <t>サンコウ</t>
    </rPh>
    <rPh sb="2" eb="4">
      <t>ケイサン</t>
    </rPh>
    <rPh sb="4" eb="5">
      <t>ショ</t>
    </rPh>
    <rPh sb="8" eb="10">
      <t>キンゾク</t>
    </rPh>
    <rPh sb="12" eb="14">
      <t>イジョウ</t>
    </rPh>
    <rPh sb="14" eb="16">
      <t>ショクイン</t>
    </rPh>
    <rPh sb="17" eb="19">
      <t>ワリアイ</t>
    </rPh>
    <rPh sb="20" eb="22">
      <t>ケイサン</t>
    </rPh>
    <rPh sb="22" eb="23">
      <t>ヨウ</t>
    </rPh>
    <phoneticPr fontId="5"/>
  </si>
  <si>
    <t>勤続７年以上職員の総勤務時間数</t>
    <rPh sb="0" eb="2">
      <t>キンゾク</t>
    </rPh>
    <rPh sb="6" eb="8">
      <t>ショクイン</t>
    </rPh>
    <rPh sb="9" eb="10">
      <t>ソウ</t>
    </rPh>
    <rPh sb="10" eb="12">
      <t>キンム</t>
    </rPh>
    <rPh sb="12" eb="14">
      <t>ジカン</t>
    </rPh>
    <rPh sb="14" eb="15">
      <t>スウ</t>
    </rPh>
    <phoneticPr fontId="5"/>
  </si>
  <si>
    <t>・勤続１０年以上介護福祉士の割合の計算書（参考計算書Ｄ）</t>
    <rPh sb="19" eb="20">
      <t>ショ</t>
    </rPh>
    <phoneticPr fontId="5"/>
  </si>
  <si>
    <t>　・　（Ⅰ）の場合【勤続１０年以上介護福祉士の割合】</t>
    <rPh sb="7" eb="9">
      <t>バアイ</t>
    </rPh>
    <rPh sb="10" eb="12">
      <t>キンゾク</t>
    </rPh>
    <rPh sb="14" eb="17">
      <t>ネンイジョウ</t>
    </rPh>
    <rPh sb="17" eb="19">
      <t>カイゴ</t>
    </rPh>
    <rPh sb="19" eb="22">
      <t>フクシシ</t>
    </rPh>
    <rPh sb="23" eb="25">
      <t>ワリアイ</t>
    </rPh>
    <phoneticPr fontId="5"/>
  </si>
  <si>
    <t>参考計算書D</t>
    <rPh sb="0" eb="2">
      <t>サンコウ</t>
    </rPh>
    <rPh sb="2" eb="5">
      <t>ケイサンショ</t>
    </rPh>
    <phoneticPr fontId="5"/>
  </si>
  <si>
    <t>※　口腔・栄養スクリーニング加算については、届出する必要はありません。</t>
    <rPh sb="2" eb="4">
      <t>コウクウ</t>
    </rPh>
    <rPh sb="5" eb="7">
      <t>エイヨウ</t>
    </rPh>
    <rPh sb="14" eb="16">
      <t>カサン</t>
    </rPh>
    <rPh sb="15" eb="16">
      <t>ザン</t>
    </rPh>
    <phoneticPr fontId="5"/>
  </si>
  <si>
    <t>※看取り介護加算（Ⅱ）の場合、夜勤・宿直により看護職員の配置がわかる勤務形態一覧表を添付すること。</t>
    <rPh sb="1" eb="3">
      <t>ミト</t>
    </rPh>
    <rPh sb="4" eb="6">
      <t>カイゴ</t>
    </rPh>
    <rPh sb="6" eb="8">
      <t>カサン</t>
    </rPh>
    <rPh sb="12" eb="14">
      <t>バアイ</t>
    </rPh>
    <rPh sb="15" eb="17">
      <t>ヤキン</t>
    </rPh>
    <rPh sb="18" eb="20">
      <t>シュクチョク</t>
    </rPh>
    <rPh sb="23" eb="25">
      <t>カンゴ</t>
    </rPh>
    <rPh sb="25" eb="27">
      <t>ショクイン</t>
    </rPh>
    <rPh sb="28" eb="30">
      <t>ハイチ</t>
    </rPh>
    <rPh sb="34" eb="36">
      <t>キンム</t>
    </rPh>
    <rPh sb="36" eb="38">
      <t>ケイタイ</t>
    </rPh>
    <rPh sb="38" eb="40">
      <t>イチラン</t>
    </rPh>
    <rPh sb="40" eb="41">
      <t>ヒョウ</t>
    </rPh>
    <rPh sb="42" eb="44">
      <t>テンプ</t>
    </rPh>
    <phoneticPr fontId="5"/>
  </si>
  <si>
    <t>施 設 種 別</t>
  </si>
  <si>
    <t>　1　特定施設入居者生活介護</t>
  </si>
  <si>
    <t>2　地域密着型特定施設入居者生活介護</t>
  </si>
  <si>
    <t>異動等区分</t>
    <rPh sb="0" eb="2">
      <t>イドウ</t>
    </rPh>
    <rPh sb="2" eb="3">
      <t>トウ</t>
    </rPh>
    <rPh sb="3" eb="5">
      <t>クブン</t>
    </rPh>
    <phoneticPr fontId="5"/>
  </si>
  <si>
    <t>・介護福祉士等の状況の計算書（参考計算書A・D）　</t>
    <phoneticPr fontId="5"/>
  </si>
  <si>
    <t>　・　（Ⅲ）の場合【常勤職員の割合】</t>
    <rPh sb="7" eb="9">
      <t>バアイ</t>
    </rPh>
    <rPh sb="10" eb="12">
      <t>ジョウキン</t>
    </rPh>
    <rPh sb="12" eb="14">
      <t>ショクイン</t>
    </rPh>
    <rPh sb="15" eb="17">
      <t>ワリアイ</t>
    </rPh>
    <phoneticPr fontId="5"/>
  </si>
  <si>
    <r>
      <t>介護・看護職員のうち、常勤職員が</t>
    </r>
    <r>
      <rPr>
        <b/>
        <sz val="10"/>
        <rFont val="ＭＳ Ｐゴシック"/>
        <family val="3"/>
        <charset val="128"/>
      </rPr>
      <t>７５％以上→（Ⅲ）</t>
    </r>
    <rPh sb="0" eb="2">
      <t>カイゴ</t>
    </rPh>
    <rPh sb="3" eb="5">
      <t>カンゴ</t>
    </rPh>
    <rPh sb="5" eb="7">
      <t>ショクイン</t>
    </rPh>
    <rPh sb="11" eb="13">
      <t>ジョウキン</t>
    </rPh>
    <rPh sb="13" eb="15">
      <t>ショクイン</t>
    </rPh>
    <rPh sb="19" eb="21">
      <t>イジョウ</t>
    </rPh>
    <phoneticPr fontId="5"/>
  </si>
  <si>
    <t>　１　新規　　　２　変更　　　３　終了</t>
  </si>
  <si>
    <t>2　異 動 区 分</t>
  </si>
  <si>
    <t>４月</t>
    <rPh sb="1" eb="2">
      <t>ガツ</t>
    </rPh>
    <phoneticPr fontId="73"/>
  </si>
  <si>
    <t>直接提供職員</t>
    <rPh sb="0" eb="2">
      <t>チョクセツ</t>
    </rPh>
    <rPh sb="2" eb="4">
      <t>テイキョウ</t>
    </rPh>
    <rPh sb="4" eb="6">
      <t>ショクイン</t>
    </rPh>
    <phoneticPr fontId="5"/>
  </si>
  <si>
    <t>勤続７年以上職員</t>
    <rPh sb="0" eb="2">
      <t>キンゾク</t>
    </rPh>
    <rPh sb="4" eb="6">
      <t>イジョウ</t>
    </rPh>
    <rPh sb="6" eb="8">
      <t>ショクイン</t>
    </rPh>
    <phoneticPr fontId="5"/>
  </si>
  <si>
    <t>勤続１０年以上介護福祉士</t>
    <phoneticPr fontId="5"/>
  </si>
  <si>
    <t>勤続１０年以上介護福祉士の総勤務時間数</t>
    <rPh sb="13" eb="14">
      <t>ソウ</t>
    </rPh>
    <rPh sb="14" eb="16">
      <t>キンム</t>
    </rPh>
    <rPh sb="16" eb="18">
      <t>ジカン</t>
    </rPh>
    <rPh sb="18" eb="19">
      <t>スウ</t>
    </rPh>
    <phoneticPr fontId="5"/>
  </si>
  <si>
    <t>１  特定施設入居者生活介護　2　地域密着型特定施設入居者生活介護</t>
    <rPh sb="3" eb="5">
      <t>トクテイ</t>
    </rPh>
    <rPh sb="5" eb="7">
      <t>シセツ</t>
    </rPh>
    <rPh sb="7" eb="10">
      <t>ニュウキョシャ</t>
    </rPh>
    <rPh sb="10" eb="12">
      <t>セイカツ</t>
    </rPh>
    <rPh sb="12" eb="14">
      <t>カイゴ</t>
    </rPh>
    <rPh sb="22" eb="29">
      <t>トクテイシセツニュウキョシャ</t>
    </rPh>
    <rPh sb="29" eb="31">
      <t>セイカツ</t>
    </rPh>
    <rPh sb="31" eb="33">
      <t>カイゴ</t>
    </rPh>
    <phoneticPr fontId="5"/>
  </si>
  <si>
    <t>※各要件を満たす場合については、それぞれの根拠となる（要件を満たすことがわかる）書類も提出してください。</t>
    <phoneticPr fontId="5"/>
  </si>
  <si>
    <t xml:space="preserve"> 特定施設
入居者生活介護</t>
    <phoneticPr fontId="5"/>
  </si>
  <si>
    <t xml:space="preserve">1 有料老人ホーム（介護専用型）
2 軽費老人ホーム（介護専用型）
3 養護老人ホーム（介護専用型）
4 サービス付き高齢者向け住宅
（介護専用型）
5 有料老人ホーム（混合型）
6 軽費老人ホーム（混合型）
7 養護老人ホーム（混合型）
8 サービス付き高齢者向け住宅
（混合型）
</t>
    <phoneticPr fontId="5"/>
  </si>
  <si>
    <t>1 一般型
2 外部サービス
   利用型</t>
    <phoneticPr fontId="5"/>
  </si>
  <si>
    <t>令和</t>
    <rPh sb="0" eb="2">
      <t>レイワ</t>
    </rPh>
    <phoneticPr fontId="5"/>
  </si>
  <si>
    <t>　  1　新規　2　変更　3　終了</t>
    <phoneticPr fontId="5"/>
  </si>
  <si>
    <t>・勤続7年以上の者の占める割合の計算書（参考計算書B）</t>
    <rPh sb="1" eb="3">
      <t>キンゾク</t>
    </rPh>
    <rPh sb="4" eb="5">
      <t>ネン</t>
    </rPh>
    <rPh sb="5" eb="7">
      <t>イジョウ</t>
    </rPh>
    <rPh sb="8" eb="9">
      <t>モノ</t>
    </rPh>
    <rPh sb="10" eb="11">
      <t>シ</t>
    </rPh>
    <rPh sb="13" eb="15">
      <t>ワリアイ</t>
    </rPh>
    <rPh sb="16" eb="18">
      <t>ケイサン</t>
    </rPh>
    <rPh sb="18" eb="19">
      <t>ショ</t>
    </rPh>
    <rPh sb="20" eb="22">
      <t>サンコウ</t>
    </rPh>
    <rPh sb="22" eb="25">
      <t>ケイサンショ</t>
    </rPh>
    <phoneticPr fontId="5"/>
  </si>
  <si>
    <t>○　加算の場合</t>
    <rPh sb="2" eb="4">
      <t>カサン</t>
    </rPh>
    <rPh sb="5" eb="7">
      <t>バアイ</t>
    </rPh>
    <phoneticPr fontId="5"/>
  </si>
  <si>
    <t>参考計算書（Ｄ）勤続１０年以上介護福祉士の割合の計算用</t>
    <rPh sb="0" eb="2">
      <t>サンコウ</t>
    </rPh>
    <rPh sb="2" eb="4">
      <t>ケイサン</t>
    </rPh>
    <rPh sb="4" eb="5">
      <t>ショ</t>
    </rPh>
    <rPh sb="8" eb="10">
      <t>キンゾク</t>
    </rPh>
    <rPh sb="13" eb="15">
      <t>イジョウ</t>
    </rPh>
    <rPh sb="15" eb="17">
      <t>カイゴ</t>
    </rPh>
    <rPh sb="17" eb="20">
      <t>フクシシ</t>
    </rPh>
    <rPh sb="21" eb="23">
      <t>ワリアイ</t>
    </rPh>
    <rPh sb="24" eb="26">
      <t>ケイサン</t>
    </rPh>
    <rPh sb="26" eb="27">
      <t>ヨウ</t>
    </rPh>
    <phoneticPr fontId="5"/>
  </si>
  <si>
    <t>　・　テクノロジーの導入（入居継続支援加算）</t>
    <rPh sb="10" eb="12">
      <t>ドウニュウ</t>
    </rPh>
    <rPh sb="13" eb="15">
      <t>ニュウキョ</t>
    </rPh>
    <rPh sb="15" eb="17">
      <t>ケイゾク</t>
    </rPh>
    <rPh sb="17" eb="19">
      <t>シエン</t>
    </rPh>
    <rPh sb="19" eb="21">
      <t>カサン</t>
    </rPh>
    <phoneticPr fontId="5"/>
  </si>
  <si>
    <t>　・　【共通】認知症専門ケア加算に関する届出書</t>
    <rPh sb="4" eb="6">
      <t>キョウツウ</t>
    </rPh>
    <rPh sb="7" eb="10">
      <t>ニンチショウ</t>
    </rPh>
    <rPh sb="10" eb="12">
      <t>センモン</t>
    </rPh>
    <rPh sb="14" eb="16">
      <t>カサン</t>
    </rPh>
    <rPh sb="17" eb="18">
      <t>カン</t>
    </rPh>
    <rPh sb="20" eb="23">
      <t>トドケデショ</t>
    </rPh>
    <phoneticPr fontId="5"/>
  </si>
  <si>
    <t>　「勤続７年以上職員の割合の算出」については、常勤換算方法により算出した前年度（３月を除く）の常勤換算により算出した、毎月の数値の平均をもって判断します。【（例）令和3年度であれば、令和2年4月から令和3年2月まで】
　　　　　　※なお、常勤換算人数の計算に当たっては、計算の都度、小数点第２位以下は切り捨てて計算してください。</t>
    <rPh sb="79" eb="80">
      <t>レイ</t>
    </rPh>
    <rPh sb="81" eb="83">
      <t>レイワ</t>
    </rPh>
    <rPh sb="91" eb="93">
      <t>レイワ</t>
    </rPh>
    <rPh sb="99" eb="101">
      <t>レイワ</t>
    </rPh>
    <phoneticPr fontId="5"/>
  </si>
  <si>
    <r>
      <t>　「常勤職員の割合の算出」については、常勤換算方法により算出した</t>
    </r>
    <r>
      <rPr>
        <u/>
        <sz val="9"/>
        <rFont val="ＭＳ Ｐ明朝"/>
        <family val="1"/>
        <charset val="128"/>
      </rPr>
      <t>前年度（３月を除く）</t>
    </r>
    <r>
      <rPr>
        <sz val="9"/>
        <rFont val="ＭＳ Ｐ明朝"/>
        <family val="1"/>
        <charset val="128"/>
      </rPr>
      <t>の常勤換算により算出した、毎月の数値の平均をもって判断します</t>
    </r>
    <r>
      <rPr>
        <u/>
        <sz val="9"/>
        <rFont val="ＭＳ Ｐ明朝"/>
        <family val="1"/>
        <charset val="128"/>
      </rPr>
      <t>。</t>
    </r>
    <r>
      <rPr>
        <u/>
        <sz val="9"/>
        <rFont val="ＭＳ Ｐゴシック"/>
        <family val="3"/>
        <charset val="128"/>
      </rPr>
      <t>【</t>
    </r>
    <r>
      <rPr>
        <u/>
        <sz val="9"/>
        <rFont val="ＭＳ Ｐ明朝"/>
        <family val="1"/>
        <charset val="128"/>
      </rPr>
      <t>（例）令和3年度は、令和2</t>
    </r>
    <r>
      <rPr>
        <u/>
        <sz val="9"/>
        <rFont val="ＭＳ Ｐゴシック"/>
        <family val="3"/>
        <charset val="128"/>
      </rPr>
      <t>年4月から令和3年2月まで】</t>
    </r>
    <r>
      <rPr>
        <sz val="9"/>
        <rFont val="ＭＳ Ｐ明朝"/>
        <family val="1"/>
        <charset val="128"/>
      </rPr>
      <t xml:space="preserve">
　　　　</t>
    </r>
    <r>
      <rPr>
        <sz val="9"/>
        <color indexed="53"/>
        <rFont val="HG丸ｺﾞｼｯｸM-PRO"/>
        <family val="3"/>
        <charset val="128"/>
      </rPr>
      <t>※なお、常勤換算人数の計算に当たっては、計算の都度、小数点第２位以下は切り捨てて計算してください。</t>
    </r>
    <rPh sb="2" eb="4">
      <t>ジョウキン</t>
    </rPh>
    <rPh sb="4" eb="6">
      <t>ショクイン</t>
    </rPh>
    <rPh sb="7" eb="9">
      <t>ワリアイ</t>
    </rPh>
    <rPh sb="10" eb="12">
      <t>サンシュツ</t>
    </rPh>
    <rPh sb="19" eb="21">
      <t>ジョウキン</t>
    </rPh>
    <rPh sb="21" eb="23">
      <t>カンサン</t>
    </rPh>
    <rPh sb="23" eb="25">
      <t>ホウホウ</t>
    </rPh>
    <rPh sb="28" eb="30">
      <t>サンシュツ</t>
    </rPh>
    <rPh sb="32" eb="35">
      <t>ゼンネンド</t>
    </rPh>
    <rPh sb="37" eb="38">
      <t>ガツ</t>
    </rPh>
    <rPh sb="39" eb="40">
      <t>ノゾ</t>
    </rPh>
    <rPh sb="43" eb="45">
      <t>ジョウキン</t>
    </rPh>
    <rPh sb="45" eb="47">
      <t>カンサン</t>
    </rPh>
    <rPh sb="50" eb="52">
      <t>サンシュツ</t>
    </rPh>
    <rPh sb="55" eb="57">
      <t>マイツキ</t>
    </rPh>
    <rPh sb="58" eb="60">
      <t>スウチ</t>
    </rPh>
    <rPh sb="61" eb="63">
      <t>ヘイキン</t>
    </rPh>
    <rPh sb="67" eb="69">
      <t>ハンダン</t>
    </rPh>
    <rPh sb="75" eb="76">
      <t>レイ</t>
    </rPh>
    <rPh sb="77" eb="79">
      <t>レイワ</t>
    </rPh>
    <rPh sb="80" eb="82">
      <t>ネンド</t>
    </rPh>
    <rPh sb="84" eb="86">
      <t>レイワ</t>
    </rPh>
    <rPh sb="92" eb="94">
      <t>レイワ</t>
    </rPh>
    <phoneticPr fontId="5"/>
  </si>
  <si>
    <t>　「勤続１０年以上介護福祉士の割合の算出」については、常勤換算方法により算出した前年度（３月を除く）の常勤換算により算出した、毎月の数値の平均をもって判断します。【（例）令和3年度であれば、令和2年4月から令和3年2月まで】
　　　　　　※なお、常勤換算人数の計算に当たっては、計算の都度、小数点第２位以下は切り捨てて計算してください。</t>
    <rPh sb="83" eb="84">
      <t>レイ</t>
    </rPh>
    <rPh sb="85" eb="87">
      <t>レイワ</t>
    </rPh>
    <rPh sb="95" eb="97">
      <t>レイワ</t>
    </rPh>
    <rPh sb="103" eb="105">
      <t>レイワ</t>
    </rPh>
    <phoneticPr fontId="5"/>
  </si>
  <si>
    <t>　・　添付資料なし　　※詳細については以下のＵＲＬ（厚生労働省ホームページ）内のＰＤＦファイルを確認してください。
　　　　　https://www.mhlw.go.jp/stf/seisakunitsuite/bunya/0000188411_00034.html
参考PDF　「科学的介護情報システム（ＬＩＦＥ）関連加算に関する基本的考え方並びに事務処理手順例及び様式例の提示について｝</t>
    <rPh sb="3" eb="5">
      <t>テンプ</t>
    </rPh>
    <rPh sb="5" eb="7">
      <t>シリョウ</t>
    </rPh>
    <rPh sb="12" eb="14">
      <t>ショウサイ</t>
    </rPh>
    <rPh sb="19" eb="21">
      <t>イカ</t>
    </rPh>
    <rPh sb="26" eb="28">
      <t>コウセイ</t>
    </rPh>
    <rPh sb="28" eb="31">
      <t>ロウドウショウ</t>
    </rPh>
    <rPh sb="38" eb="39">
      <t>ナイ</t>
    </rPh>
    <rPh sb="48" eb="50">
      <t>カクニン</t>
    </rPh>
    <rPh sb="136" eb="138">
      <t>サンコウ</t>
    </rPh>
    <phoneticPr fontId="5"/>
  </si>
  <si>
    <t>　・　訪問リハビリテーション事業所、通所リハビリテーション</t>
    <phoneticPr fontId="5"/>
  </si>
  <si>
    <t>　　　していることがわかる契約書等（協定を含む）の写し</t>
    <phoneticPr fontId="5"/>
  </si>
  <si>
    <t>事業者番号</t>
    <rPh sb="2" eb="3">
      <t>シャ</t>
    </rPh>
    <phoneticPr fontId="5"/>
  </si>
  <si>
    <t>●サービス提供体制強化加算（Ⅰ）（Ⅱ）（Ⅲ）</t>
    <rPh sb="5" eb="7">
      <t>テイキョウ</t>
    </rPh>
    <rPh sb="7" eb="9">
      <t>タイセイ</t>
    </rPh>
    <rPh sb="9" eb="11">
      <t>キョウカ</t>
    </rPh>
    <rPh sb="11" eb="13">
      <t>カサン</t>
    </rPh>
    <phoneticPr fontId="5"/>
  </si>
  <si>
    <t>介護職員・看護職員の総数（常勤換算）</t>
    <rPh sb="5" eb="7">
      <t>カンゴ</t>
    </rPh>
    <rPh sb="7" eb="9">
      <t>ショクイン</t>
    </rPh>
    <phoneticPr fontId="5"/>
  </si>
  <si>
    <t>●　サービス提供体制強化加算（Ⅰ）</t>
    <rPh sb="6" eb="8">
      <t>テイキョウ</t>
    </rPh>
    <rPh sb="8" eb="10">
      <t>タイセイ</t>
    </rPh>
    <rPh sb="10" eb="12">
      <t>キョウカ</t>
    </rPh>
    <rPh sb="12" eb="14">
      <t>カサン</t>
    </rPh>
    <phoneticPr fontId="5"/>
  </si>
  <si>
    <t>ＬＩＦＥ
への登録</t>
    <rPh sb="7" eb="9">
      <t>トウロク</t>
    </rPh>
    <phoneticPr fontId="8"/>
  </si>
  <si>
    <t>□</t>
  </si>
  <si>
    <t>1　新規</t>
  </si>
  <si>
    <t>2　変更</t>
  </si>
  <si>
    <t>3　終了</t>
  </si>
  <si>
    <t>１　特定施設入居者生活介護</t>
  </si>
  <si>
    <t>２　地域密着型特定施設入居者生活介護</t>
  </si>
  <si>
    <t>　保健師</t>
  </si>
  <si>
    <t>　看護師</t>
  </si>
  <si>
    <t>有</t>
    <rPh sb="0" eb="1">
      <t>ア</t>
    </rPh>
    <phoneticPr fontId="5"/>
  </si>
  <si>
    <t>・</t>
  </si>
  <si>
    <t>無</t>
    <rPh sb="0" eb="1">
      <t>ナ</t>
    </rPh>
    <phoneticPr fontId="5"/>
  </si>
  <si>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5"/>
  </si>
  <si>
    <t>月</t>
    <rPh sb="0" eb="1">
      <t>ガツ</t>
    </rPh>
    <phoneticPr fontId="5"/>
  </si>
  <si>
    <t>日</t>
    <rPh sb="0" eb="1">
      <t>ニチ</t>
    </rPh>
    <phoneticPr fontId="5"/>
  </si>
  <si>
    <t>認知症専門ケア加算に係る届出書</t>
    <rPh sb="0" eb="3">
      <t>ニンチショウ</t>
    </rPh>
    <rPh sb="3" eb="5">
      <t>センモン</t>
    </rPh>
    <rPh sb="7" eb="9">
      <t>カサン</t>
    </rPh>
    <rPh sb="10" eb="11">
      <t>カカ</t>
    </rPh>
    <rPh sb="12" eb="15">
      <t>トドケデショ</t>
    </rPh>
    <phoneticPr fontId="5"/>
  </si>
  <si>
    <t>（（介護予防）特定施設入居者生活介護、地域密着型特定施設入居者生活介護）</t>
    <phoneticPr fontId="5"/>
  </si>
  <si>
    <t>異動等区分</t>
    <phoneticPr fontId="5"/>
  </si>
  <si>
    <t>１　新規</t>
    <phoneticPr fontId="5"/>
  </si>
  <si>
    <t>２　変更</t>
    <phoneticPr fontId="5"/>
  </si>
  <si>
    <t>３　終了</t>
    <phoneticPr fontId="5"/>
  </si>
  <si>
    <t>施 設 種 別</t>
    <phoneticPr fontId="5"/>
  </si>
  <si>
    <t>１（介護予防）特定施設入居者生活介護　</t>
    <rPh sb="2" eb="4">
      <t>カイゴ</t>
    </rPh>
    <rPh sb="4" eb="6">
      <t>ヨボウ</t>
    </rPh>
    <phoneticPr fontId="5"/>
  </si>
  <si>
    <t>２　地域密着型特定施設入居者生活介護　</t>
    <phoneticPr fontId="5"/>
  </si>
  <si>
    <t>届 出 項 目</t>
    <phoneticPr fontId="5"/>
  </si>
  <si>
    <t>１　認知症専門ケア加算（Ⅰ）　　　</t>
    <phoneticPr fontId="5"/>
  </si>
  <si>
    <t>２　認知症専門ケア加算（Ⅱ）</t>
  </si>
  <si>
    <t>・</t>
    <phoneticPr fontId="5"/>
  </si>
  <si>
    <t>１．認知症専門ケア加算（Ⅰ）に係る届出内容</t>
    <rPh sb="15" eb="16">
      <t>カカ</t>
    </rPh>
    <rPh sb="17" eb="18">
      <t>トド</t>
    </rPh>
    <rPh sb="18" eb="19">
      <t>デ</t>
    </rPh>
    <rPh sb="19" eb="21">
      <t>ナイヨウ</t>
    </rPh>
    <phoneticPr fontId="5"/>
  </si>
  <si>
    <t>(1)</t>
    <phoneticPr fontId="5"/>
  </si>
  <si>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</si>
  <si>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</si>
  <si>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5"/>
  </si>
  <si>
    <t>人</t>
    <rPh sb="0" eb="1">
      <t>ヒト</t>
    </rPh>
    <phoneticPr fontId="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</si>
  <si>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
  </si>
  <si>
    <t>③　②÷①×100</t>
    <phoneticPr fontId="5"/>
  </si>
  <si>
    <t>％</t>
    <phoneticPr fontId="5"/>
  </si>
  <si>
    <t>注　届出日の属する月の前３月の各月末時点の利用者又は入所者の数（訪問サービスでは</t>
    <rPh sb="24" eb="25">
      <t>マタ</t>
    </rPh>
    <rPh sb="26" eb="29">
      <t>ニュウショシャ</t>
    </rPh>
    <rPh sb="32" eb="34">
      <t>ホウモン</t>
    </rPh>
    <phoneticPr fontId="5"/>
  </si>
  <si>
    <t>前３月間の利用実人員数又は利用延べ人数）の平均で算定。</t>
    <phoneticPr fontId="5"/>
  </si>
  <si>
    <t>(2)</t>
    <phoneticPr fontId="5"/>
  </si>
  <si>
    <t>認知症介護に係る専門的な研修を修了している者を、日常生活自立度のランクⅢ、</t>
    <phoneticPr fontId="5"/>
  </si>
  <si>
    <t>Ⅳ又はMに該当する者の数に応じて必要数以上配置し、チームとして専門的な</t>
    <phoneticPr fontId="5"/>
  </si>
  <si>
    <t>認知症ケアを実施している</t>
    <rPh sb="0" eb="3">
      <t>ニンチショウ</t>
    </rPh>
    <rPh sb="6" eb="8">
      <t>ジッシ</t>
    </rPh>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</si>
  <si>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</si>
  <si>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【参考】</t>
    <rPh sb="1" eb="3">
      <t>サンコウ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</si>
  <si>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</si>
  <si>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</si>
  <si>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</si>
  <si>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</si>
  <si>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</si>
  <si>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</si>
  <si>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</si>
  <si>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３以上</t>
    <rPh sb="1" eb="3">
      <t>イジョウ</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</si>
  <si>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</si>
  <si>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</si>
  <si>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</si>
  <si>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５以上</t>
    <rPh sb="1" eb="3">
      <t>イジョウ</t>
    </rPh>
    <phoneticPr fontId="5"/>
  </si>
  <si>
    <t>60以上70未満</t>
    <rPh sb="2" eb="4">
      <t>イジョウ</t>
    </rPh>
    <rPh sb="6" eb="8">
      <t>ミマン</t>
    </rPh>
    <phoneticPr fontId="5"/>
  </si>
  <si>
    <t>６以上</t>
    <rPh sb="1" eb="3">
      <t>イジョウ</t>
    </rPh>
    <phoneticPr fontId="5"/>
  </si>
  <si>
    <t>～</t>
    <phoneticPr fontId="5"/>
  </si>
  <si>
    <t>(3)</t>
    <phoneticPr fontId="5"/>
  </si>
  <si>
    <t>従業者に対して、認知症ケアに関する留意事項の伝達又は技術的指導に係る会議を</t>
    <phoneticPr fontId="5"/>
  </si>
  <si>
    <t>定期的に開催している</t>
    <phoneticPr fontId="5"/>
  </si>
  <si>
    <t>２．認知症専門ケア加算（Ⅱ）に係る届出内容</t>
    <rPh sb="15" eb="16">
      <t>カカ</t>
    </rPh>
    <rPh sb="17" eb="18">
      <t>トド</t>
    </rPh>
    <rPh sb="18" eb="19">
      <t>デ</t>
    </rPh>
    <rPh sb="19" eb="21">
      <t>ナイヨウ</t>
    </rPh>
    <phoneticPr fontId="5"/>
  </si>
  <si>
    <t>認知症専門ケア加算（Ⅰ）の基準のいずれにも該当している</t>
    <phoneticPr fontId="5"/>
  </si>
  <si>
    <t>※認知症専門ケア加算（Ⅰ）に係る届出内容(1)～(3)も記入すること。</t>
    <rPh sb="14" eb="15">
      <t>カカ</t>
    </rPh>
    <rPh sb="16" eb="18">
      <t>トドケデ</t>
    </rPh>
    <rPh sb="18" eb="20">
      <t>ナイヨウ</t>
    </rPh>
    <rPh sb="28" eb="30">
      <t>キニュウ</t>
    </rPh>
    <phoneticPr fontId="5"/>
  </si>
  <si>
    <t>認知症介護の指導に係る専門的な研修を修了している者を１名以上配置し、</t>
    <phoneticPr fontId="5"/>
  </si>
  <si>
    <t>事業所又は施設全体の認知症ケアの指導等を実施している</t>
    <rPh sb="0" eb="3">
      <t>ジギョウショ</t>
    </rPh>
    <rPh sb="3" eb="4">
      <t>マタ</t>
    </rPh>
    <phoneticPr fontId="5"/>
  </si>
  <si>
    <t>事業所又は施設において介護職員、看護職員ごとの認知症ケアに関する研修計画を</t>
    <rPh sb="3" eb="4">
      <t>マタ</t>
    </rPh>
    <rPh sb="5" eb="7">
      <t>シセツ</t>
    </rPh>
    <phoneticPr fontId="5"/>
  </si>
  <si>
    <t>作成し、当該計画に従い、研修を実施又は実施を予定している</t>
    <phoneticPr fontId="5"/>
  </si>
  <si>
    <t>備考１　「認知症介護に係る専門的な研修」とは、認知症介護実践リーダー研修及び認知症看護に係る適切な</t>
    <rPh sb="0" eb="2">
      <t>ビコウ</t>
    </rPh>
    <phoneticPr fontId="5"/>
  </si>
  <si>
    <t>研修を、「認知症介護の指導に係る専門的な研修」とは、認知症介護指導者養成研修及び認知症看護に係る</t>
    <phoneticPr fontId="5"/>
  </si>
  <si>
    <t>適切な研修を指す。</t>
    <phoneticPr fontId="5"/>
  </si>
  <si>
    <t>※認知症看護に係る適切な研修：</t>
    <rPh sb="1" eb="4">
      <t>ニンチショウ</t>
    </rPh>
    <rPh sb="4" eb="6">
      <t>カンゴ</t>
    </rPh>
    <rPh sb="7" eb="8">
      <t>カカ</t>
    </rPh>
    <rPh sb="9" eb="11">
      <t>テキセツ</t>
    </rPh>
    <rPh sb="12" eb="14">
      <t>ケンシュウ</t>
    </rPh>
    <phoneticPr fontId="5"/>
  </si>
  <si>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</si>
  <si>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
  </si>
  <si>
    <t>　「精神看護」の専門看護師教育課程</t>
    <phoneticPr fontId="5"/>
  </si>
  <si>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
  </si>
  <si>
    <t>　（認定証が発行されている者に限る）</t>
    <phoneticPr fontId="5"/>
  </si>
  <si>
    <t>備考２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</si>
  <si>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
  </si>
  <si>
    <t>護に係る専門的な研修」及び「認知症介護の指導に係る専門的な研修」の修了者をそれぞれ１名配置したこ</t>
    <phoneticPr fontId="5"/>
  </si>
  <si>
    <t>とになる。</t>
    <phoneticPr fontId="5"/>
  </si>
  <si>
    <t>【添付書類】</t>
    <rPh sb="1" eb="3">
      <t>テンプ</t>
    </rPh>
    <rPh sb="3" eb="5">
      <t>ショルイ</t>
    </rPh>
    <phoneticPr fontId="2"/>
  </si>
  <si>
    <t>①従業者の勤務の体制及び勤務形態一覧表</t>
  </si>
  <si>
    <t>②認知症専門ケア加算（Ⅰ）</t>
    <rPh sb="1" eb="3">
      <t>ニンチ</t>
    </rPh>
    <rPh sb="3" eb="4">
      <t>ショウ</t>
    </rPh>
    <rPh sb="4" eb="6">
      <t>センモン</t>
    </rPh>
    <rPh sb="8" eb="10">
      <t>カサン</t>
    </rPh>
    <phoneticPr fontId="2"/>
  </si>
  <si>
    <t>認知症介護実践リーダー研修を修了した者に係る修了証の写し</t>
    <rPh sb="0" eb="2">
      <t>ニンチ</t>
    </rPh>
    <rPh sb="2" eb="3">
      <t>ショウ</t>
    </rPh>
    <rPh sb="3" eb="5">
      <t>カイゴ</t>
    </rPh>
    <rPh sb="5" eb="7">
      <t>ジッセン</t>
    </rPh>
    <rPh sb="11" eb="13">
      <t>ケンシュウ</t>
    </rPh>
    <rPh sb="14" eb="16">
      <t>シュウリョウ</t>
    </rPh>
    <rPh sb="18" eb="19">
      <t>モノ</t>
    </rPh>
    <rPh sb="20" eb="21">
      <t>カカ</t>
    </rPh>
    <rPh sb="22" eb="24">
      <t>シュウリョウ</t>
    </rPh>
    <rPh sb="24" eb="25">
      <t>ショウ</t>
    </rPh>
    <rPh sb="26" eb="27">
      <t>ウツ</t>
    </rPh>
    <phoneticPr fontId="2"/>
  </si>
  <si>
    <t>③認知症専門ケア加算（Ⅱ）</t>
    <rPh sb="1" eb="3">
      <t>ニンチ</t>
    </rPh>
    <rPh sb="3" eb="4">
      <t>ショウ</t>
    </rPh>
    <rPh sb="4" eb="6">
      <t>センモン</t>
    </rPh>
    <rPh sb="8" eb="10">
      <t>カサン</t>
    </rPh>
    <phoneticPr fontId="2"/>
  </si>
  <si>
    <t>認知症介護指導者研修を修了した者に係る修了証の写し</t>
    <rPh sb="0" eb="2">
      <t>ニンチ</t>
    </rPh>
    <rPh sb="2" eb="3">
      <t>ショウ</t>
    </rPh>
    <rPh sb="3" eb="5">
      <t>カイゴ</t>
    </rPh>
    <rPh sb="5" eb="8">
      <t>シドウシャ</t>
    </rPh>
    <rPh sb="8" eb="10">
      <t>ケンシュウ</t>
    </rPh>
    <rPh sb="11" eb="13">
      <t>シュウリョウ</t>
    </rPh>
    <rPh sb="15" eb="16">
      <t>モノ</t>
    </rPh>
    <rPh sb="17" eb="18">
      <t>カカ</t>
    </rPh>
    <rPh sb="19" eb="21">
      <t>シュウリョウ</t>
    </rPh>
    <rPh sb="21" eb="22">
      <t>ショウ</t>
    </rPh>
    <rPh sb="23" eb="24">
      <t>ウツ</t>
    </rPh>
    <phoneticPr fontId="2"/>
  </si>
  <si>
    <t>入居継続支援加算に関する届出書</t>
    <rPh sb="14" eb="15">
      <t>ショ</t>
    </rPh>
    <phoneticPr fontId="5"/>
  </si>
  <si>
    <t>（参考様式1）</t>
    <rPh sb="1" eb="3">
      <t>サンコウ</t>
    </rPh>
    <rPh sb="3" eb="5">
      <t>ヨウシキ</t>
    </rPh>
    <phoneticPr fontId="5"/>
  </si>
  <si>
    <t>従業者の勤務の体制及び勤務形態一覧表　</t>
  </si>
  <si>
    <t>サービス種別（</t>
    <rPh sb="4" eb="6">
      <t>シュベツ</t>
    </rPh>
    <phoneticPr fontId="73"/>
  </si>
  <si>
    <t>特定施設入居者生活介護</t>
    <rPh sb="0" eb="2">
      <t>トクテイ</t>
    </rPh>
    <rPh sb="2" eb="4">
      <t>シセツ</t>
    </rPh>
    <rPh sb="4" eb="7">
      <t>ニュウキョシャ</t>
    </rPh>
    <rPh sb="7" eb="9">
      <t>セイカツ</t>
    </rPh>
    <rPh sb="9" eb="11">
      <t>カイゴ</t>
    </rPh>
    <phoneticPr fontId="73"/>
  </si>
  <si>
    <t>）</t>
    <phoneticPr fontId="73"/>
  </si>
  <si>
    <t>令和</t>
    <rPh sb="0" eb="2">
      <t>レイワ</t>
    </rPh>
    <phoneticPr fontId="73"/>
  </si>
  <si>
    <t>(</t>
    <phoneticPr fontId="73"/>
  </si>
  <si>
    <t>)</t>
    <phoneticPr fontId="73"/>
  </si>
  <si>
    <t>年</t>
    <rPh sb="0" eb="1">
      <t>ネン</t>
    </rPh>
    <phoneticPr fontId="73"/>
  </si>
  <si>
    <t>月</t>
    <rPh sb="0" eb="1">
      <t>ゲツ</t>
    </rPh>
    <phoneticPr fontId="73"/>
  </si>
  <si>
    <t>事業所名（</t>
    <rPh sb="0" eb="3">
      <t>ジギョウショ</t>
    </rPh>
    <rPh sb="3" eb="4">
      <t>メイ</t>
    </rPh>
    <phoneticPr fontId="73"/>
  </si>
  <si>
    <t>○○○○</t>
    <phoneticPr fontId="73"/>
  </si>
  <si>
    <t>(1)</t>
    <phoneticPr fontId="73"/>
  </si>
  <si>
    <t>４週</t>
  </si>
  <si>
    <t>(2)</t>
    <phoneticPr fontId="73"/>
  </si>
  <si>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</si>
  <si>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73"/>
  </si>
  <si>
    <t>時間/週</t>
    <rPh sb="0" eb="2">
      <t>ジカン</t>
    </rPh>
    <rPh sb="3" eb="4">
      <t>シュウ</t>
    </rPh>
    <phoneticPr fontId="73"/>
  </si>
  <si>
    <t>時間/月</t>
    <rPh sb="0" eb="2">
      <t>ジカン</t>
    </rPh>
    <rPh sb="3" eb="4">
      <t>ツキ</t>
    </rPh>
    <phoneticPr fontId="73"/>
  </si>
  <si>
    <t>当月の日数</t>
    <rPh sb="0" eb="2">
      <t>トウゲツ</t>
    </rPh>
    <rPh sb="3" eb="5">
      <t>ニッスウ</t>
    </rPh>
    <phoneticPr fontId="73"/>
  </si>
  <si>
    <t>日</t>
    <rPh sb="0" eb="1">
      <t>ニチ</t>
    </rPh>
    <phoneticPr fontId="73"/>
  </si>
  <si>
    <t>(4) 利用者数</t>
    <rPh sb="4" eb="7">
      <t>リヨウシャ</t>
    </rPh>
    <rPh sb="7" eb="8">
      <t>スウ</t>
    </rPh>
    <phoneticPr fontId="73"/>
  </si>
  <si>
    <t>（前年度の平均値または推定数）</t>
    <rPh sb="1" eb="4">
      <t>ゼンネンド</t>
    </rPh>
    <rPh sb="5" eb="8">
      <t>ヘイキンチ</t>
    </rPh>
    <rPh sb="11" eb="14">
      <t>スイテイスウ</t>
    </rPh>
    <phoneticPr fontId="73"/>
  </si>
  <si>
    <t>人</t>
    <rPh sb="0" eb="1">
      <t>ニン</t>
    </rPh>
    <phoneticPr fontId="73"/>
  </si>
  <si>
    <t>No</t>
    <phoneticPr fontId="73"/>
  </si>
  <si>
    <t>(4) 
職種</t>
    <phoneticPr fontId="5"/>
  </si>
  <si>
    <t>(5)
勤務
形態</t>
    <phoneticPr fontId="5"/>
  </si>
  <si>
    <t>(6) 資格</t>
    <rPh sb="4" eb="6">
      <t>シカク</t>
    </rPh>
    <phoneticPr fontId="73"/>
  </si>
  <si>
    <t>(7) 氏　名</t>
    <phoneticPr fontId="5"/>
  </si>
  <si>
    <t>(8)</t>
    <phoneticPr fontId="73"/>
  </si>
  <si>
    <r>
      <t xml:space="preserve">(10)
</t>
    </r>
    <r>
      <rPr>
        <sz val="11"/>
        <rFont val="HGSｺﾞｼｯｸM"/>
        <family val="3"/>
        <charset val="128"/>
      </rPr>
      <t>週平均
勤務時間数</t>
    </r>
    <rPh sb="6" eb="8">
      <t>ヘイキン</t>
    </rPh>
    <rPh sb="9" eb="11">
      <t>キンム</t>
    </rPh>
    <rPh sb="11" eb="13">
      <t>ジカン</t>
    </rPh>
    <rPh sb="13" eb="14">
      <t>スウ</t>
    </rPh>
    <phoneticPr fontId="5"/>
  </si>
  <si>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</si>
  <si>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t>1週目</t>
    <rPh sb="1" eb="2">
      <t>シュウ</t>
    </rPh>
    <rPh sb="2" eb="3">
      <t>メ</t>
    </rPh>
    <phoneticPr fontId="73"/>
  </si>
  <si>
    <t>2週目</t>
    <rPh sb="1" eb="2">
      <t>シュウ</t>
    </rPh>
    <rPh sb="2" eb="3">
      <t>メ</t>
    </rPh>
    <phoneticPr fontId="73"/>
  </si>
  <si>
    <t>3週目</t>
    <rPh sb="1" eb="2">
      <t>シュウ</t>
    </rPh>
    <rPh sb="2" eb="3">
      <t>メ</t>
    </rPh>
    <phoneticPr fontId="73"/>
  </si>
  <si>
    <t>4週目</t>
    <rPh sb="1" eb="2">
      <t>シュウ</t>
    </rPh>
    <rPh sb="2" eb="3">
      <t>メ</t>
    </rPh>
    <phoneticPr fontId="73"/>
  </si>
  <si>
    <t>5週目</t>
    <rPh sb="1" eb="2">
      <t>シュウ</t>
    </rPh>
    <rPh sb="2" eb="3">
      <t>メ</t>
    </rPh>
    <phoneticPr fontId="73"/>
  </si>
  <si>
    <t>管理者</t>
    <rPh sb="0" eb="3">
      <t>カンリシャ</t>
    </rPh>
    <phoneticPr fontId="73"/>
  </si>
  <si>
    <t>A</t>
  </si>
  <si>
    <t>ー</t>
  </si>
  <si>
    <t>厚労　太郎</t>
    <rPh sb="0" eb="2">
      <t>コウロウ</t>
    </rPh>
    <rPh sb="3" eb="5">
      <t>タロウ</t>
    </rPh>
    <phoneticPr fontId="73"/>
  </si>
  <si>
    <t>シフト記号</t>
    <rPh sb="3" eb="5">
      <t>キゴウ</t>
    </rPh>
    <phoneticPr fontId="94"/>
  </si>
  <si>
    <t>b</t>
    <phoneticPr fontId="73"/>
  </si>
  <si>
    <t>b</t>
  </si>
  <si>
    <t>勤務時間数</t>
    <rPh sb="0" eb="2">
      <t>キンム</t>
    </rPh>
    <rPh sb="2" eb="5">
      <t>ジカンスウ</t>
    </rPh>
    <phoneticPr fontId="73"/>
  </si>
  <si>
    <t>生活相談員</t>
    <rPh sb="0" eb="2">
      <t>セイカツ</t>
    </rPh>
    <rPh sb="2" eb="5">
      <t>ソウダンイン</t>
    </rPh>
    <phoneticPr fontId="73"/>
  </si>
  <si>
    <t>社会福祉主事任用資格</t>
    <rPh sb="0" eb="2">
      <t>シャカイ</t>
    </rPh>
    <rPh sb="2" eb="4">
      <t>フクシ</t>
    </rPh>
    <rPh sb="4" eb="6">
      <t>シュジ</t>
    </rPh>
    <rPh sb="6" eb="8">
      <t>ニンヨウ</t>
    </rPh>
    <rPh sb="8" eb="10">
      <t>シカク</t>
    </rPh>
    <phoneticPr fontId="73"/>
  </si>
  <si>
    <t>○○　A男</t>
    <rPh sb="4" eb="5">
      <t>オトコ</t>
    </rPh>
    <phoneticPr fontId="73"/>
  </si>
  <si>
    <t>看護職員</t>
    <rPh sb="0" eb="2">
      <t>カンゴ</t>
    </rPh>
    <rPh sb="2" eb="4">
      <t>ショクイン</t>
    </rPh>
    <phoneticPr fontId="73"/>
  </si>
  <si>
    <t>看護師</t>
    <rPh sb="0" eb="3">
      <t>カンゴシ</t>
    </rPh>
    <phoneticPr fontId="45"/>
  </si>
  <si>
    <t>○○　B子</t>
    <rPh sb="4" eb="5">
      <t>コ</t>
    </rPh>
    <phoneticPr fontId="73"/>
  </si>
  <si>
    <t>B</t>
  </si>
  <si>
    <t>看護師</t>
    <rPh sb="0" eb="3">
      <t>カンゴシ</t>
    </rPh>
    <phoneticPr fontId="73"/>
  </si>
  <si>
    <t>○○　C太</t>
    <rPh sb="4" eb="5">
      <t>タ</t>
    </rPh>
    <phoneticPr fontId="73"/>
  </si>
  <si>
    <t>f</t>
    <phoneticPr fontId="73"/>
  </si>
  <si>
    <t>f</t>
  </si>
  <si>
    <t>○○　D美</t>
    <rPh sb="4" eb="5">
      <t>ウツク</t>
    </rPh>
    <phoneticPr fontId="73"/>
  </si>
  <si>
    <t>○○　E太</t>
    <phoneticPr fontId="73"/>
  </si>
  <si>
    <t>h</t>
    <phoneticPr fontId="73"/>
  </si>
  <si>
    <t>i</t>
    <phoneticPr fontId="73"/>
  </si>
  <si>
    <t>a</t>
    <phoneticPr fontId="73"/>
  </si>
  <si>
    <t>d</t>
    <phoneticPr fontId="73"/>
  </si>
  <si>
    <t>e</t>
    <phoneticPr fontId="73"/>
  </si>
  <si>
    <t>○○　E子</t>
    <rPh sb="4" eb="5">
      <t>コ</t>
    </rPh>
    <phoneticPr fontId="73"/>
  </si>
  <si>
    <t>介護職員</t>
    <rPh sb="0" eb="2">
      <t>カイゴ</t>
    </rPh>
    <rPh sb="2" eb="4">
      <t>ショクイン</t>
    </rPh>
    <phoneticPr fontId="73"/>
  </si>
  <si>
    <t>介護福祉士</t>
    <rPh sb="0" eb="2">
      <t>カイゴ</t>
    </rPh>
    <rPh sb="2" eb="5">
      <t>フクシシ</t>
    </rPh>
    <phoneticPr fontId="73"/>
  </si>
  <si>
    <t>○○　F子</t>
    <rPh sb="4" eb="5">
      <t>コ</t>
    </rPh>
    <phoneticPr fontId="73"/>
  </si>
  <si>
    <t>○○　G太</t>
    <rPh sb="4" eb="5">
      <t>タ</t>
    </rPh>
    <phoneticPr fontId="73"/>
  </si>
  <si>
    <t>○○　H美</t>
    <rPh sb="4" eb="5">
      <t>ミ</t>
    </rPh>
    <phoneticPr fontId="73"/>
  </si>
  <si>
    <t>○○　J太郎</t>
    <rPh sb="4" eb="6">
      <t>タロウ</t>
    </rPh>
    <phoneticPr fontId="73"/>
  </si>
  <si>
    <t>○○　K子</t>
    <rPh sb="4" eb="5">
      <t>コ</t>
    </rPh>
    <phoneticPr fontId="73"/>
  </si>
  <si>
    <t>d</t>
  </si>
  <si>
    <t>C</t>
  </si>
  <si>
    <t>○○　L太</t>
    <rPh sb="4" eb="5">
      <t>タ</t>
    </rPh>
    <phoneticPr fontId="73"/>
  </si>
  <si>
    <t>○○　M子</t>
    <rPh sb="4" eb="5">
      <t>コ</t>
    </rPh>
    <phoneticPr fontId="73"/>
  </si>
  <si>
    <t>○○　N男</t>
    <rPh sb="4" eb="5">
      <t>オトコ</t>
    </rPh>
    <phoneticPr fontId="73"/>
  </si>
  <si>
    <t>○○　P子</t>
    <rPh sb="4" eb="5">
      <t>コ</t>
    </rPh>
    <phoneticPr fontId="73"/>
  </si>
  <si>
    <t>○○　R次郎</t>
    <rPh sb="4" eb="6">
      <t>ジロウ</t>
    </rPh>
    <phoneticPr fontId="73"/>
  </si>
  <si>
    <t>i</t>
  </si>
  <si>
    <t>○○　S子</t>
    <rPh sb="4" eb="5">
      <t>コ</t>
    </rPh>
    <phoneticPr fontId="73"/>
  </si>
  <si>
    <t>○○　T太</t>
    <rPh sb="4" eb="5">
      <t>タ</t>
    </rPh>
    <phoneticPr fontId="73"/>
  </si>
  <si>
    <t>○○　U子</t>
    <rPh sb="4" eb="5">
      <t>コ</t>
    </rPh>
    <phoneticPr fontId="73"/>
  </si>
  <si>
    <t>○○　V男</t>
    <rPh sb="4" eb="5">
      <t>オトコ</t>
    </rPh>
    <phoneticPr fontId="73"/>
  </si>
  <si>
    <t>○○　W子</t>
    <rPh sb="4" eb="5">
      <t>コ</t>
    </rPh>
    <phoneticPr fontId="73"/>
  </si>
  <si>
    <t>○○　X太郎</t>
    <rPh sb="4" eb="6">
      <t>タロウ</t>
    </rPh>
    <phoneticPr fontId="73"/>
  </si>
  <si>
    <t>○○　Y子</t>
    <rPh sb="4" eb="5">
      <t>コ</t>
    </rPh>
    <phoneticPr fontId="73"/>
  </si>
  <si>
    <t>○○　Z男</t>
    <rPh sb="4" eb="5">
      <t>オトコ</t>
    </rPh>
    <phoneticPr fontId="73"/>
  </si>
  <si>
    <t>○○　AA三郎</t>
    <rPh sb="5" eb="7">
      <t>サブロウ</t>
    </rPh>
    <phoneticPr fontId="73"/>
  </si>
  <si>
    <t>○○　BB子</t>
    <rPh sb="5" eb="6">
      <t>コ</t>
    </rPh>
    <phoneticPr fontId="73"/>
  </si>
  <si>
    <t>○○　CC次郎</t>
    <rPh sb="5" eb="7">
      <t>ジロウ</t>
    </rPh>
    <phoneticPr fontId="7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</si>
  <si>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73"/>
  </si>
  <si>
    <t>①看護職員</t>
    <rPh sb="1" eb="3">
      <t>カンゴ</t>
    </rPh>
    <rPh sb="3" eb="5">
      <t>ショクイン</t>
    </rPh>
    <phoneticPr fontId="73"/>
  </si>
  <si>
    <t>②介護職員</t>
    <rPh sb="1" eb="3">
      <t>カイゴ</t>
    </rPh>
    <rPh sb="3" eb="5">
      <t>ショクイン</t>
    </rPh>
    <phoneticPr fontId="73"/>
  </si>
  <si>
    <t>③看護職員と介護職員の合計</t>
    <rPh sb="1" eb="3">
      <t>カンゴ</t>
    </rPh>
    <rPh sb="3" eb="5">
      <t>ショクイン</t>
    </rPh>
    <rPh sb="6" eb="8">
      <t>カイゴ</t>
    </rPh>
    <rPh sb="8" eb="10">
      <t>ショクイン</t>
    </rPh>
    <rPh sb="11" eb="13">
      <t>ゴウケイ</t>
    </rPh>
    <phoneticPr fontId="73"/>
  </si>
  <si>
    <t>勤務形態</t>
    <rPh sb="0" eb="2">
      <t>キンム</t>
    </rPh>
    <rPh sb="2" eb="4">
      <t>ケイタイ</t>
    </rPh>
    <phoneticPr fontId="73"/>
  </si>
  <si>
    <t>勤務時間数合計</t>
    <rPh sb="0" eb="2">
      <t>キンム</t>
    </rPh>
    <rPh sb="2" eb="5">
      <t>ジカンスウ</t>
    </rPh>
    <rPh sb="5" eb="7">
      <t>ゴウケイ</t>
    </rPh>
    <phoneticPr fontId="73"/>
  </si>
  <si>
    <t>常勤換算の対象時間数</t>
    <rPh sb="0" eb="2">
      <t>ジョウキン</t>
    </rPh>
    <rPh sb="2" eb="4">
      <t>カンサン</t>
    </rPh>
    <rPh sb="5" eb="7">
      <t>タイショウ</t>
    </rPh>
    <rPh sb="7" eb="9">
      <t>ジカン</t>
    </rPh>
    <rPh sb="9" eb="10">
      <t>スウ</t>
    </rPh>
    <phoneticPr fontId="73"/>
  </si>
  <si>
    <t>常勤換算方法対象外の</t>
    <rPh sb="0" eb="2">
      <t>ジョウキン</t>
    </rPh>
    <rPh sb="2" eb="4">
      <t>カンサン</t>
    </rPh>
    <rPh sb="4" eb="6">
      <t>ホウホウ</t>
    </rPh>
    <rPh sb="6" eb="9">
      <t>タイショウガイ</t>
    </rPh>
    <phoneticPr fontId="73"/>
  </si>
  <si>
    <t>当月合計</t>
    <rPh sb="0" eb="2">
      <t>トウゲツ</t>
    </rPh>
    <rPh sb="2" eb="4">
      <t>ゴウケイ</t>
    </rPh>
    <phoneticPr fontId="73"/>
  </si>
  <si>
    <t>週平均</t>
    <rPh sb="0" eb="3">
      <t>シュウヘイキン</t>
    </rPh>
    <phoneticPr fontId="73"/>
  </si>
  <si>
    <t>常勤の従業者の人数</t>
    <rPh sb="0" eb="2">
      <t>ジョウキン</t>
    </rPh>
    <rPh sb="3" eb="6">
      <t>ジュウギョウシャ</t>
    </rPh>
    <rPh sb="7" eb="9">
      <t>ニンズウ</t>
    </rPh>
    <phoneticPr fontId="73"/>
  </si>
  <si>
    <t>合計</t>
    <rPh sb="0" eb="2">
      <t>ゴウケイ</t>
    </rPh>
    <phoneticPr fontId="73"/>
  </si>
  <si>
    <t>A</t>
    <phoneticPr fontId="73"/>
  </si>
  <si>
    <t>＋</t>
    <phoneticPr fontId="73"/>
  </si>
  <si>
    <t>＝</t>
    <phoneticPr fontId="73"/>
  </si>
  <si>
    <t>B</t>
    <phoneticPr fontId="73"/>
  </si>
  <si>
    <t>C</t>
    <phoneticPr fontId="73"/>
  </si>
  <si>
    <t>-</t>
    <phoneticPr fontId="73"/>
  </si>
  <si>
    <t>D</t>
    <phoneticPr fontId="73"/>
  </si>
  <si>
    <t>（勤務形態の記号）</t>
    <rPh sb="1" eb="3">
      <t>キンム</t>
    </rPh>
    <rPh sb="3" eb="5">
      <t>ケイタイ</t>
    </rPh>
    <rPh sb="6" eb="8">
      <t>キゴウ</t>
    </rPh>
    <phoneticPr fontId="73"/>
  </si>
  <si>
    <t>記号</t>
    <rPh sb="0" eb="2">
      <t>キゴウ</t>
    </rPh>
    <phoneticPr fontId="73"/>
  </si>
  <si>
    <t>区分</t>
    <rPh sb="0" eb="2">
      <t>クブン</t>
    </rPh>
    <phoneticPr fontId="73"/>
  </si>
  <si>
    <t>常勤で専従</t>
    <rPh sb="0" eb="2">
      <t>ジョウキン</t>
    </rPh>
    <rPh sb="3" eb="5">
      <t>センジュウ</t>
    </rPh>
    <phoneticPr fontId="73"/>
  </si>
  <si>
    <t>■ 常勤換算方法による人数</t>
    <rPh sb="2" eb="4">
      <t>ジョウキン</t>
    </rPh>
    <rPh sb="4" eb="6">
      <t>カンサン</t>
    </rPh>
    <rPh sb="6" eb="8">
      <t>ホウホウ</t>
    </rPh>
    <rPh sb="11" eb="13">
      <t>ニンズウ</t>
    </rPh>
    <phoneticPr fontId="73"/>
  </si>
  <si>
    <t>基準：</t>
    <rPh sb="0" eb="2">
      <t>キジュン</t>
    </rPh>
    <phoneticPr fontId="73"/>
  </si>
  <si>
    <t>週</t>
  </si>
  <si>
    <t>常勤で兼務</t>
    <rPh sb="0" eb="2">
      <t>ジョウキン</t>
    </rPh>
    <rPh sb="3" eb="5">
      <t>ケンム</t>
    </rPh>
    <phoneticPr fontId="73"/>
  </si>
  <si>
    <t>常勤換算の</t>
    <rPh sb="0" eb="2">
      <t>ジョウキン</t>
    </rPh>
    <rPh sb="2" eb="4">
      <t>カンサン</t>
    </rPh>
    <phoneticPr fontId="73"/>
  </si>
  <si>
    <t>常勤の従業者が</t>
    <rPh sb="0" eb="2">
      <t>ジョウキン</t>
    </rPh>
    <rPh sb="3" eb="6">
      <t>ジュウギョウシャ</t>
    </rPh>
    <phoneticPr fontId="73"/>
  </si>
  <si>
    <t>非常勤で専従</t>
    <rPh sb="0" eb="3">
      <t>ヒジョウキン</t>
    </rPh>
    <rPh sb="4" eb="6">
      <t>センジュウ</t>
    </rPh>
    <phoneticPr fontId="73"/>
  </si>
  <si>
    <t>常勤換算後の人数</t>
    <rPh sb="0" eb="2">
      <t>ジョウキン</t>
    </rPh>
    <rPh sb="2" eb="4">
      <t>カンサン</t>
    </rPh>
    <rPh sb="4" eb="5">
      <t>ゴ</t>
    </rPh>
    <rPh sb="6" eb="8">
      <t>ニンズウ</t>
    </rPh>
    <phoneticPr fontId="73"/>
  </si>
  <si>
    <t>非常勤で兼務</t>
    <rPh sb="0" eb="3">
      <t>ヒジョウキン</t>
    </rPh>
    <rPh sb="4" eb="6">
      <t>ケンム</t>
    </rPh>
    <phoneticPr fontId="73"/>
  </si>
  <si>
    <t>÷</t>
    <phoneticPr fontId="73"/>
  </si>
  <si>
    <t>（小数点第2位以下切り捨て）</t>
    <rPh sb="1" eb="4">
      <t>ショウスウテン</t>
    </rPh>
    <rPh sb="4" eb="5">
      <t>ダイ</t>
    </rPh>
    <rPh sb="6" eb="7">
      <t>イ</t>
    </rPh>
    <rPh sb="7" eb="9">
      <t>イカ</t>
    </rPh>
    <rPh sb="9" eb="10">
      <t>キ</t>
    </rPh>
    <rPh sb="11" eb="12">
      <t>ス</t>
    </rPh>
    <phoneticPr fontId="73"/>
  </si>
  <si>
    <t>■ 看護職員の常勤換算方法による人数</t>
    <rPh sb="2" eb="4">
      <t>カンゴ</t>
    </rPh>
    <rPh sb="4" eb="6">
      <t>ショクイン</t>
    </rPh>
    <rPh sb="7" eb="9">
      <t>ジョウキン</t>
    </rPh>
    <rPh sb="9" eb="11">
      <t>カンサン</t>
    </rPh>
    <rPh sb="11" eb="13">
      <t>ホウホウ</t>
    </rPh>
    <rPh sb="16" eb="18">
      <t>ニンズウ</t>
    </rPh>
    <phoneticPr fontId="73"/>
  </si>
  <si>
    <t>■ 介護職員の常勤換算方法による人数</t>
    <rPh sb="2" eb="4">
      <t>カイゴ</t>
    </rPh>
    <rPh sb="4" eb="6">
      <t>ショクイン</t>
    </rPh>
    <rPh sb="7" eb="9">
      <t>ジョウキン</t>
    </rPh>
    <rPh sb="9" eb="11">
      <t>カンサン</t>
    </rPh>
    <rPh sb="11" eb="13">
      <t>ホウホウ</t>
    </rPh>
    <rPh sb="16" eb="18">
      <t>ニンズウ</t>
    </rPh>
    <phoneticPr fontId="73"/>
  </si>
  <si>
    <t>常勤の従業者の人数</t>
  </si>
  <si>
    <t>常勤換算方法による人数</t>
    <rPh sb="0" eb="2">
      <t>ジョウキン</t>
    </rPh>
    <rPh sb="2" eb="4">
      <t>カンサン</t>
    </rPh>
    <rPh sb="4" eb="6">
      <t>ホウホウ</t>
    </rPh>
    <rPh sb="9" eb="11">
      <t>ニンズウ</t>
    </rPh>
    <phoneticPr fontId="73"/>
  </si>
  <si>
    <t>≪要 提出≫</t>
    <rPh sb="1" eb="2">
      <t>ヨウ</t>
    </rPh>
    <rPh sb="3" eb="5">
      <t>テイシュツ</t>
    </rPh>
    <phoneticPr fontId="73"/>
  </si>
  <si>
    <t>■シフト記号表（勤務時間帯）</t>
    <rPh sb="4" eb="6">
      <t>キゴウ</t>
    </rPh>
    <rPh sb="6" eb="7">
      <t>ヒョウ</t>
    </rPh>
    <rPh sb="8" eb="10">
      <t>キンム</t>
    </rPh>
    <rPh sb="10" eb="13">
      <t>ジカンタイ</t>
    </rPh>
    <phoneticPr fontId="73"/>
  </si>
  <si>
    <t>※24時間表記</t>
    <rPh sb="3" eb="5">
      <t>ジカン</t>
    </rPh>
    <rPh sb="5" eb="7">
      <t>ヒョウキ</t>
    </rPh>
    <phoneticPr fontId="73"/>
  </si>
  <si>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73"/>
  </si>
  <si>
    <t>勤務時間</t>
    <rPh sb="0" eb="2">
      <t>キンム</t>
    </rPh>
    <rPh sb="2" eb="4">
      <t>ジカン</t>
    </rPh>
    <phoneticPr fontId="73"/>
  </si>
  <si>
    <t>自由記載欄</t>
    <rPh sb="0" eb="2">
      <t>ジユウ</t>
    </rPh>
    <rPh sb="2" eb="4">
      <t>キサイ</t>
    </rPh>
    <rPh sb="4" eb="5">
      <t>ラン</t>
    </rPh>
    <phoneticPr fontId="73"/>
  </si>
  <si>
    <t>始業時刻</t>
    <rPh sb="0" eb="2">
      <t>シギョウ</t>
    </rPh>
    <rPh sb="2" eb="4">
      <t>ジコク</t>
    </rPh>
    <phoneticPr fontId="73"/>
  </si>
  <si>
    <t>終業時刻</t>
    <rPh sb="0" eb="2">
      <t>シュウギョウ</t>
    </rPh>
    <rPh sb="2" eb="4">
      <t>ジコク</t>
    </rPh>
    <phoneticPr fontId="73"/>
  </si>
  <si>
    <t>うち、休憩時間</t>
    <rPh sb="3" eb="5">
      <t>キュウケイ</t>
    </rPh>
    <rPh sb="5" eb="7">
      <t>ジカン</t>
    </rPh>
    <phoneticPr fontId="73"/>
  </si>
  <si>
    <t>：</t>
    <phoneticPr fontId="73"/>
  </si>
  <si>
    <t>～</t>
    <phoneticPr fontId="73"/>
  </si>
  <si>
    <t>（</t>
    <phoneticPr fontId="73"/>
  </si>
  <si>
    <t>c</t>
    <phoneticPr fontId="73"/>
  </si>
  <si>
    <t>g</t>
    <phoneticPr fontId="73"/>
  </si>
  <si>
    <t>（夜勤）16:00～翌9:00勤務</t>
    <rPh sb="1" eb="3">
      <t>ヤキン</t>
    </rPh>
    <rPh sb="10" eb="11">
      <t>ヨク</t>
    </rPh>
    <rPh sb="15" eb="17">
      <t>キンム</t>
    </rPh>
    <phoneticPr fontId="73"/>
  </si>
  <si>
    <t>（夜勤）16:00～翌9:00勤務</t>
    <phoneticPr fontId="73"/>
  </si>
  <si>
    <t>j</t>
    <phoneticPr fontId="73"/>
  </si>
  <si>
    <t>k</t>
    <phoneticPr fontId="73"/>
  </si>
  <si>
    <t>l</t>
    <phoneticPr fontId="73"/>
  </si>
  <si>
    <t>m</t>
    <phoneticPr fontId="73"/>
  </si>
  <si>
    <t>n</t>
    <phoneticPr fontId="73"/>
  </si>
  <si>
    <t>o</t>
    <phoneticPr fontId="73"/>
  </si>
  <si>
    <t>p</t>
    <phoneticPr fontId="73"/>
  </si>
  <si>
    <t>q</t>
    <phoneticPr fontId="73"/>
  </si>
  <si>
    <t>r</t>
    <phoneticPr fontId="73"/>
  </si>
  <si>
    <t>s</t>
    <phoneticPr fontId="73"/>
  </si>
  <si>
    <t>t</t>
    <phoneticPr fontId="73"/>
  </si>
  <si>
    <t>u</t>
    <phoneticPr fontId="73"/>
  </si>
  <si>
    <t>v</t>
    <phoneticPr fontId="73"/>
  </si>
  <si>
    <t>w</t>
    <phoneticPr fontId="73"/>
  </si>
  <si>
    <t>x</t>
    <phoneticPr fontId="73"/>
  </si>
  <si>
    <t>y</t>
    <phoneticPr fontId="73"/>
  </si>
  <si>
    <t>z</t>
    <phoneticPr fontId="73"/>
  </si>
  <si>
    <t>aa</t>
    <phoneticPr fontId="73"/>
  </si>
  <si>
    <t>ab</t>
    <phoneticPr fontId="73"/>
  </si>
  <si>
    <t>ac</t>
    <phoneticPr fontId="73"/>
  </si>
  <si>
    <t>ad</t>
    <phoneticPr fontId="73"/>
  </si>
  <si>
    <t>ae</t>
    <phoneticPr fontId="73"/>
  </si>
  <si>
    <t>af</t>
    <phoneticPr fontId="73"/>
  </si>
  <si>
    <t>ag</t>
    <phoneticPr fontId="73"/>
  </si>
  <si>
    <t>1日に2回勤務する場合</t>
    <rPh sb="1" eb="2">
      <t>ニチ</t>
    </rPh>
    <rPh sb="4" eb="5">
      <t>カイ</t>
    </rPh>
    <rPh sb="5" eb="7">
      <t>キンム</t>
    </rPh>
    <rPh sb="9" eb="11">
      <t>バアイ</t>
    </rPh>
    <phoneticPr fontId="73"/>
  </si>
  <si>
    <t>ah</t>
    <phoneticPr fontId="73"/>
  </si>
  <si>
    <t>1日に2回勤務する場合</t>
    <phoneticPr fontId="73"/>
  </si>
  <si>
    <t>ai</t>
    <phoneticPr fontId="73"/>
  </si>
  <si>
    <t>・職種ごとの勤務時間を「○：○○～○：○○」と表記することが困難な場合は、No18～33を活用し、</t>
    <rPh sb="45" eb="47">
      <t>カツヨウ</t>
    </rPh>
    <phoneticPr fontId="73"/>
  </si>
  <si>
    <t xml:space="preserve">   勤務時間数のみを入力してください。</t>
    <phoneticPr fontId="73"/>
  </si>
  <si>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73"/>
  </si>
  <si>
    <t xml:space="preserve">   入力の補助を目的とするものですので、結果に誤りがないかご確認ください。</t>
    <phoneticPr fontId="73"/>
  </si>
  <si>
    <t>・シフト記号が足りない場合は、適宜、行を追加してください。</t>
    <rPh sb="4" eb="6">
      <t>キゴウ</t>
    </rPh>
    <rPh sb="7" eb="8">
      <t>タ</t>
    </rPh>
    <rPh sb="11" eb="13">
      <t>バアイ</t>
    </rPh>
    <rPh sb="15" eb="17">
      <t>テキギ</t>
    </rPh>
    <rPh sb="18" eb="19">
      <t>ギョウ</t>
    </rPh>
    <rPh sb="20" eb="22">
      <t>ツイカ</t>
    </rPh>
    <phoneticPr fontId="7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</si>
  <si>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73"/>
  </si>
  <si>
    <t>(5) 
職種</t>
    <phoneticPr fontId="5"/>
  </si>
  <si>
    <t>(6)
勤務
形態</t>
    <phoneticPr fontId="5"/>
  </si>
  <si>
    <t>(7) 資格</t>
    <rPh sb="4" eb="6">
      <t>シカク</t>
    </rPh>
    <phoneticPr fontId="73"/>
  </si>
  <si>
    <t>(8) 氏　名</t>
    <phoneticPr fontId="5"/>
  </si>
  <si>
    <t>(9)</t>
    <phoneticPr fontId="73"/>
  </si>
  <si>
    <r>
      <t xml:space="preserve">(11)
</t>
    </r>
    <r>
      <rPr>
        <sz val="11"/>
        <rFont val="HGSｺﾞｼｯｸM"/>
        <family val="3"/>
        <charset val="128"/>
      </rPr>
      <t>週平均
勤務時間数</t>
    </r>
    <rPh sb="6" eb="8">
      <t>ヘイキン</t>
    </rPh>
    <rPh sb="9" eb="11">
      <t>キンム</t>
    </rPh>
    <rPh sb="11" eb="13">
      <t>ジカン</t>
    </rPh>
    <rPh sb="13" eb="14">
      <t>スウ</t>
    </rPh>
    <phoneticPr fontId="5"/>
  </si>
  <si>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</si>
  <si>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73"/>
  </si>
  <si>
    <t>≪提出不要≫</t>
    <rPh sb="1" eb="3">
      <t>テイシュツ</t>
    </rPh>
    <rPh sb="3" eb="5">
      <t>フヨウ</t>
    </rPh>
    <phoneticPr fontId="73"/>
  </si>
  <si>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5"/>
  </si>
  <si>
    <t>・・・直接入力する必要がある箇所です。</t>
    <rPh sb="3" eb="5">
      <t>チョクセツ</t>
    </rPh>
    <rPh sb="5" eb="7">
      <t>ニュウリョク</t>
    </rPh>
    <rPh sb="9" eb="11">
      <t>ヒツヨウ</t>
    </rPh>
    <rPh sb="14" eb="16">
      <t>カショ</t>
    </rPh>
    <phoneticPr fontId="73"/>
  </si>
  <si>
    <t>下記の記入方法に従って、入力してください。</t>
    <phoneticPr fontId="73"/>
  </si>
  <si>
    <t>・・・プルダウンから選択して入力する必要がある箇所です。</t>
    <rPh sb="10" eb="12">
      <t>センタク</t>
    </rPh>
    <rPh sb="14" eb="16">
      <t>ニュウリョク</t>
    </rPh>
    <rPh sb="18" eb="20">
      <t>ヒツヨウ</t>
    </rPh>
    <rPh sb="23" eb="25">
      <t>カショ</t>
    </rPh>
    <phoneticPr fontId="7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</si>
  <si>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7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</si>
  <si>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73"/>
  </si>
  <si>
    <t>　(1) 「４週」・「暦月」のいずれかを選択してください。</t>
    <rPh sb="7" eb="8">
      <t>シュウ</t>
    </rPh>
    <rPh sb="11" eb="12">
      <t>レキ</t>
    </rPh>
    <rPh sb="12" eb="13">
      <t>ツキ</t>
    </rPh>
    <rPh sb="20" eb="22">
      <t>センタク</t>
    </rPh>
    <phoneticPr fontId="7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</si>
  <si>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7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</si>
  <si>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73"/>
  </si>
  <si>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73"/>
  </si>
  <si>
    <t>　　  新規又は再開の場合は、推定数を入力してください。</t>
    <phoneticPr fontId="73"/>
  </si>
  <si>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73"/>
  </si>
  <si>
    <t xml:space="preserve"> 　　 記入の順序は、職種ごとにまとめてください。</t>
    <rPh sb="4" eb="6">
      <t>キニュウ</t>
    </rPh>
    <rPh sb="7" eb="9">
      <t>ジュンジョ</t>
    </rPh>
    <rPh sb="11" eb="13">
      <t>ショクシュ</t>
    </rPh>
    <phoneticPr fontId="73"/>
  </si>
  <si>
    <t>職種名</t>
    <rPh sb="0" eb="2">
      <t>ショクシュ</t>
    </rPh>
    <rPh sb="2" eb="3">
      <t>メイ</t>
    </rPh>
    <phoneticPr fontId="73"/>
  </si>
  <si>
    <t>機能訓練指導員</t>
    <rPh sb="0" eb="2">
      <t>キノウ</t>
    </rPh>
    <rPh sb="2" eb="4">
      <t>クンレン</t>
    </rPh>
    <rPh sb="4" eb="7">
      <t>シドウイン</t>
    </rPh>
    <phoneticPr fontId="73"/>
  </si>
  <si>
    <t>計画作成担当者</t>
    <rPh sb="0" eb="2">
      <t>ケイカク</t>
    </rPh>
    <rPh sb="2" eb="4">
      <t>サクセイ</t>
    </rPh>
    <rPh sb="4" eb="7">
      <t>タントウシャ</t>
    </rPh>
    <phoneticPr fontId="73"/>
  </si>
  <si>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</si>
  <si>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73"/>
  </si>
  <si>
    <t>非常勤で兼務</t>
    <rPh sb="0" eb="1">
      <t>ヒ</t>
    </rPh>
    <rPh sb="1" eb="3">
      <t>ジョウキン</t>
    </rPh>
    <rPh sb="4" eb="6">
      <t>ケンム</t>
    </rPh>
    <phoneticPr fontId="73"/>
  </si>
  <si>
    <t>（注）常勤・非常勤の区分について</t>
    <rPh sb="1" eb="2">
      <t>チュウ</t>
    </rPh>
    <rPh sb="3" eb="5">
      <t>ジョウキン</t>
    </rPh>
    <rPh sb="6" eb="9">
      <t>ヒジョウキン</t>
    </rPh>
    <rPh sb="10" eb="12">
      <t>クブン</t>
    </rPh>
    <phoneticPr fontId="7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</si>
  <si>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7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</si>
  <si>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7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</si>
  <si>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73"/>
  </si>
  <si>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73"/>
  </si>
  <si>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73"/>
  </si>
  <si>
    <t>　(8) 従業者の氏名を記入してください。</t>
    <rPh sb="5" eb="8">
      <t>ジュウギョウシャ</t>
    </rPh>
    <rPh sb="9" eb="11">
      <t>シメイ</t>
    </rPh>
    <rPh sb="12" eb="14">
      <t>キニュウ</t>
    </rPh>
    <phoneticPr fontId="73"/>
  </si>
  <si>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73"/>
  </si>
  <si>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</si>
  <si>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7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</si>
  <si>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73"/>
  </si>
  <si>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73"/>
  </si>
  <si>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7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</si>
  <si>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73"/>
  </si>
  <si>
    <t>　　　 その他、特記事項欄としてもご活用ください。</t>
    <rPh sb="6" eb="7">
      <t>タ</t>
    </rPh>
    <rPh sb="8" eb="10">
      <t>トッキ</t>
    </rPh>
    <rPh sb="10" eb="12">
      <t>ジコウ</t>
    </rPh>
    <rPh sb="12" eb="13">
      <t>ラン</t>
    </rPh>
    <rPh sb="18" eb="20">
      <t>カツヨウ</t>
    </rPh>
    <phoneticPr fontId="73"/>
  </si>
  <si>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73"/>
  </si>
  <si>
    <t>　　　　○ 常勤換算方法とは、非常勤の従業者について「事業所の従業者の勤務延時間数を当該事業所において常勤の従業者が勤務すべき時間数で除することにより、</t>
    <phoneticPr fontId="73"/>
  </si>
  <si>
    <t>　　　　　常勤の従業者の員数に換算する方法」であるため、常勤の従業者については常勤換算方法によらず、実人数で計算する。</t>
    <phoneticPr fontId="73"/>
  </si>
  <si>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73"/>
  </si>
  <si>
    <t>　　　　　手入力すること。</t>
    <phoneticPr fontId="73"/>
  </si>
  <si>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73"/>
  </si>
  <si>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73"/>
  </si>
  <si>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73"/>
  </si>
  <si>
    <t>１．サービス種別</t>
    <rPh sb="6" eb="8">
      <t>シュベツ</t>
    </rPh>
    <phoneticPr fontId="73"/>
  </si>
  <si>
    <t>サービス種別</t>
    <rPh sb="4" eb="6">
      <t>シュベツ</t>
    </rPh>
    <phoneticPr fontId="73"/>
  </si>
  <si>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73"/>
  </si>
  <si>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73"/>
  </si>
  <si>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7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</si>
  <si>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73"/>
  </si>
  <si>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73"/>
  </si>
  <si>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73"/>
  </si>
  <si>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73"/>
  </si>
  <si>
    <t>ー</t>
    <phoneticPr fontId="73"/>
  </si>
  <si>
    <t>２．職種名・資格名称</t>
    <rPh sb="2" eb="4">
      <t>ショクシュ</t>
    </rPh>
    <rPh sb="4" eb="5">
      <t>メイ</t>
    </rPh>
    <rPh sb="6" eb="8">
      <t>シカク</t>
    </rPh>
    <rPh sb="8" eb="10">
      <t>メイショウ</t>
    </rPh>
    <phoneticPr fontId="73"/>
  </si>
  <si>
    <t>資格</t>
    <rPh sb="0" eb="2">
      <t>シカク</t>
    </rPh>
    <phoneticPr fontId="73"/>
  </si>
  <si>
    <t>理学療法士</t>
    <rPh sb="0" eb="2">
      <t>リガク</t>
    </rPh>
    <rPh sb="2" eb="5">
      <t>リョウホウシ</t>
    </rPh>
    <phoneticPr fontId="73"/>
  </si>
  <si>
    <t>介護支援専門員</t>
    <rPh sb="0" eb="2">
      <t>カイゴ</t>
    </rPh>
    <rPh sb="2" eb="4">
      <t>シエン</t>
    </rPh>
    <rPh sb="4" eb="7">
      <t>センモンイン</t>
    </rPh>
    <phoneticPr fontId="73"/>
  </si>
  <si>
    <t>准看護師</t>
    <rPh sb="0" eb="4">
      <t>ジュンカンゴシ</t>
    </rPh>
    <phoneticPr fontId="73"/>
  </si>
  <si>
    <t>作業療法士</t>
    <rPh sb="0" eb="2">
      <t>サギョウ</t>
    </rPh>
    <rPh sb="2" eb="5">
      <t>リョウホウシ</t>
    </rPh>
    <phoneticPr fontId="73"/>
  </si>
  <si>
    <t>言語聴覚士</t>
    <rPh sb="0" eb="2">
      <t>ゲンゴ</t>
    </rPh>
    <rPh sb="2" eb="5">
      <t>チョウカクシ</t>
    </rPh>
    <phoneticPr fontId="73"/>
  </si>
  <si>
    <t>柔道整復師</t>
    <rPh sb="0" eb="2">
      <t>ジュウドウ</t>
    </rPh>
    <rPh sb="2" eb="5">
      <t>セイフクシ</t>
    </rPh>
    <phoneticPr fontId="73"/>
  </si>
  <si>
    <t>あん摩マッサージ指圧師</t>
    <rPh sb="2" eb="3">
      <t>マ</t>
    </rPh>
    <rPh sb="8" eb="11">
      <t>シアツシ</t>
    </rPh>
    <phoneticPr fontId="73"/>
  </si>
  <si>
    <t>はり師</t>
    <rPh sb="2" eb="3">
      <t>シ</t>
    </rPh>
    <phoneticPr fontId="73"/>
  </si>
  <si>
    <t>きゅう師</t>
    <rPh sb="3" eb="4">
      <t>シ</t>
    </rPh>
    <phoneticPr fontId="73"/>
  </si>
  <si>
    <t>【自治体の皆様へ】</t>
    <rPh sb="1" eb="4">
      <t>ジチタイ</t>
    </rPh>
    <rPh sb="5" eb="7">
      <t>ミナサマ</t>
    </rPh>
    <phoneticPr fontId="73"/>
  </si>
  <si>
    <t>※ INDIRECT関数使用のため、以下のとおりセルに「名前の定義」をしています。</t>
    <rPh sb="10" eb="12">
      <t>カンスウ</t>
    </rPh>
    <rPh sb="12" eb="14">
      <t>シヨウ</t>
    </rPh>
    <rPh sb="18" eb="20">
      <t>イカ</t>
    </rPh>
    <rPh sb="28" eb="30">
      <t>ナマエ</t>
    </rPh>
    <rPh sb="31" eb="33">
      <t>テイギ</t>
    </rPh>
    <phoneticPr fontId="73"/>
  </si>
  <si>
    <t>　21行目・・・「職種」</t>
    <rPh sb="3" eb="5">
      <t>ギョウメ</t>
    </rPh>
    <rPh sb="9" eb="11">
      <t>ショクシュ</t>
    </rPh>
    <phoneticPr fontId="73"/>
  </si>
  <si>
    <t>　C列・・・「管理者」</t>
    <rPh sb="2" eb="3">
      <t>レツ</t>
    </rPh>
    <rPh sb="7" eb="10">
      <t>カンリシャ</t>
    </rPh>
    <phoneticPr fontId="73"/>
  </si>
  <si>
    <t>　D列・・・「生活相談員」</t>
    <rPh sb="2" eb="3">
      <t>レツ</t>
    </rPh>
    <rPh sb="7" eb="9">
      <t>セイカツ</t>
    </rPh>
    <rPh sb="9" eb="12">
      <t>ソウダンイン</t>
    </rPh>
    <phoneticPr fontId="73"/>
  </si>
  <si>
    <t>　E列・・・「看護職員」</t>
    <rPh sb="2" eb="3">
      <t>レツ</t>
    </rPh>
    <rPh sb="7" eb="9">
      <t>カンゴ</t>
    </rPh>
    <rPh sb="9" eb="11">
      <t>ショクイン</t>
    </rPh>
    <phoneticPr fontId="73"/>
  </si>
  <si>
    <t>　F列・・・「介護職員」</t>
    <rPh sb="2" eb="3">
      <t>レツ</t>
    </rPh>
    <rPh sb="7" eb="9">
      <t>カイゴ</t>
    </rPh>
    <rPh sb="9" eb="11">
      <t>ショクイン</t>
    </rPh>
    <phoneticPr fontId="73"/>
  </si>
  <si>
    <t>　G列・・・「機能訓練指導員」</t>
    <rPh sb="2" eb="3">
      <t>レツ</t>
    </rPh>
    <rPh sb="7" eb="9">
      <t>キノウ</t>
    </rPh>
    <rPh sb="9" eb="11">
      <t>クンレン</t>
    </rPh>
    <rPh sb="11" eb="14">
      <t>シドウイン</t>
    </rPh>
    <phoneticPr fontId="73"/>
  </si>
  <si>
    <t>　H列・・・「計画作成担当者」</t>
    <rPh sb="2" eb="3">
      <t>レツ</t>
    </rPh>
    <rPh sb="7" eb="9">
      <t>ケイカク</t>
    </rPh>
    <rPh sb="9" eb="11">
      <t>サクセイ</t>
    </rPh>
    <rPh sb="11" eb="14">
      <t>タントウシャ</t>
    </rPh>
    <phoneticPr fontId="7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</si>
  <si>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73"/>
  </si>
  <si>
    <t>　行が足りない場合は、適宜追加してください。</t>
    <rPh sb="1" eb="2">
      <t>ギョウ</t>
    </rPh>
    <rPh sb="3" eb="4">
      <t>タ</t>
    </rPh>
    <rPh sb="7" eb="9">
      <t>バアイ</t>
    </rPh>
    <rPh sb="11" eb="13">
      <t>テキギ</t>
    </rPh>
    <rPh sb="13" eb="15">
      <t>ツイカ</t>
    </rPh>
    <phoneticPr fontId="73"/>
  </si>
  <si>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7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</si>
  <si>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73"/>
  </si>
  <si>
    <t>　・「数式」タブ　⇒　「名前の定義」を選択</t>
    <rPh sb="3" eb="5">
      <t>スウシキ</t>
    </rPh>
    <rPh sb="12" eb="14">
      <t>ナマエ</t>
    </rPh>
    <rPh sb="15" eb="17">
      <t>テイギ</t>
    </rPh>
    <rPh sb="19" eb="21">
      <t>センタク</t>
    </rPh>
    <phoneticPr fontId="73"/>
  </si>
  <si>
    <t>　・「名前」に職種名を入力</t>
    <rPh sb="3" eb="5">
      <t>ナマエ</t>
    </rPh>
    <rPh sb="7" eb="9">
      <t>ショクシュ</t>
    </rPh>
    <rPh sb="9" eb="10">
      <t>メイ</t>
    </rPh>
    <rPh sb="11" eb="13">
      <t>ニュウリョク</t>
    </rPh>
    <phoneticPr fontId="7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</si>
  <si>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7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</si>
  <si>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73"/>
  </si>
  <si>
    <t>介護職員等ベースアップ等支援加算</t>
    <rPh sb="0" eb="2">
      <t>カイゴ</t>
    </rPh>
    <rPh sb="2" eb="4">
      <t>ショクイン</t>
    </rPh>
    <rPh sb="4" eb="5">
      <t>トウ</t>
    </rPh>
    <rPh sb="11" eb="12">
      <t>トウ</t>
    </rPh>
    <rPh sb="12" eb="14">
      <t>シエン</t>
    </rPh>
    <rPh sb="14" eb="16">
      <t>カサン</t>
    </rPh>
    <phoneticPr fontId="5"/>
  </si>
  <si>
    <t>1. なし
2. あり</t>
  </si>
  <si>
    <t>介護職員等ベースアップ等支援加算</t>
    <rPh sb="0" eb="2">
      <t>カイゴ</t>
    </rPh>
    <rPh sb="2" eb="4">
      <t>ショクイン</t>
    </rPh>
    <rPh sb="4" eb="5">
      <t>トウ</t>
    </rPh>
    <rPh sb="11" eb="14">
      <t>トウシエン</t>
    </rPh>
    <rPh sb="14" eb="16">
      <t>カサン</t>
    </rPh>
    <phoneticPr fontId="5"/>
  </si>
  <si>
    <t>1. なし
2. あり</t>
    <phoneticPr fontId="5"/>
  </si>
  <si>
    <t>夜間看護体制加算（１）</t>
    <rPh sb="0" eb="2">
      <t>ヤカン</t>
    </rPh>
    <rPh sb="2" eb="4">
      <t>カンゴ</t>
    </rPh>
    <rPh sb="4" eb="6">
      <t>タイセイ</t>
    </rPh>
    <rPh sb="6" eb="8">
      <t>カサン</t>
    </rPh>
    <phoneticPr fontId="5"/>
  </si>
  <si>
    <t>夜間看護体制加算（Ⅱ）</t>
    <rPh sb="0" eb="2">
      <t>ヤカン</t>
    </rPh>
    <rPh sb="2" eb="4">
      <t>カンゴ</t>
    </rPh>
    <rPh sb="4" eb="6">
      <t>タイセイ</t>
    </rPh>
    <rPh sb="6" eb="8">
      <t>カサン</t>
    </rPh>
    <phoneticPr fontId="5"/>
  </si>
  <si>
    <t>　　看護に係る責任者（氏名：　　　　　　　　　）※正看護師であること</t>
    <rPh sb="2" eb="4">
      <t>カンゴ</t>
    </rPh>
    <rPh sb="5" eb="6">
      <t>カカ</t>
    </rPh>
    <rPh sb="7" eb="10">
      <t>セキニンシャ</t>
    </rPh>
    <rPh sb="11" eb="13">
      <t>シメイ</t>
    </rPh>
    <rPh sb="25" eb="29">
      <t>セイカンゴシ</t>
    </rPh>
    <phoneticPr fontId="5"/>
  </si>
  <si>
    <t>③</t>
    <phoneticPr fontId="5"/>
  </si>
  <si>
    <t>※　協力医療機関連携加算については、届出する必要はありません。</t>
    <rPh sb="2" eb="4">
      <t>キョウリョク</t>
    </rPh>
    <rPh sb="4" eb="6">
      <t>イリョウ</t>
    </rPh>
    <rPh sb="6" eb="8">
      <t>キカン</t>
    </rPh>
    <rPh sb="8" eb="10">
      <t>レンケイ</t>
    </rPh>
    <rPh sb="10" eb="12">
      <t>カサン</t>
    </rPh>
    <rPh sb="18" eb="20">
      <t>トドケデ</t>
    </rPh>
    <rPh sb="22" eb="24">
      <t>ヒツヨウ</t>
    </rPh>
    <phoneticPr fontId="5"/>
  </si>
  <si>
    <t>※　退居時情報提供加算については、届出する必要はありません。</t>
    <rPh sb="2" eb="4">
      <t>タイキョ</t>
    </rPh>
    <rPh sb="4" eb="5">
      <t>ジ</t>
    </rPh>
    <rPh sb="5" eb="7">
      <t>ジョウホウ</t>
    </rPh>
    <rPh sb="7" eb="9">
      <t>テイキョウ</t>
    </rPh>
    <rPh sb="9" eb="11">
      <t>カサン</t>
    </rPh>
    <rPh sb="17" eb="19">
      <t>トドケデ</t>
    </rPh>
    <rPh sb="21" eb="23">
      <t>ヒツヨウ</t>
    </rPh>
    <phoneticPr fontId="5"/>
  </si>
  <si>
    <t>業務継続計画（感染症及び災害）の策定の有無</t>
    <rPh sb="0" eb="2">
      <t>ギョウム</t>
    </rPh>
    <rPh sb="2" eb="4">
      <t>ケイゾク</t>
    </rPh>
    <rPh sb="4" eb="6">
      <t>ケイカク</t>
    </rPh>
    <rPh sb="7" eb="10">
      <t>カンセンショウ</t>
    </rPh>
    <rPh sb="10" eb="11">
      <t>オヨ</t>
    </rPh>
    <rPh sb="12" eb="14">
      <t>サイガイ</t>
    </rPh>
    <rPh sb="16" eb="18">
      <t>サクテイ</t>
    </rPh>
    <rPh sb="19" eb="21">
      <t>ウム</t>
    </rPh>
    <phoneticPr fontId="5"/>
  </si>
  <si>
    <t>　  1　生産性向上推進体制加算（Ⅰ）　2　生産性向上推進体制加算（Ⅱ）</t>
    <rPh sb="5" eb="8">
      <t>セイサンセイ</t>
    </rPh>
    <rPh sb="8" eb="10">
      <t>コウジョウ</t>
    </rPh>
    <rPh sb="10" eb="12">
      <t>スイシン</t>
    </rPh>
    <rPh sb="12" eb="14">
      <t>タイセイ</t>
    </rPh>
    <rPh sb="14" eb="16">
      <t>カサン</t>
    </rPh>
    <rPh sb="22" eb="25">
      <t>セイサンセイ</t>
    </rPh>
    <rPh sb="25" eb="27">
      <t>コウジョウ</t>
    </rPh>
    <rPh sb="27" eb="29">
      <t>スイシン</t>
    </rPh>
    <rPh sb="29" eb="31">
      <t>タイセイ</t>
    </rPh>
    <rPh sb="31" eb="33">
      <t>カサン</t>
    </rPh>
    <phoneticPr fontId="5"/>
  </si>
  <si>
    <t>5　入居継続支援加算（Ⅰ）に係る届出</t>
    <phoneticPr fontId="5"/>
  </si>
  <si>
    <t>6　入居継続支援加算（Ⅱ）に係る届出</t>
    <phoneticPr fontId="5"/>
  </si>
  <si>
    <t>　ⅰ 入所者全員に見守り機器を使用</t>
    <phoneticPr fontId="5"/>
  </si>
  <si>
    <t>機器名称</t>
    <rPh sb="0" eb="2">
      <t>キキ</t>
    </rPh>
    <rPh sb="2" eb="4">
      <t>メイショウ</t>
    </rPh>
    <phoneticPr fontId="5"/>
  </si>
  <si>
    <t>製造事業者</t>
    <rPh sb="0" eb="2">
      <t>セイゾウ</t>
    </rPh>
    <rPh sb="2" eb="4">
      <t>ジギョウ</t>
    </rPh>
    <rPh sb="4" eb="5">
      <t>シャ</t>
    </rPh>
    <phoneticPr fontId="5"/>
  </si>
  <si>
    <t>用途・機能</t>
    <rPh sb="0" eb="2">
      <t>ヨウト</t>
    </rPh>
    <rPh sb="3" eb="5">
      <t>キノウ</t>
    </rPh>
    <phoneticPr fontId="5"/>
  </si>
  <si>
    <t>高齢者虐待防止措置実施の有無</t>
    <rPh sb="0" eb="3">
      <t>コウレイシャ</t>
    </rPh>
    <rPh sb="3" eb="5">
      <t>ギャクタイ</t>
    </rPh>
    <rPh sb="5" eb="7">
      <t>ボウシ</t>
    </rPh>
    <rPh sb="7" eb="9">
      <t>ソチ</t>
    </rPh>
    <rPh sb="9" eb="11">
      <t>ジッシ</t>
    </rPh>
    <rPh sb="12" eb="14">
      <t>ウム</t>
    </rPh>
    <phoneticPr fontId="5"/>
  </si>
  <si>
    <t>夜間看護体制加算</t>
    <rPh sb="0" eb="2">
      <t>ヤカン</t>
    </rPh>
    <rPh sb="2" eb="4">
      <t>カンゴ</t>
    </rPh>
    <rPh sb="4" eb="6">
      <t>タイセイ</t>
    </rPh>
    <rPh sb="6" eb="8">
      <t>カサン</t>
    </rPh>
    <phoneticPr fontId="2"/>
  </si>
  <si>
    <t>生産性向上推進体制加算</t>
  </si>
  <si>
    <t>高齢者虐待防止措置実施の有無</t>
    <phoneticPr fontId="5"/>
  </si>
  <si>
    <t>業務継続計画策定の有無</t>
    <phoneticPr fontId="5"/>
  </si>
  <si>
    <t>夜間看護体制加算</t>
    <rPh sb="0" eb="2">
      <t>ヤカン</t>
    </rPh>
    <rPh sb="2" eb="4">
      <t>カンゴ</t>
    </rPh>
    <rPh sb="4" eb="6">
      <t>タイセイ</t>
    </rPh>
    <rPh sb="6" eb="8">
      <t>カサン</t>
    </rPh>
    <phoneticPr fontId="5"/>
  </si>
  <si>
    <t>高齢者施設等感染対策向上加算Ⅰ</t>
    <rPh sb="0" eb="3">
      <t>コウレイシャ</t>
    </rPh>
    <rPh sb="3" eb="5">
      <t>シセツ</t>
    </rPh>
    <rPh sb="5" eb="6">
      <t>トウ</t>
    </rPh>
    <rPh sb="6" eb="8">
      <t>カンセン</t>
    </rPh>
    <rPh sb="8" eb="10">
      <t>タイサク</t>
    </rPh>
    <rPh sb="10" eb="12">
      <t>コウジョウ</t>
    </rPh>
    <rPh sb="12" eb="14">
      <t>カサン</t>
    </rPh>
    <phoneticPr fontId="5"/>
  </si>
  <si>
    <t>高齢者施設等感染対策向上加算Ⅱ</t>
    <rPh sb="0" eb="3">
      <t>コウレイシャ</t>
    </rPh>
    <rPh sb="3" eb="5">
      <t>シセツ</t>
    </rPh>
    <rPh sb="5" eb="6">
      <t>トウ</t>
    </rPh>
    <rPh sb="6" eb="8">
      <t>カンセン</t>
    </rPh>
    <rPh sb="8" eb="10">
      <t>タイサク</t>
    </rPh>
    <rPh sb="10" eb="12">
      <t>コウジョウ</t>
    </rPh>
    <rPh sb="12" eb="14">
      <t>カサン</t>
    </rPh>
    <phoneticPr fontId="5"/>
  </si>
  <si>
    <t>生産性向上推進体制加算</t>
    <rPh sb="0" eb="3">
      <t>セイサンセイ</t>
    </rPh>
    <rPh sb="3" eb="5">
      <t>コウジョウ</t>
    </rPh>
    <rPh sb="5" eb="7">
      <t>スイシン</t>
    </rPh>
    <rPh sb="7" eb="9">
      <t>タイセイ</t>
    </rPh>
    <rPh sb="9" eb="11">
      <t>カサン</t>
    </rPh>
    <phoneticPr fontId="5"/>
  </si>
  <si>
    <t>６. 加算Ⅰ</t>
    <rPh sb="3" eb="5">
      <t>カサン</t>
    </rPh>
    <phoneticPr fontId="5"/>
  </si>
  <si>
    <t>２. 加算Ⅱ</t>
    <phoneticPr fontId="5"/>
  </si>
  <si>
    <t>７. 加算Ⅲ</t>
    <phoneticPr fontId="5"/>
  </si>
  <si>
    <t>生産性向上推進体制加算に係る届出書</t>
    <rPh sb="0" eb="3">
      <t>セイサンセイ</t>
    </rPh>
    <rPh sb="3" eb="5">
      <t>コウジョウ</t>
    </rPh>
    <rPh sb="5" eb="7">
      <t>スイシン</t>
    </rPh>
    <rPh sb="7" eb="9">
      <t>タイセイ</t>
    </rPh>
    <rPh sb="9" eb="11">
      <t>カサン</t>
    </rPh>
    <rPh sb="12" eb="13">
      <t>カカ</t>
    </rPh>
    <rPh sb="14" eb="17">
      <t>トドケデショ</t>
    </rPh>
    <phoneticPr fontId="5"/>
  </si>
  <si>
    <t xml:space="preserve"> 5　生産性向上推進体制加算（Ⅰ）に係る届出</t>
    <rPh sb="3" eb="6">
      <t>セイサンセイ</t>
    </rPh>
    <rPh sb="6" eb="8">
      <t>コウジョウ</t>
    </rPh>
    <rPh sb="8" eb="10">
      <t>スイシン</t>
    </rPh>
    <rPh sb="10" eb="12">
      <t>タイセイ</t>
    </rPh>
    <rPh sb="12" eb="14">
      <t>カサン</t>
    </rPh>
    <rPh sb="18" eb="19">
      <t>カカ</t>
    </rPh>
    <rPh sb="20" eb="22">
      <t>トドケデ</t>
    </rPh>
    <phoneticPr fontId="5"/>
  </si>
  <si>
    <t>① （Ⅱ）のデータ等により業務改善の取組による成果を確認</t>
    <rPh sb="9" eb="10">
      <t>トウ</t>
    </rPh>
    <rPh sb="13" eb="15">
      <t>ギョウム</t>
    </rPh>
    <rPh sb="15" eb="17">
      <t>カイゼン</t>
    </rPh>
    <rPh sb="18" eb="20">
      <t>トリクミ</t>
    </rPh>
    <rPh sb="23" eb="25">
      <t>セイカ</t>
    </rPh>
    <rPh sb="26" eb="28">
      <t>カクニン</t>
    </rPh>
    <phoneticPr fontId="5"/>
  </si>
  <si>
    <t>② 以下のⅰ～ⅲの項目の機器を全て使用</t>
    <rPh sb="15" eb="16">
      <t>スベ</t>
    </rPh>
    <rPh sb="17" eb="19">
      <t>シヨウ</t>
    </rPh>
    <phoneticPr fontId="5"/>
  </si>
  <si>
    <t>　ⅱ 職員全員がインカム等のICTを使用</t>
    <rPh sb="12" eb="13">
      <t>トウ</t>
    </rPh>
    <rPh sb="18" eb="20">
      <t>シヨウ</t>
    </rPh>
    <phoneticPr fontId="5"/>
  </si>
  <si>
    <t>　ⅲ 介護記録ソフト、スマートフォン等の介護記録の作成の効率化に資するICTを使用</t>
    <rPh sb="20" eb="22">
      <t>カイゴ</t>
    </rPh>
    <rPh sb="22" eb="24">
      <t>キロク</t>
    </rPh>
    <rPh sb="25" eb="27">
      <t>サクセイ</t>
    </rPh>
    <rPh sb="28" eb="31">
      <t>コウリツカ</t>
    </rPh>
    <rPh sb="32" eb="33">
      <t>シ</t>
    </rPh>
    <phoneticPr fontId="5"/>
  </si>
  <si>
    <t>（導入機器）</t>
    <rPh sb="1" eb="3">
      <t>ドウニュウ</t>
    </rPh>
    <rPh sb="3" eb="5">
      <t>キキ</t>
    </rPh>
    <phoneticPr fontId="5"/>
  </si>
  <si>
    <t>③ 職員間の適切な役割分担（いわゆる介護助手の活用等）の取組等を実施</t>
    <rPh sb="2" eb="4">
      <t>ショクイン</t>
    </rPh>
    <rPh sb="4" eb="5">
      <t>カン</t>
    </rPh>
    <rPh sb="6" eb="8">
      <t>テキセツ</t>
    </rPh>
    <rPh sb="9" eb="11">
      <t>ヤクワリ</t>
    </rPh>
    <rPh sb="11" eb="13">
      <t>ブンタン</t>
    </rPh>
    <rPh sb="18" eb="20">
      <t>カイゴ</t>
    </rPh>
    <rPh sb="20" eb="22">
      <t>ジョシュ</t>
    </rPh>
    <rPh sb="23" eb="25">
      <t>カツヨウ</t>
    </rPh>
    <rPh sb="25" eb="26">
      <t>トウ</t>
    </rPh>
    <rPh sb="28" eb="30">
      <t>トリクミ</t>
    </rPh>
    <rPh sb="30" eb="31">
      <t>トウ</t>
    </rPh>
    <rPh sb="32" eb="34">
      <t>ジッシ</t>
    </rPh>
    <phoneticPr fontId="5"/>
  </si>
  <si>
    <t>④ 利用者の安全並びに介護サービスの質の確保及び職員の負担軽減に資する方策を検討するための委員会（以下「委員会」という。）において、以下のすべての項目について必要な検討を行い。当該項目の実施を確認</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rPh sb="35" eb="37">
      <t>ホウサク</t>
    </rPh>
    <rPh sb="38" eb="40">
      <t>ケントウ</t>
    </rPh>
    <rPh sb="45" eb="48">
      <t>イインカイ</t>
    </rPh>
    <rPh sb="49" eb="51">
      <t>イカ</t>
    </rPh>
    <rPh sb="52" eb="55">
      <t>イインカイ</t>
    </rPh>
    <rPh sb="66" eb="68">
      <t>イカ</t>
    </rPh>
    <rPh sb="73" eb="75">
      <t>コウモク</t>
    </rPh>
    <rPh sb="79" eb="81">
      <t>ヒツヨウ</t>
    </rPh>
    <rPh sb="82" eb="84">
      <t>ケントウ</t>
    </rPh>
    <rPh sb="85" eb="86">
      <t>オコナ</t>
    </rPh>
    <rPh sb="88" eb="90">
      <t>トウガイ</t>
    </rPh>
    <rPh sb="90" eb="92">
      <t>コウモク</t>
    </rPh>
    <rPh sb="93" eb="95">
      <t>ジッシ</t>
    </rPh>
    <rPh sb="96" eb="98">
      <t>カクニン</t>
    </rPh>
    <phoneticPr fontId="5"/>
  </si>
  <si>
    <t>　ⅰ ②の機器を利用する場合における利用者の安全やケアの質の確保</t>
    <rPh sb="5" eb="7">
      <t>キキ</t>
    </rPh>
    <rPh sb="8" eb="10">
      <t>リヨウ</t>
    </rPh>
    <rPh sb="12" eb="14">
      <t>バアイ</t>
    </rPh>
    <rPh sb="18" eb="21">
      <t>リヨウシャ</t>
    </rPh>
    <rPh sb="22" eb="24">
      <t>アンゼン</t>
    </rPh>
    <rPh sb="28" eb="29">
      <t>シツ</t>
    </rPh>
    <rPh sb="30" eb="32">
      <t>カクホ</t>
    </rPh>
    <phoneticPr fontId="5"/>
  </si>
  <si>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5"/>
  </si>
  <si>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5"/>
  </si>
  <si>
    <t>　ⅳ 業務の効率化、ケアの質の確保、職員の負担軽減を図るための職員に対する教育の実施</t>
    <rPh sb="3" eb="5">
      <t>ギョウム</t>
    </rPh>
    <rPh sb="6" eb="9">
      <t>コウリツカ</t>
    </rPh>
    <rPh sb="13" eb="14">
      <t>シツ</t>
    </rPh>
    <rPh sb="15" eb="17">
      <t>カクホ</t>
    </rPh>
    <rPh sb="18" eb="20">
      <t>ショクイン</t>
    </rPh>
    <rPh sb="21" eb="23">
      <t>フタン</t>
    </rPh>
    <rPh sb="23" eb="25">
      <t>ケイゲン</t>
    </rPh>
    <rPh sb="26" eb="27">
      <t>ハカ</t>
    </rPh>
    <rPh sb="31" eb="32">
      <t>ショク</t>
    </rPh>
    <rPh sb="32" eb="33">
      <t>イン</t>
    </rPh>
    <rPh sb="34" eb="35">
      <t>タイ</t>
    </rPh>
    <rPh sb="37" eb="39">
      <t>キョウイク</t>
    </rPh>
    <rPh sb="40" eb="42">
      <t>ジッシ</t>
    </rPh>
    <phoneticPr fontId="5"/>
  </si>
  <si>
    <t xml:space="preserve"> ６　生産性向上推進体制加算（Ⅱ）に係る届出</t>
    <rPh sb="3" eb="6">
      <t>セイサンセイ</t>
    </rPh>
    <rPh sb="6" eb="8">
      <t>コウジョウ</t>
    </rPh>
    <rPh sb="8" eb="10">
      <t>スイシン</t>
    </rPh>
    <rPh sb="10" eb="12">
      <t>タイセイ</t>
    </rPh>
    <rPh sb="12" eb="14">
      <t>カサン</t>
    </rPh>
    <rPh sb="18" eb="19">
      <t>カカ</t>
    </rPh>
    <rPh sb="20" eb="22">
      <t>トドケデ</t>
    </rPh>
    <phoneticPr fontId="5"/>
  </si>
  <si>
    <t>① 以下のⅰ～ⅲの項目の機器のうち1つ以上を使用</t>
    <rPh sb="2" eb="4">
      <t>イカ</t>
    </rPh>
    <rPh sb="9" eb="11">
      <t>コウモク</t>
    </rPh>
    <rPh sb="12" eb="14">
      <t>キキ</t>
    </rPh>
    <rPh sb="19" eb="21">
      <t>イジョウ</t>
    </rPh>
    <rPh sb="22" eb="24">
      <t>シヨウ</t>
    </rPh>
    <phoneticPr fontId="5"/>
  </si>
  <si>
    <t>　ⅰ入所（利用）者１名以上に見守り機器を使用</t>
    <phoneticPr fontId="5"/>
  </si>
  <si>
    <t>　入所（利用）者数</t>
    <rPh sb="1" eb="3">
      <t>ニュウショ</t>
    </rPh>
    <rPh sb="4" eb="6">
      <t>リヨウ</t>
    </rPh>
    <rPh sb="7" eb="8">
      <t>シャ</t>
    </rPh>
    <rPh sb="8" eb="9">
      <t>スウ</t>
    </rPh>
    <phoneticPr fontId="5"/>
  </si>
  <si>
    <t>　見守り機器を導入して見守りを行っている対象者数</t>
    <phoneticPr fontId="5"/>
  </si>
  <si>
    <t xml:space="preserve">　ⅱ 職員全員がインカム等のICTを使用 </t>
    <phoneticPr fontId="5"/>
  </si>
  <si>
    <t>　ⅲ 介護記録ソフト、スマートフォン等の介護記録の作成の効率化に資するICTを使用</t>
    <rPh sb="32" eb="33">
      <t>シ</t>
    </rPh>
    <rPh sb="39" eb="41">
      <t>シヨウ</t>
    </rPh>
    <phoneticPr fontId="5"/>
  </si>
  <si>
    <t>② 利用者の安全並びに介護サービスの質の確保及び職員の負担軽減に資する方策を検討するための委員会（以下「委員会」という。）において、以下のすべての項目について必要な検討を行い。当該項目の実施を確認</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rPh sb="35" eb="37">
      <t>ホウサク</t>
    </rPh>
    <rPh sb="38" eb="40">
      <t>ケントウ</t>
    </rPh>
    <rPh sb="45" eb="48">
      <t>イインカイ</t>
    </rPh>
    <rPh sb="49" eb="51">
      <t>イカ</t>
    </rPh>
    <rPh sb="52" eb="55">
      <t>イインカイ</t>
    </rPh>
    <rPh sb="66" eb="68">
      <t>イカ</t>
    </rPh>
    <rPh sb="73" eb="75">
      <t>コウモク</t>
    </rPh>
    <rPh sb="79" eb="81">
      <t>ヒツヨウ</t>
    </rPh>
    <rPh sb="82" eb="84">
      <t>ケントウ</t>
    </rPh>
    <rPh sb="85" eb="86">
      <t>オコナ</t>
    </rPh>
    <rPh sb="88" eb="90">
      <t>トウガイ</t>
    </rPh>
    <rPh sb="90" eb="92">
      <t>コウモク</t>
    </rPh>
    <rPh sb="93" eb="95">
      <t>ジッシ</t>
    </rPh>
    <rPh sb="96" eb="98">
      <t>カクニン</t>
    </rPh>
    <phoneticPr fontId="5"/>
  </si>
  <si>
    <t>　ⅰ ①の機器を利用する場合における利用者の安全やケアの質の確保</t>
    <rPh sb="5" eb="7">
      <t>キキ</t>
    </rPh>
    <rPh sb="8" eb="10">
      <t>リヨウ</t>
    </rPh>
    <rPh sb="12" eb="14">
      <t>バアイ</t>
    </rPh>
    <rPh sb="18" eb="21">
      <t>リヨウシャ</t>
    </rPh>
    <rPh sb="22" eb="24">
      <t>アンゼン</t>
    </rPh>
    <rPh sb="28" eb="29">
      <t>シツ</t>
    </rPh>
    <rPh sb="30" eb="32">
      <t>カクホ</t>
    </rPh>
    <phoneticPr fontId="5"/>
  </si>
  <si>
    <t>備考３　本加算を算定する場合は、事業年度毎に取組の実績をオンラインで厚生労働省に報告すること。</t>
    <rPh sb="0" eb="2">
      <t>ビコウ</t>
    </rPh>
    <phoneticPr fontId="5"/>
  </si>
  <si>
    <t>備考４　届出にあたっては、別途通知（「生産性向上推進体制加算に関する基本的考え方並びに事務処理手順及び様式例等の提示について」）を参照すること。</t>
    <rPh sb="0" eb="2">
      <t>ビコウ</t>
    </rPh>
    <phoneticPr fontId="5"/>
  </si>
  <si>
    <t>令和　　年　　月　　日</t>
    <rPh sb="4" eb="5">
      <t>ネン</t>
    </rPh>
    <rPh sb="7" eb="8">
      <t>ガツ</t>
    </rPh>
    <rPh sb="10" eb="11">
      <t>ニチ</t>
    </rPh>
    <phoneticPr fontId="5"/>
  </si>
  <si>
    <t>生産性向上推進体制加算（Ⅰ）の算定に関する取組の成果</t>
    <rPh sb="0" eb="3">
      <t>セイサンセイ</t>
    </rPh>
    <rPh sb="3" eb="11">
      <t>コウジョウスイシンタイセイカサン</t>
    </rPh>
    <rPh sb="9" eb="11">
      <t>カサン</t>
    </rPh>
    <rPh sb="15" eb="17">
      <t>サンテイ</t>
    </rPh>
    <rPh sb="18" eb="19">
      <t>カン</t>
    </rPh>
    <rPh sb="21" eb="23">
      <t>トリクミ</t>
    </rPh>
    <rPh sb="24" eb="26">
      <t>セイカ</t>
    </rPh>
    <phoneticPr fontId="5"/>
  </si>
  <si>
    <t>生産性向上推進体制加算（Ⅱ）の要件となる介護機器の導入時期</t>
    <rPh sb="0" eb="3">
      <t>セイサンセイ</t>
    </rPh>
    <rPh sb="3" eb="5">
      <t>コウジョウ</t>
    </rPh>
    <rPh sb="5" eb="7">
      <t>スイシン</t>
    </rPh>
    <rPh sb="7" eb="9">
      <t>タイセイ</t>
    </rPh>
    <rPh sb="9" eb="11">
      <t>カサン</t>
    </rPh>
    <rPh sb="15" eb="17">
      <t>ヨウケン</t>
    </rPh>
    <rPh sb="20" eb="22">
      <t>カイゴ</t>
    </rPh>
    <rPh sb="22" eb="24">
      <t>キキ</t>
    </rPh>
    <rPh sb="25" eb="27">
      <t>ドウニュウ</t>
    </rPh>
    <rPh sb="27" eb="29">
      <t>ジキ</t>
    </rPh>
    <phoneticPr fontId="5"/>
  </si>
  <si>
    <t>導入時期</t>
    <rPh sb="0" eb="2">
      <t>ドウニュウ</t>
    </rPh>
    <phoneticPr fontId="5"/>
  </si>
  <si>
    <t>令和　年　月</t>
    <rPh sb="0" eb="2">
      <t>レイワ</t>
    </rPh>
    <rPh sb="3" eb="4">
      <t>ネン</t>
    </rPh>
    <rPh sb="5" eb="6">
      <t>ツキ</t>
    </rPh>
    <phoneticPr fontId="5"/>
  </si>
  <si>
    <t>１　利用者の満足度等の変化</t>
    <rPh sb="9" eb="10">
      <t>ナド</t>
    </rPh>
    <phoneticPr fontId="5"/>
  </si>
  <si>
    <t>事前調査時期</t>
    <rPh sb="0" eb="2">
      <t>ジゼン</t>
    </rPh>
    <phoneticPr fontId="5"/>
  </si>
  <si>
    <t>令和　年　月</t>
    <phoneticPr fontId="5"/>
  </si>
  <si>
    <t>事後調査時期</t>
    <rPh sb="0" eb="2">
      <t>ジゴ</t>
    </rPh>
    <rPh sb="2" eb="4">
      <t>チョウサ</t>
    </rPh>
    <phoneticPr fontId="5"/>
  </si>
  <si>
    <t>　① －１　WHOー５（事前調査）　調査対象人数　人</t>
    <rPh sb="12" eb="14">
      <t>ジゼン</t>
    </rPh>
    <rPh sb="14" eb="16">
      <t>チョウサ</t>
    </rPh>
    <phoneticPr fontId="5"/>
  </si>
  <si>
    <t>点数区分</t>
    <rPh sb="0" eb="2">
      <t>テンスウ</t>
    </rPh>
    <rPh sb="2" eb="4">
      <t>クブン</t>
    </rPh>
    <phoneticPr fontId="5"/>
  </si>
  <si>
    <t>0点～6点</t>
    <rPh sb="1" eb="2">
      <t>テン</t>
    </rPh>
    <rPh sb="4" eb="5">
      <t>テン</t>
    </rPh>
    <phoneticPr fontId="5"/>
  </si>
  <si>
    <t>7点～13点</t>
    <rPh sb="1" eb="2">
      <t>テン</t>
    </rPh>
    <rPh sb="5" eb="6">
      <t>テン</t>
    </rPh>
    <phoneticPr fontId="5"/>
  </si>
  <si>
    <t>14点～19点</t>
    <rPh sb="2" eb="3">
      <t>テン</t>
    </rPh>
    <rPh sb="6" eb="7">
      <t>テン</t>
    </rPh>
    <phoneticPr fontId="5"/>
  </si>
  <si>
    <t>20点～25点</t>
    <rPh sb="2" eb="3">
      <t>テン</t>
    </rPh>
    <rPh sb="6" eb="7">
      <t>テン</t>
    </rPh>
    <phoneticPr fontId="5"/>
  </si>
  <si>
    <t>人数</t>
    <rPh sb="0" eb="2">
      <t>ニンズウ</t>
    </rPh>
    <phoneticPr fontId="5"/>
  </si>
  <si>
    <t>　① －２　WHOー５（事後調査）　調査対象人数　人</t>
    <rPh sb="12" eb="14">
      <t>ジゴ</t>
    </rPh>
    <rPh sb="14" eb="16">
      <t>チョウサ</t>
    </rPh>
    <phoneticPr fontId="5"/>
  </si>
  <si>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5"/>
  </si>
  <si>
    <t>　②－１　生活・認知機能尺度（事前調査）　調査対象人数　人</t>
    <rPh sb="5" eb="7">
      <t>セイカツ</t>
    </rPh>
    <rPh sb="8" eb="10">
      <t>ニンチ</t>
    </rPh>
    <rPh sb="10" eb="12">
      <t>キノウ</t>
    </rPh>
    <rPh sb="12" eb="14">
      <t>シャクド</t>
    </rPh>
    <rPh sb="15" eb="17">
      <t>ジゼン</t>
    </rPh>
    <rPh sb="17" eb="19">
      <t>チョウサ</t>
    </rPh>
    <phoneticPr fontId="5"/>
  </si>
  <si>
    <t>詳細については、後日通知で示す。</t>
    <rPh sb="0" eb="2">
      <t>ショウサイ</t>
    </rPh>
    <rPh sb="8" eb="10">
      <t>ゴジツ</t>
    </rPh>
    <rPh sb="10" eb="12">
      <t>ツウチ</t>
    </rPh>
    <rPh sb="13" eb="14">
      <t>シメ</t>
    </rPh>
    <phoneticPr fontId="5"/>
  </si>
  <si>
    <t>　② －２　生活・認知機能尺度（事後調査）　調査対象人数　人</t>
    <rPh sb="6" eb="8">
      <t>セイカツ</t>
    </rPh>
    <rPh sb="9" eb="11">
      <t>ニンチ</t>
    </rPh>
    <rPh sb="11" eb="13">
      <t>キノウ</t>
    </rPh>
    <rPh sb="13" eb="15">
      <t>シャクド</t>
    </rPh>
    <rPh sb="16" eb="18">
      <t>ジゴ</t>
    </rPh>
    <rPh sb="18" eb="20">
      <t>チョウサ</t>
    </rPh>
    <phoneticPr fontId="5"/>
  </si>
  <si>
    <t>上記の調査データがなく、ヒアリング調査を実施した場合(備考参照)</t>
    <rPh sb="0" eb="2">
      <t>ジョウキ</t>
    </rPh>
    <rPh sb="3" eb="5">
      <t>チョウサ</t>
    </rPh>
    <rPh sb="17" eb="19">
      <t>チョウサ</t>
    </rPh>
    <rPh sb="20" eb="22">
      <t>ジッシ</t>
    </rPh>
    <rPh sb="24" eb="26">
      <t>バアイ</t>
    </rPh>
    <rPh sb="27" eb="29">
      <t>ビコウ</t>
    </rPh>
    <rPh sb="29" eb="31">
      <t>サンショウ</t>
    </rPh>
    <phoneticPr fontId="5"/>
  </si>
  <si>
    <t>２　総業務時間及び当該時間に含まれる超過勤務時間の変化　調査対象人数　人</t>
    <phoneticPr fontId="5"/>
  </si>
  <si>
    <t>対象期間</t>
    <rPh sb="0" eb="2">
      <t>タイショウ</t>
    </rPh>
    <rPh sb="2" eb="4">
      <t>キカン</t>
    </rPh>
    <phoneticPr fontId="5"/>
  </si>
  <si>
    <t>(事前)令和　年　月</t>
    <rPh sb="1" eb="3">
      <t>ジゼン</t>
    </rPh>
    <phoneticPr fontId="5"/>
  </si>
  <si>
    <t>(事後)令和　年　月</t>
    <rPh sb="1" eb="3">
      <t>ジゴ</t>
    </rPh>
    <phoneticPr fontId="5"/>
  </si>
  <si>
    <t>総業務時間</t>
    <phoneticPr fontId="5"/>
  </si>
  <si>
    <t>(事前)上表と同じ</t>
    <rPh sb="1" eb="3">
      <t>ジゼン</t>
    </rPh>
    <rPh sb="4" eb="6">
      <t>ジョウヒョウ</t>
    </rPh>
    <rPh sb="7" eb="8">
      <t>オナ</t>
    </rPh>
    <phoneticPr fontId="5"/>
  </si>
  <si>
    <t>(事後)上表と同じ</t>
    <rPh sb="1" eb="3">
      <t>ジゴ</t>
    </rPh>
    <rPh sb="4" eb="6">
      <t>ジョウヒョウ</t>
    </rPh>
    <rPh sb="7" eb="8">
      <t>オナ</t>
    </rPh>
    <phoneticPr fontId="5"/>
  </si>
  <si>
    <t>超過勤務時間</t>
    <rPh sb="0" eb="2">
      <t>チョウカ</t>
    </rPh>
    <rPh sb="2" eb="4">
      <t>キンム</t>
    </rPh>
    <rPh sb="4" eb="6">
      <t>ジカン</t>
    </rPh>
    <phoneticPr fontId="5"/>
  </si>
  <si>
    <t>（※）一月あたりの時間数（調査対象者平均、小数点第１位まで記載）（時間）</t>
    <rPh sb="11" eb="12">
      <t>スウ</t>
    </rPh>
    <rPh sb="13" eb="15">
      <t>チョウサ</t>
    </rPh>
    <rPh sb="15" eb="18">
      <t>タイショウシャ</t>
    </rPh>
    <rPh sb="18" eb="20">
      <t>ヘイキン</t>
    </rPh>
    <rPh sb="21" eb="24">
      <t>ショウスウテン</t>
    </rPh>
    <rPh sb="24" eb="25">
      <t>ダイ</t>
    </rPh>
    <rPh sb="26" eb="27">
      <t>イ</t>
    </rPh>
    <rPh sb="29" eb="31">
      <t>キサイ</t>
    </rPh>
    <rPh sb="33" eb="35">
      <t>ジカン</t>
    </rPh>
    <phoneticPr fontId="5"/>
  </si>
  <si>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5"/>
  </si>
  <si>
    <t>３　年次有給休暇の取得状況　調査対象人数　人</t>
    <phoneticPr fontId="5"/>
  </si>
  <si>
    <t>(事前)令和　年　月～　月</t>
    <rPh sb="1" eb="3">
      <t>ジゼン</t>
    </rPh>
    <rPh sb="12" eb="13">
      <t>ツキ</t>
    </rPh>
    <phoneticPr fontId="5"/>
  </si>
  <si>
    <t>(事後)令和　年　月～　月</t>
    <rPh sb="1" eb="3">
      <t>ジゴ</t>
    </rPh>
    <phoneticPr fontId="5"/>
  </si>
  <si>
    <t>年次有給休暇取得日数</t>
    <rPh sb="0" eb="2">
      <t>ネンジ</t>
    </rPh>
    <rPh sb="2" eb="4">
      <t>ユウキュウ</t>
    </rPh>
    <rPh sb="4" eb="6">
      <t>キュウカ</t>
    </rPh>
    <rPh sb="6" eb="8">
      <t>シュトク</t>
    </rPh>
    <rPh sb="8" eb="10">
      <t>ニッスウ</t>
    </rPh>
    <phoneticPr fontId="5"/>
  </si>
  <si>
    <t>（※）対象期間における調査対象者の取得した年次有給休暇の日数（調査対象者平均、小数点第１位まで記載）（日）</t>
    <rPh sb="3" eb="5">
      <t>タイショウ</t>
    </rPh>
    <rPh sb="5" eb="7">
      <t>キカン</t>
    </rPh>
    <rPh sb="11" eb="13">
      <t>チョウサ</t>
    </rPh>
    <rPh sb="13" eb="15">
      <t>タイショウ</t>
    </rPh>
    <rPh sb="15" eb="16">
      <t>シャ</t>
    </rPh>
    <rPh sb="17" eb="19">
      <t>シュトク</t>
    </rPh>
    <rPh sb="21" eb="23">
      <t>ネンジ</t>
    </rPh>
    <rPh sb="23" eb="25">
      <t>ユウキュウ</t>
    </rPh>
    <rPh sb="25" eb="27">
      <t>キュウカ</t>
    </rPh>
    <rPh sb="28" eb="30">
      <t>ニッスウ</t>
    </rPh>
    <rPh sb="51" eb="52">
      <t>ニチ</t>
    </rPh>
    <phoneticPr fontId="5"/>
  </si>
  <si>
    <t>年次有給休暇の取得状況が維持又は増加していることの確認</t>
    <rPh sb="0" eb="2">
      <t>ネンジ</t>
    </rPh>
    <rPh sb="2" eb="4">
      <t>ユウキュウ</t>
    </rPh>
    <rPh sb="4" eb="6">
      <t>キュウカ</t>
    </rPh>
    <rPh sb="7" eb="9">
      <t>シュトク</t>
    </rPh>
    <rPh sb="9" eb="11">
      <t>ジョウキョウ</t>
    </rPh>
    <rPh sb="16" eb="18">
      <t>ゾウカ</t>
    </rPh>
    <phoneticPr fontId="5"/>
  </si>
  <si>
    <t>※　新興感染症等施設療養費については、届出する必要はありません。</t>
    <rPh sb="2" eb="4">
      <t>シンコウ</t>
    </rPh>
    <rPh sb="4" eb="7">
      <t>カンセンショウ</t>
    </rPh>
    <rPh sb="7" eb="8">
      <t>トウ</t>
    </rPh>
    <rPh sb="8" eb="10">
      <t>シセツ</t>
    </rPh>
    <rPh sb="10" eb="13">
      <t>リョウヨウヒ</t>
    </rPh>
    <rPh sb="19" eb="21">
      <t>トドケデ</t>
    </rPh>
    <rPh sb="23" eb="25">
      <t>ヒツヨウ</t>
    </rPh>
    <phoneticPr fontId="5"/>
  </si>
  <si>
    <t>夜間看護体制加算に係る届出書</t>
    <rPh sb="0" eb="2">
      <t>ヤカン</t>
    </rPh>
    <rPh sb="2" eb="4">
      <t>カンゴ</t>
    </rPh>
    <rPh sb="4" eb="6">
      <t>タイセイ</t>
    </rPh>
    <rPh sb="6" eb="8">
      <t>カサン</t>
    </rPh>
    <rPh sb="9" eb="10">
      <t>カカ</t>
    </rPh>
    <rPh sb="11" eb="13">
      <t>トドケデ</t>
    </rPh>
    <rPh sb="13" eb="14">
      <t>ショ</t>
    </rPh>
    <phoneticPr fontId="5"/>
  </si>
  <si>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7">
      <t>イチメイイジョウ</t>
    </rPh>
    <phoneticPr fontId="5"/>
  </si>
  <si>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2">
      <t>リヨウシャ</t>
    </rPh>
    <rPh sb="32" eb="33">
      <t>マタ</t>
    </rPh>
    <rPh sb="36" eb="38">
      <t>カゾク</t>
    </rPh>
    <rPh sb="38" eb="39">
      <t>トウ</t>
    </rPh>
    <rPh sb="40" eb="41">
      <t>タイ</t>
    </rPh>
    <rPh sb="44" eb="46">
      <t>トウガイ</t>
    </rPh>
    <rPh sb="46" eb="48">
      <t>シシン</t>
    </rPh>
    <rPh sb="49" eb="51">
      <t>ナイヨウ</t>
    </rPh>
    <rPh sb="52" eb="54">
      <t>セツメイ</t>
    </rPh>
    <rPh sb="56" eb="58">
      <t>ドウイ</t>
    </rPh>
    <rPh sb="59" eb="60">
      <t>エ</t>
    </rPh>
    <phoneticPr fontId="5"/>
  </si>
  <si>
    <t>１．事 業 所 名</t>
    <phoneticPr fontId="5"/>
  </si>
  <si>
    <t>２．異 動 区 分</t>
    <rPh sb="2" eb="3">
      <t>イ</t>
    </rPh>
    <rPh sb="4" eb="5">
      <t>ドウ</t>
    </rPh>
    <rPh sb="6" eb="7">
      <t>ク</t>
    </rPh>
    <rPh sb="8" eb="9">
      <t>ブン</t>
    </rPh>
    <phoneticPr fontId="5"/>
  </si>
  <si>
    <t>３．施 設 種 別</t>
    <rPh sb="2" eb="3">
      <t>シ</t>
    </rPh>
    <rPh sb="4" eb="5">
      <t>セツ</t>
    </rPh>
    <rPh sb="6" eb="7">
      <t>タネ</t>
    </rPh>
    <rPh sb="8" eb="9">
      <t>ベツ</t>
    </rPh>
    <phoneticPr fontId="5"/>
  </si>
  <si>
    <t>４．届 出 項 目</t>
    <rPh sb="2" eb="3">
      <t>トドケ</t>
    </rPh>
    <rPh sb="4" eb="5">
      <t>デ</t>
    </rPh>
    <rPh sb="6" eb="7">
      <t>コウ</t>
    </rPh>
    <rPh sb="8" eb="9">
      <t>メ</t>
    </rPh>
    <phoneticPr fontId="5"/>
  </si>
  <si>
    <t xml:space="preserve"> ６．夜間看護体制加算（Ⅱ）に係る届出内容</t>
    <rPh sb="3" eb="5">
      <t>ヤカン</t>
    </rPh>
    <rPh sb="7" eb="9">
      <t>タイセイ</t>
    </rPh>
    <phoneticPr fontId="5"/>
  </si>
  <si>
    <t>又は</t>
    <rPh sb="0" eb="1">
      <t>マタ</t>
    </rPh>
    <phoneticPr fontId="5"/>
  </si>
  <si>
    <t>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phoneticPr fontId="5"/>
  </si>
  <si>
    <t>⑤</t>
    <phoneticPr fontId="5"/>
  </si>
  <si>
    <t>④</t>
    <phoneticPr fontId="5"/>
  </si>
  <si>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5"/>
  </si>
  <si>
    <t>事業所の状況</t>
    <rPh sb="0" eb="3">
      <t>ジギョウショ</t>
    </rPh>
    <rPh sb="4" eb="6">
      <t>ジョウキョウ</t>
    </rPh>
    <phoneticPr fontId="5"/>
  </si>
  <si>
    <t>⑥</t>
    <phoneticPr fontId="5"/>
  </si>
  <si>
    <t>　人員基準欠如に該当していない。</t>
    <phoneticPr fontId="5"/>
  </si>
  <si>
    <t>※④は、③が「有」に該当する場合のみ届け出ること。</t>
    <rPh sb="7" eb="8">
      <t>ア</t>
    </rPh>
    <rPh sb="10" eb="12">
      <t>ガイトウ</t>
    </rPh>
    <rPh sb="14" eb="16">
      <t>バアイ</t>
    </rPh>
    <rPh sb="18" eb="19">
      <t>トド</t>
    </rPh>
    <rPh sb="20" eb="21">
      <t>デ</t>
    </rPh>
    <phoneticPr fontId="5"/>
  </si>
  <si>
    <t>①に占める②の割合が
５％以上</t>
    <phoneticPr fontId="5"/>
  </si>
  <si>
    <t>①に占める③の割合が
５％以上</t>
    <phoneticPr fontId="5"/>
  </si>
  <si>
    <t>①に占める③の割合が
１５％以上</t>
    <phoneticPr fontId="5"/>
  </si>
  <si>
    <t>（別紙２）</t>
    <rPh sb="1" eb="3">
      <t>ベッシ</t>
    </rPh>
    <phoneticPr fontId="5"/>
  </si>
  <si>
    <t>受付番号</t>
    <phoneticPr fontId="5"/>
  </si>
  <si>
    <t>月</t>
    <rPh sb="0" eb="1">
      <t>ゲツ</t>
    </rPh>
    <phoneticPr fontId="5"/>
  </si>
  <si>
    <t>殿</t>
    <rPh sb="0" eb="1">
      <t>ドノ</t>
    </rPh>
    <phoneticPr fontId="5"/>
  </si>
  <si>
    <t>所在地</t>
    <phoneticPr fontId="5"/>
  </si>
  <si>
    <t>名　称</t>
    <phoneticPr fontId="5"/>
  </si>
  <si>
    <t>このことについて、関係書類を添えて以下のとおり届け出ます。</t>
    <phoneticPr fontId="5"/>
  </si>
  <si>
    <t>事業所所在地市町村番号</t>
    <phoneticPr fontId="5"/>
  </si>
  <si>
    <t>届　出　者</t>
    <phoneticPr fontId="5"/>
  </si>
  <si>
    <t>フリガナ</t>
  </si>
  <si>
    <t>名　　称</t>
    <phoneticPr fontId="5"/>
  </si>
  <si>
    <t>主たる事務所の所在地</t>
    <phoneticPr fontId="5"/>
  </si>
  <si>
    <t>(郵便番号</t>
    <phoneticPr fontId="5"/>
  </si>
  <si>
    <t>ー</t>
    <phoneticPr fontId="5"/>
  </si>
  <si>
    <t>）</t>
    <phoneticPr fontId="5"/>
  </si>
  <si>
    <t>　　　　　</t>
    <phoneticPr fontId="5"/>
  </si>
  <si>
    <t>県</t>
    <rPh sb="0" eb="1">
      <t>ケン</t>
    </rPh>
    <phoneticPr fontId="5"/>
  </si>
  <si>
    <t>群市</t>
    <rPh sb="0" eb="1">
      <t>グン</t>
    </rPh>
    <rPh sb="1" eb="2">
      <t>シ</t>
    </rPh>
    <phoneticPr fontId="5"/>
  </si>
  <si>
    <t>　(ビルの名称等)</t>
    <phoneticPr fontId="5"/>
  </si>
  <si>
    <t>連 絡 先</t>
    <phoneticPr fontId="5"/>
  </si>
  <si>
    <t>電話番号</t>
  </si>
  <si>
    <t>FAX番号</t>
  </si>
  <si>
    <t>法人の種別</t>
    <phoneticPr fontId="5"/>
  </si>
  <si>
    <t>法人所轄庁</t>
  </si>
  <si>
    <t>代表者の職・氏名</t>
    <phoneticPr fontId="5"/>
  </si>
  <si>
    <t>職名</t>
  </si>
  <si>
    <t>氏名</t>
  </si>
  <si>
    <t>代表者の住所</t>
  </si>
  <si>
    <t>事業所・施設の状況</t>
  </si>
  <si>
    <t>フリガナ</t>
    <phoneticPr fontId="5"/>
  </si>
  <si>
    <t>事業所・施設の名称</t>
    <phoneticPr fontId="5"/>
  </si>
  <si>
    <t>主たる事業所・施設の所在地</t>
    <phoneticPr fontId="5"/>
  </si>
  <si>
    <t>主たる事業所の所在地以外の場所で一部実施する場合の出張所等の所在地</t>
    <phoneticPr fontId="5"/>
  </si>
  <si>
    <t>管理者の氏名</t>
  </si>
  <si>
    <t>管理者の住所</t>
  </si>
  <si>
    <t>届出を行う事業所・施設の種類</t>
  </si>
  <si>
    <t>同一所在地において行う　　　　　　　　　　　　　　　事業等の種類</t>
    <phoneticPr fontId="5"/>
  </si>
  <si>
    <t>実施事業</t>
  </si>
  <si>
    <t>指定（許可）</t>
    <rPh sb="0" eb="2">
      <t>シテイ</t>
    </rPh>
    <rPh sb="3" eb="5">
      <t>キョカ</t>
    </rPh>
    <phoneticPr fontId="5"/>
  </si>
  <si>
    <t>異動等の区分</t>
  </si>
  <si>
    <t>異動（予定）</t>
    <phoneticPr fontId="5"/>
  </si>
  <si>
    <t>異動項目</t>
    <phoneticPr fontId="5"/>
  </si>
  <si>
    <t>年月日</t>
    <rPh sb="0" eb="3">
      <t>ネンガッピ</t>
    </rPh>
    <phoneticPr fontId="5"/>
  </si>
  <si>
    <t>(※変更の場合)</t>
    <rPh sb="2" eb="4">
      <t>ヘンコウ</t>
    </rPh>
    <rPh sb="5" eb="7">
      <t>バアイ</t>
    </rPh>
    <phoneticPr fontId="5"/>
  </si>
  <si>
    <t>指定居宅サービス</t>
  </si>
  <si>
    <t>訪問介護</t>
  </si>
  <si>
    <t>1新規</t>
  </si>
  <si>
    <t>2変更</t>
    <phoneticPr fontId="5"/>
  </si>
  <si>
    <t>3終了</t>
    <phoneticPr fontId="5"/>
  </si>
  <si>
    <t>訪問入浴介護</t>
  </si>
  <si>
    <t>訪問看護</t>
  </si>
  <si>
    <t>訪問ﾘﾊﾋﾞﾘﾃｰｼｮﾝ</t>
    <phoneticPr fontId="5"/>
  </si>
  <si>
    <t>居宅療養管理指導</t>
  </si>
  <si>
    <t>通所介護</t>
  </si>
  <si>
    <t>通所ﾘﾊﾋﾞﾘﾃｰｼｮﾝ</t>
    <phoneticPr fontId="5"/>
  </si>
  <si>
    <t>短期入所生活介護</t>
  </si>
  <si>
    <t>短期入所療養介護</t>
  </si>
  <si>
    <t>特定施設入居者生活介護</t>
    <rPh sb="5" eb="6">
      <t>キョ</t>
    </rPh>
    <phoneticPr fontId="5"/>
  </si>
  <si>
    <t>福祉用具貸与</t>
  </si>
  <si>
    <t>介護予防訪問入浴介護</t>
    <rPh sb="0" eb="2">
      <t>カイゴ</t>
    </rPh>
    <rPh sb="2" eb="4">
      <t>ヨボウ</t>
    </rPh>
    <phoneticPr fontId="5"/>
  </si>
  <si>
    <t>介護予防訪問看護</t>
    <rPh sb="0" eb="2">
      <t>カイゴ</t>
    </rPh>
    <rPh sb="2" eb="4">
      <t>ヨボウ</t>
    </rPh>
    <phoneticPr fontId="5"/>
  </si>
  <si>
    <t>介護予防訪問ﾘﾊﾋﾞﾘﾃｰｼｮﾝ</t>
    <rPh sb="0" eb="2">
      <t>カイゴ</t>
    </rPh>
    <rPh sb="2" eb="4">
      <t>ヨボウ</t>
    </rPh>
    <phoneticPr fontId="5"/>
  </si>
  <si>
    <t>介護予防居宅療養管理指導</t>
    <rPh sb="0" eb="2">
      <t>カイゴ</t>
    </rPh>
    <rPh sb="2" eb="4">
      <t>ヨボウ</t>
    </rPh>
    <phoneticPr fontId="5"/>
  </si>
  <si>
    <t>介護予防通所ﾘﾊﾋﾞﾘﾃｰｼｮﾝ</t>
    <rPh sb="0" eb="2">
      <t>カイゴ</t>
    </rPh>
    <rPh sb="2" eb="4">
      <t>ヨボウ</t>
    </rPh>
    <phoneticPr fontId="5"/>
  </si>
  <si>
    <t>介護予防短期入所生活介護</t>
    <rPh sb="0" eb="2">
      <t>カイゴ</t>
    </rPh>
    <rPh sb="2" eb="4">
      <t>ヨボウ</t>
    </rPh>
    <phoneticPr fontId="5"/>
  </si>
  <si>
    <t>介護予防短期入所療養介護</t>
    <rPh sb="0" eb="2">
      <t>カイゴ</t>
    </rPh>
    <rPh sb="2" eb="4">
      <t>ヨボウ</t>
    </rPh>
    <phoneticPr fontId="5"/>
  </si>
  <si>
    <t>介護予防特定施設入居者生活介護</t>
    <rPh sb="0" eb="2">
      <t>カイゴ</t>
    </rPh>
    <rPh sb="2" eb="4">
      <t>ヨボウ</t>
    </rPh>
    <rPh sb="9" eb="10">
      <t>キョ</t>
    </rPh>
    <phoneticPr fontId="5"/>
  </si>
  <si>
    <t>介護予防福祉用具貸与</t>
    <rPh sb="0" eb="2">
      <t>カイゴ</t>
    </rPh>
    <rPh sb="2" eb="4">
      <t>ヨボウ</t>
    </rPh>
    <phoneticPr fontId="5"/>
  </si>
  <si>
    <t>施設</t>
  </si>
  <si>
    <t>介護老人福祉施設</t>
  </si>
  <si>
    <t>介護老人保健施設</t>
  </si>
  <si>
    <t>介護医療院</t>
    <rPh sb="0" eb="2">
      <t>カイゴ</t>
    </rPh>
    <rPh sb="2" eb="4">
      <t>イリョウ</t>
    </rPh>
    <rPh sb="4" eb="5">
      <t>イン</t>
    </rPh>
    <phoneticPr fontId="5"/>
  </si>
  <si>
    <t>介護保険事業所番号</t>
  </si>
  <si>
    <t>医療機関コード等</t>
    <rPh sb="0" eb="2">
      <t>イリョウ</t>
    </rPh>
    <rPh sb="2" eb="4">
      <t>キカン</t>
    </rPh>
    <rPh sb="7" eb="8">
      <t>トウ</t>
    </rPh>
    <phoneticPr fontId="5"/>
  </si>
  <si>
    <t>特記事項</t>
  </si>
  <si>
    <t>変　更　前</t>
    <phoneticPr fontId="5"/>
  </si>
  <si>
    <t>変　更　後</t>
    <rPh sb="4" eb="5">
      <t>ゴ</t>
    </rPh>
    <phoneticPr fontId="5"/>
  </si>
  <si>
    <t>関係書類</t>
  </si>
  <si>
    <t>別添のとおり</t>
  </si>
  <si>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</si>
  <si>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</si>
  <si>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</si>
  <si>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3　「法人所轄庁」欄は、申請者が認可法人である場合に、その主務官庁の名称を記載してください。</t>
    <phoneticPr fontId="5"/>
  </si>
  <si>
    <t>　　4　「実施事業」欄は、該当する欄に「〇」を記入してください。</t>
    <phoneticPr fontId="5"/>
  </si>
  <si>
    <t>　　5　「異動等の区分」欄には、今回届出を行う事業所・施設について該当する数字の横の□を■にしてください。</t>
    <rPh sb="40" eb="41">
      <t>ヨコ</t>
    </rPh>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</si>
  <si>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</si>
  <si>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</si>
  <si>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</si>
  <si>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</si>
  <si>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</si>
  <si>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東京都知事</t>
    <rPh sb="0" eb="3">
      <t>トウキョウト</t>
    </rPh>
    <rPh sb="3" eb="5">
      <t>チジ</t>
    </rPh>
    <phoneticPr fontId="5"/>
  </si>
  <si>
    <t>特記事項に記載</t>
    <rPh sb="0" eb="2">
      <t>トッキ</t>
    </rPh>
    <rPh sb="2" eb="4">
      <t>ジコウ</t>
    </rPh>
    <rPh sb="5" eb="7">
      <t>キサイ</t>
    </rPh>
    <phoneticPr fontId="5"/>
  </si>
  <si>
    <t>　５．夜間看護体制加算（Ⅰ）に係る届出内容</t>
    <rPh sb="3" eb="5">
      <t>ヤカン</t>
    </rPh>
    <rPh sb="7" eb="9">
      <t>タイセイ</t>
    </rPh>
    <phoneticPr fontId="5"/>
  </si>
  <si>
    <t>（別紙33）</t>
    <rPh sb="1" eb="3">
      <t>ベッシ</t>
    </rPh>
    <phoneticPr fontId="5"/>
  </si>
  <si>
    <t>（別紙34-2）</t>
    <rPh sb="1" eb="3">
      <t>ベッシ</t>
    </rPh>
    <phoneticPr fontId="5"/>
  </si>
  <si>
    <t>別紙12-2</t>
    <rPh sb="0" eb="2">
      <t>ベッシ</t>
    </rPh>
    <phoneticPr fontId="5"/>
  </si>
  <si>
    <t>別紙32</t>
    <rPh sb="0" eb="2">
      <t>ベッシ</t>
    </rPh>
    <phoneticPr fontId="5"/>
  </si>
  <si>
    <t>別紙32-2</t>
    <rPh sb="0" eb="2">
      <t>ベッシ</t>
    </rPh>
    <phoneticPr fontId="5"/>
  </si>
  <si>
    <t>テクノロジーの導入による入居継続支援加算に関する届出書</t>
    <phoneticPr fontId="5"/>
  </si>
  <si>
    <t xml:space="preserve"> 5-2　入居継続支援加算（Ⅱ）に係る届出</t>
    <phoneticPr fontId="5"/>
  </si>
  <si>
    <t xml:space="preserve"> 5-1　入居継続支援加算（Ⅰ）に係る届出</t>
    <phoneticPr fontId="5"/>
  </si>
  <si>
    <t>介護福祉士数：入所者数が１：７以上</t>
    <phoneticPr fontId="5"/>
  </si>
  <si>
    <t>　6　テクノロ
　　ジーの使用
　　状況</t>
    <phoneticPr fontId="5"/>
  </si>
  <si>
    <t>② 利用者の安全やケアの質の確保、職員の負担の軽減を図るため、以下のすべての項目について、テクノロジー導入後、少なくとも３か月以上実施</t>
    <phoneticPr fontId="5"/>
  </si>
  <si>
    <t>　 1　入居継続支援加算（Ⅰ）　2　入居継続支援加算（Ⅱ）</t>
    <rPh sb="4" eb="12">
      <t>ニュウキョケイゾクシエンカサン</t>
    </rPh>
    <rPh sb="18" eb="20">
      <t>ニュウキョ</t>
    </rPh>
    <rPh sb="20" eb="22">
      <t>ケイゾク</t>
    </rPh>
    <rPh sb="22" eb="24">
      <t>シエン</t>
    </rPh>
    <rPh sb="24" eb="26">
      <t>カサン</t>
    </rPh>
    <phoneticPr fontId="5"/>
  </si>
  <si>
    <t>看取り介護体制に関する届出書</t>
    <rPh sb="0" eb="2">
      <t>ミト</t>
    </rPh>
    <rPh sb="3" eb="5">
      <t>カイゴ</t>
    </rPh>
    <rPh sb="5" eb="7">
      <t>タイセイ</t>
    </rPh>
    <rPh sb="8" eb="9">
      <t>カン</t>
    </rPh>
    <rPh sb="11" eb="13">
      <t>トドケデ</t>
    </rPh>
    <rPh sb="13" eb="14">
      <t>ショ</t>
    </rPh>
    <phoneticPr fontId="5"/>
  </si>
  <si>
    <t>（別紙35）</t>
    <phoneticPr fontId="5"/>
  </si>
  <si>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5"/>
  </si>
  <si>
    <t>1　事 業 所 名</t>
    <phoneticPr fontId="5"/>
  </si>
  <si>
    <t>2　異 動 区 分</t>
    <rPh sb="2" eb="3">
      <t>イ</t>
    </rPh>
    <rPh sb="4" eb="5">
      <t>ドウ</t>
    </rPh>
    <rPh sb="6" eb="7">
      <t>ク</t>
    </rPh>
    <rPh sb="8" eb="9">
      <t>ブン</t>
    </rPh>
    <phoneticPr fontId="5"/>
  </si>
  <si>
    <t>1　新規</t>
    <phoneticPr fontId="5"/>
  </si>
  <si>
    <t>2　変更</t>
    <phoneticPr fontId="5"/>
  </si>
  <si>
    <t>3　終了</t>
    <phoneticPr fontId="5"/>
  </si>
  <si>
    <t>3　施 設 種 別</t>
    <rPh sb="2" eb="3">
      <t>シ</t>
    </rPh>
    <rPh sb="4" eb="5">
      <t>セツ</t>
    </rPh>
    <rPh sb="6" eb="7">
      <t>シュ</t>
    </rPh>
    <rPh sb="8" eb="9">
      <t>ベツ</t>
    </rPh>
    <phoneticPr fontId="5"/>
  </si>
  <si>
    <t>1 （介護予防）特定施設入居者生活介護</t>
    <rPh sb="3" eb="5">
      <t>カイゴ</t>
    </rPh>
    <rPh sb="5" eb="7">
      <t>ヨボウ</t>
    </rPh>
    <phoneticPr fontId="5"/>
  </si>
  <si>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
  </si>
  <si>
    <t>4　届 出 項 目</t>
    <rPh sb="2" eb="3">
      <t>トド</t>
    </rPh>
    <rPh sb="4" eb="5">
      <t>デ</t>
    </rPh>
    <rPh sb="6" eb="7">
      <t>コウ</t>
    </rPh>
    <rPh sb="8" eb="9">
      <t>メ</t>
    </rPh>
    <phoneticPr fontId="5"/>
  </si>
  <si>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5"/>
  </si>
  <si>
    <t>2　高齢者施設等感染対策向上加算（Ⅱ）</t>
    <phoneticPr fontId="5"/>
  </si>
  <si>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5"/>
  </si>
  <si>
    <t>連携している第二種協定指定医療機関</t>
    <rPh sb="0" eb="2">
      <t>レンケイ</t>
    </rPh>
    <rPh sb="6" eb="17">
      <t>ダイニシュキョウテイシテイイリョウキカン</t>
    </rPh>
    <phoneticPr fontId="5"/>
  </si>
  <si>
    <t>医療機関名</t>
    <rPh sb="0" eb="2">
      <t>イリョウキカンメイ</t>
    </rPh>
    <phoneticPr fontId="5"/>
  </si>
  <si>
    <t>医療機関コード</t>
    <rPh sb="0" eb="2">
      <t>イリョウ</t>
    </rPh>
    <rPh sb="2" eb="4">
      <t>キカン</t>
    </rPh>
    <phoneticPr fontId="5"/>
  </si>
  <si>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5"/>
  </si>
  <si>
    <t>　　　　医療機関名（※１）</t>
    <rPh sb="4" eb="6">
      <t>イリョウキカンメイ</t>
    </rPh>
    <phoneticPr fontId="5"/>
  </si>
  <si>
    <t>医療機関が届け出ている診療報酬</t>
    <rPh sb="0" eb="2">
      <t>イリョウ</t>
    </rPh>
    <rPh sb="2" eb="4">
      <t>キカン</t>
    </rPh>
    <rPh sb="5" eb="6">
      <t>トド</t>
    </rPh>
    <rPh sb="7" eb="8">
      <t>デ</t>
    </rPh>
    <rPh sb="11" eb="13">
      <t>シンリョウ</t>
    </rPh>
    <rPh sb="13" eb="15">
      <t>ホウシュウ</t>
    </rPh>
    <phoneticPr fontId="5"/>
  </si>
  <si>
    <t>1 感染対策向上加算１</t>
    <rPh sb="2" eb="4">
      <t>カンセン</t>
    </rPh>
    <rPh sb="4" eb="6">
      <t>タイサク</t>
    </rPh>
    <rPh sb="6" eb="8">
      <t>コウジョウ</t>
    </rPh>
    <rPh sb="8" eb="10">
      <t>カサン</t>
    </rPh>
    <phoneticPr fontId="5"/>
  </si>
  <si>
    <t>2 感染対策向上加算２</t>
    <rPh sb="2" eb="4">
      <t>カンセン</t>
    </rPh>
    <rPh sb="4" eb="6">
      <t>タイサク</t>
    </rPh>
    <rPh sb="6" eb="8">
      <t>コウジョウ</t>
    </rPh>
    <rPh sb="8" eb="10">
      <t>カサン</t>
    </rPh>
    <phoneticPr fontId="5"/>
  </si>
  <si>
    <t>3 感染対策向上加算３</t>
    <rPh sb="2" eb="4">
      <t>カンセン</t>
    </rPh>
    <rPh sb="4" eb="6">
      <t>タイサク</t>
    </rPh>
    <rPh sb="6" eb="8">
      <t>コウジョウ</t>
    </rPh>
    <rPh sb="8" eb="10">
      <t>カサン</t>
    </rPh>
    <phoneticPr fontId="5"/>
  </si>
  <si>
    <t>4 外来感染対策向上加算</t>
    <rPh sb="2" eb="4">
      <t>ガイライ</t>
    </rPh>
    <rPh sb="4" eb="6">
      <t>カンセン</t>
    </rPh>
    <rPh sb="6" eb="8">
      <t>タイサク</t>
    </rPh>
    <rPh sb="8" eb="10">
      <t>コウジョウ</t>
    </rPh>
    <rPh sb="10" eb="12">
      <t>カサン</t>
    </rPh>
    <phoneticPr fontId="5"/>
  </si>
  <si>
    <t>地域の医師会の名称（※１）</t>
    <rPh sb="0" eb="2">
      <t>チイキ</t>
    </rPh>
    <rPh sb="3" eb="6">
      <t>イシカイ</t>
    </rPh>
    <rPh sb="7" eb="9">
      <t>メイショウ</t>
    </rPh>
    <phoneticPr fontId="5"/>
  </si>
  <si>
    <t>院内感染対策に関する研修又は訓練に参加した日時</t>
    <phoneticPr fontId="5"/>
  </si>
  <si>
    <t>6　高齢者施設等感染対策向上加算（Ⅱ）に係る届出</t>
    <rPh sb="20" eb="21">
      <t>カカ</t>
    </rPh>
    <rPh sb="22" eb="24">
      <t>トドケデ</t>
    </rPh>
    <phoneticPr fontId="5"/>
  </si>
  <si>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5"/>
  </si>
  <si>
    <t>実地指導を受けた日時</t>
    <rPh sb="0" eb="2">
      <t>ジッチ</t>
    </rPh>
    <rPh sb="2" eb="4">
      <t>シドウ</t>
    </rPh>
    <rPh sb="5" eb="6">
      <t>ウ</t>
    </rPh>
    <rPh sb="8" eb="10">
      <t>ニチジ</t>
    </rPh>
    <phoneticPr fontId="5"/>
  </si>
  <si>
    <t>備考１</t>
    <rPh sb="0" eb="2">
      <t>ビコウ</t>
    </rPh>
    <phoneticPr fontId="5"/>
  </si>
  <si>
    <t>備考２</t>
    <phoneticPr fontId="5"/>
  </si>
  <si>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5"/>
  </si>
  <si>
    <t>備考３</t>
    <phoneticPr fontId="5"/>
  </si>
  <si>
    <t>高齢者施設等感染対策向上加算（Ⅰ）及び（Ⅱ）は併算定が可能である。</t>
    <rPh sb="17" eb="18">
      <t>オヨ</t>
    </rPh>
    <rPh sb="23" eb="24">
      <t>ヘイ</t>
    </rPh>
    <rPh sb="24" eb="26">
      <t>サンテイ</t>
    </rPh>
    <rPh sb="27" eb="29">
      <t>カノウ</t>
    </rPh>
    <phoneticPr fontId="5"/>
  </si>
  <si>
    <t>備考４</t>
    <phoneticPr fontId="5"/>
  </si>
  <si>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5"/>
  </si>
  <si>
    <t>（※１）</t>
    <phoneticPr fontId="5"/>
  </si>
  <si>
    <t>研修若しくは訓練を行った医療機関又は地域の医師会のいずれかを記載してください。</t>
    <rPh sb="2" eb="3">
      <t>モ</t>
    </rPh>
    <rPh sb="16" eb="17">
      <t>マタ</t>
    </rPh>
    <rPh sb="30" eb="32">
      <t>キサイ</t>
    </rPh>
    <phoneticPr fontId="5"/>
  </si>
  <si>
    <t>別紙2</t>
    <rPh sb="0" eb="2">
      <t>ベッシ</t>
    </rPh>
    <phoneticPr fontId="5"/>
  </si>
  <si>
    <t>別紙33</t>
    <rPh sb="0" eb="2">
      <t>ベッシ</t>
    </rPh>
    <phoneticPr fontId="5"/>
  </si>
  <si>
    <t>　・　夜間看護体制加算に係る届出書</t>
    <rPh sb="3" eb="5">
      <t>ヤカン</t>
    </rPh>
    <rPh sb="5" eb="7">
      <t>カンゴ</t>
    </rPh>
    <rPh sb="7" eb="9">
      <t>タイセイ</t>
    </rPh>
    <rPh sb="9" eb="11">
      <t>カサン</t>
    </rPh>
    <rPh sb="12" eb="13">
      <t>カカ</t>
    </rPh>
    <rPh sb="14" eb="16">
      <t>トドケデ</t>
    </rPh>
    <rPh sb="16" eb="17">
      <t>ショ</t>
    </rPh>
    <phoneticPr fontId="5"/>
  </si>
  <si>
    <t>別紙34-2</t>
    <rPh sb="0" eb="2">
      <t>ベッシ</t>
    </rPh>
    <phoneticPr fontId="5"/>
  </si>
  <si>
    <t>別紙35</t>
    <rPh sb="0" eb="2">
      <t>ベッシ</t>
    </rPh>
    <phoneticPr fontId="5"/>
  </si>
  <si>
    <t>高齢者施設等感染対策向上加算（Ⅰ）又は（Ⅱ）</t>
    <rPh sb="17" eb="18">
      <t>マタ</t>
    </rPh>
    <phoneticPr fontId="5"/>
  </si>
  <si>
    <t>　・　（Ⅰ）又は（Ⅱ）のいずれか或いは両方ありの場合
　　　高齢者施設等感染症対策向上加算に係る届出書</t>
    <rPh sb="6" eb="7">
      <t>マタ</t>
    </rPh>
    <rPh sb="16" eb="17">
      <t>アル</t>
    </rPh>
    <rPh sb="19" eb="21">
      <t>リョウホウ</t>
    </rPh>
    <rPh sb="24" eb="26">
      <t>バアイ</t>
    </rPh>
    <rPh sb="30" eb="33">
      <t>コウレイシャ</t>
    </rPh>
    <rPh sb="33" eb="35">
      <t>シセツ</t>
    </rPh>
    <rPh sb="35" eb="36">
      <t>トウ</t>
    </rPh>
    <rPh sb="36" eb="39">
      <t>カンセンショウ</t>
    </rPh>
    <rPh sb="39" eb="41">
      <t>タイサク</t>
    </rPh>
    <rPh sb="41" eb="43">
      <t>コウジョウ</t>
    </rPh>
    <rPh sb="43" eb="45">
      <t>カサン</t>
    </rPh>
    <rPh sb="46" eb="47">
      <t>カカ</t>
    </rPh>
    <rPh sb="48" eb="51">
      <t>トドケデショ</t>
    </rPh>
    <phoneticPr fontId="5"/>
  </si>
  <si>
    <t>　・　生産性向上推進体制加算に係る届出書</t>
    <rPh sb="3" eb="6">
      <t>セイサンセイ</t>
    </rPh>
    <rPh sb="6" eb="8">
      <t>コウジョウ</t>
    </rPh>
    <rPh sb="8" eb="10">
      <t>スイシン</t>
    </rPh>
    <rPh sb="10" eb="12">
      <t>タイセイ</t>
    </rPh>
    <rPh sb="12" eb="14">
      <t>カサン</t>
    </rPh>
    <rPh sb="15" eb="16">
      <t>カカ</t>
    </rPh>
    <rPh sb="17" eb="20">
      <t>トドケデショ</t>
    </rPh>
    <phoneticPr fontId="5"/>
  </si>
  <si>
    <t>別紙28</t>
    <rPh sb="0" eb="2">
      <t>ベッシ</t>
    </rPh>
    <phoneticPr fontId="5"/>
  </si>
  <si>
    <t>別紙28の②</t>
    <rPh sb="0" eb="2">
      <t>ベッシ</t>
    </rPh>
    <phoneticPr fontId="5"/>
  </si>
  <si>
    <t>別紙14-6</t>
    <rPh sb="0" eb="2">
      <t>ベッシ</t>
    </rPh>
    <phoneticPr fontId="5"/>
  </si>
  <si>
    <t>連 絡 先（担当者）</t>
    <rPh sb="6" eb="9">
      <t>タントウシャ</t>
    </rPh>
    <phoneticPr fontId="5"/>
  </si>
  <si>
    <t>介護給付費算定に係る体制等に関する届出書＜指定事業者用＞（介護予防）特定施設入居者生活介護</t>
    <rPh sb="29" eb="31">
      <t>カイゴ</t>
    </rPh>
    <rPh sb="31" eb="33">
      <t>ヨボウ</t>
    </rPh>
    <rPh sb="34" eb="36">
      <t>トクテイ</t>
    </rPh>
    <rPh sb="36" eb="38">
      <t>シセツ</t>
    </rPh>
    <rPh sb="38" eb="41">
      <t>ニュウキョシャ</t>
    </rPh>
    <rPh sb="41" eb="43">
      <t>セイカツ</t>
    </rPh>
    <rPh sb="43" eb="45">
      <t>カイゴ</t>
    </rPh>
    <phoneticPr fontId="5"/>
  </si>
  <si>
    <t>別紙２②　介護給付費算定に係る体制等状況一覧表に関すること</t>
    <rPh sb="0" eb="2">
      <t>ベッシ</t>
    </rPh>
    <rPh sb="15" eb="17">
      <t>タイセイ</t>
    </rPh>
    <rPh sb="17" eb="18">
      <t>ナド</t>
    </rPh>
    <rPh sb="18" eb="20">
      <t>ジョウキョウ</t>
    </rPh>
    <rPh sb="20" eb="22">
      <t>イチラン</t>
    </rPh>
    <rPh sb="22" eb="23">
      <t>ヒョウ</t>
    </rPh>
    <rPh sb="24" eb="25">
      <t>カン</t>
    </rPh>
    <phoneticPr fontId="5"/>
  </si>
  <si>
    <r>
      <t xml:space="preserve">※ </t>
    </r>
    <r>
      <rPr>
        <b/>
        <sz val="12"/>
        <rFont val="HG丸ｺﾞｼｯｸM-PRO"/>
        <family val="3"/>
        <charset val="128"/>
      </rPr>
      <t>別紙２に記載した異動のある加算等についてのみ</t>
    </r>
    <r>
      <rPr>
        <sz val="12"/>
        <rFont val="HG丸ｺﾞｼｯｸM-PRO"/>
        <family val="3"/>
        <charset val="128"/>
      </rPr>
      <t>、各欄の該当する番号に○を付けてください。</t>
    </r>
    <rPh sb="2" eb="4">
      <t>ベッシ</t>
    </rPh>
    <rPh sb="10" eb="12">
      <t>イドウ</t>
    </rPh>
    <rPh sb="25" eb="27">
      <t>カクラン</t>
    </rPh>
    <phoneticPr fontId="5"/>
  </si>
  <si>
    <t xml:space="preserve">
　　（　別紙２に記載していない加算等については、記載する必要はありません。　）</t>
    <rPh sb="5" eb="7">
      <t>ベッシ</t>
    </rPh>
    <phoneticPr fontId="5"/>
  </si>
  <si>
    <t>※勤務形態一覧表（加算適用日以降１か月分）・資格証写し・雇用契約書写し・オンコール体制マニュアル・重度化した場合における対応に係る指針を添付すること。</t>
    <phoneticPr fontId="5"/>
  </si>
  <si>
    <t>※夜間看護体制加算（Ⅰ）の場合、夜勤・宿直により看護職員の配置がわかる勤務形態一覧表を添付すること。</t>
    <rPh sb="1" eb="3">
      <t>ヤカン</t>
    </rPh>
    <rPh sb="3" eb="5">
      <t>カンゴ</t>
    </rPh>
    <rPh sb="5" eb="7">
      <t>タイセイ</t>
    </rPh>
    <rPh sb="7" eb="9">
      <t>カサン</t>
    </rPh>
    <phoneticPr fontId="5"/>
  </si>
  <si>
    <t>　１　サービス提供体制強化加算（Ⅰ）　２　サービス提供体制強化加算（Ⅱ）</t>
    <phoneticPr fontId="5"/>
  </si>
  <si>
    <t>　３　サービス提供体制強化加算（Ⅲ）</t>
    <phoneticPr fontId="5"/>
  </si>
  <si>
    <t>①のうち社会福祉士及び介護福祉士法施行規則第１条各号に掲げる行為を必要とする者の数</t>
    <phoneticPr fontId="5"/>
  </si>
  <si>
    <t>高齢者施設等感染対策向上加算（Ⅱ）の場合は実地指導が行われたことが確認できる書式を提出すること</t>
    <rPh sb="18" eb="20">
      <t>バアイ</t>
    </rPh>
    <rPh sb="21" eb="23">
      <t>ジッチ</t>
    </rPh>
    <rPh sb="23" eb="25">
      <t>シドウ</t>
    </rPh>
    <rPh sb="26" eb="27">
      <t>オコナ</t>
    </rPh>
    <rPh sb="33" eb="35">
      <t>カクニン</t>
    </rPh>
    <rPh sb="38" eb="40">
      <t>ショシキ</t>
    </rPh>
    <rPh sb="41" eb="43">
      <t>テイシュツ</t>
    </rPh>
    <phoneticPr fontId="5"/>
  </si>
  <si>
    <t>備考５</t>
    <phoneticPr fontId="5"/>
  </si>
  <si>
    <t>備考１　加算（Ⅰ）の要件①については、当該要件に係る各種指標に関する調査結果のデータ（別紙28②）を提出すること。</t>
    <rPh sb="0" eb="2">
      <t>ビコウ</t>
    </rPh>
    <rPh sb="4" eb="6">
      <t>カサン</t>
    </rPh>
    <rPh sb="10" eb="12">
      <t>ヨウケン</t>
    </rPh>
    <rPh sb="19" eb="21">
      <t>トウガイ</t>
    </rPh>
    <rPh sb="24" eb="25">
      <t>カカ</t>
    </rPh>
    <rPh sb="31" eb="32">
      <t>カン</t>
    </rPh>
    <rPh sb="43" eb="45">
      <t>ベッシ</t>
    </rPh>
    <phoneticPr fontId="5"/>
  </si>
  <si>
    <t>備考２　要件を満たすことが分かる委員会の議事概要及び、導入した機器の機能等がわかるカタログ等の資料を添付すること。</t>
    <rPh sb="0" eb="2">
      <t>ビコウ</t>
    </rPh>
    <rPh sb="4" eb="6">
      <t>ヨウケン</t>
    </rPh>
    <rPh sb="7" eb="8">
      <t>ミ</t>
    </rPh>
    <rPh sb="13" eb="14">
      <t>ワ</t>
    </rPh>
    <rPh sb="16" eb="19">
      <t>イインカイ</t>
    </rPh>
    <rPh sb="20" eb="22">
      <t>ギジ</t>
    </rPh>
    <rPh sb="22" eb="24">
      <t>ガイヨウ</t>
    </rPh>
    <rPh sb="24" eb="25">
      <t>オヨ</t>
    </rPh>
    <rPh sb="27" eb="29">
      <t>ドウニュウ</t>
    </rPh>
    <rPh sb="31" eb="33">
      <t>キキ</t>
    </rPh>
    <rPh sb="34" eb="36">
      <t>キノウ</t>
    </rPh>
    <rPh sb="36" eb="37">
      <t>トウ</t>
    </rPh>
    <rPh sb="45" eb="46">
      <t>トウ</t>
    </rPh>
    <rPh sb="47" eb="49">
      <t>シリョウ</t>
    </rPh>
    <rPh sb="50" eb="52">
      <t>テンプ</t>
    </rPh>
    <phoneticPr fontId="5"/>
  </si>
  <si>
    <t>　・ 導入機器の機能等がわかるカタログ等</t>
    <rPh sb="3" eb="5">
      <t>ドウニュウ</t>
    </rPh>
    <rPh sb="5" eb="7">
      <t>キキ</t>
    </rPh>
    <rPh sb="8" eb="10">
      <t>キノウ</t>
    </rPh>
    <rPh sb="10" eb="11">
      <t>トウ</t>
    </rPh>
    <rPh sb="19" eb="20">
      <t>トウ</t>
    </rPh>
    <phoneticPr fontId="5"/>
  </si>
  <si>
    <t>機器ごとに1部</t>
    <rPh sb="0" eb="2">
      <t>キキ</t>
    </rPh>
    <rPh sb="6" eb="7">
      <t>ブ</t>
    </rPh>
    <phoneticPr fontId="5"/>
  </si>
  <si>
    <t>要件に該当するもの
全て</t>
    <rPh sb="0" eb="2">
      <t>ヨウケン</t>
    </rPh>
    <rPh sb="3" eb="5">
      <t>ガイトウ</t>
    </rPh>
    <rPh sb="10" eb="11">
      <t>スベ</t>
    </rPh>
    <phoneticPr fontId="5"/>
  </si>
  <si>
    <t>高齢者施設等感染対策向上加算（Ⅰ）の場合は第二種協定医療機関との連携内容がわかる資料及び院内感染対策に関する研修又は訓練への参加記録等を提出すること</t>
    <rPh sb="0" eb="3">
      <t>コウレイシャ</t>
    </rPh>
    <rPh sb="3" eb="5">
      <t>シセツ</t>
    </rPh>
    <rPh sb="5" eb="6">
      <t>トウ</t>
    </rPh>
    <rPh sb="6" eb="8">
      <t>カンセン</t>
    </rPh>
    <rPh sb="8" eb="10">
      <t>タイサク</t>
    </rPh>
    <rPh sb="10" eb="12">
      <t>コウジョウ</t>
    </rPh>
    <rPh sb="12" eb="14">
      <t>カサン</t>
    </rPh>
    <rPh sb="18" eb="20">
      <t>バアイ</t>
    </rPh>
    <rPh sb="21" eb="23">
      <t>ダイニ</t>
    </rPh>
    <rPh sb="23" eb="24">
      <t>シュ</t>
    </rPh>
    <rPh sb="24" eb="26">
      <t>キョウテイ</t>
    </rPh>
    <rPh sb="26" eb="28">
      <t>イリョウ</t>
    </rPh>
    <rPh sb="28" eb="30">
      <t>キカン</t>
    </rPh>
    <rPh sb="32" eb="34">
      <t>レンケイ</t>
    </rPh>
    <rPh sb="34" eb="36">
      <t>ナイヨウ</t>
    </rPh>
    <rPh sb="40" eb="42">
      <t>シリョウ</t>
    </rPh>
    <rPh sb="42" eb="43">
      <t>オヨ</t>
    </rPh>
    <rPh sb="44" eb="46">
      <t>インナイ</t>
    </rPh>
    <rPh sb="46" eb="48">
      <t>カンセン</t>
    </rPh>
    <rPh sb="48" eb="50">
      <t>タイサク</t>
    </rPh>
    <rPh sb="51" eb="52">
      <t>カン</t>
    </rPh>
    <rPh sb="54" eb="56">
      <t>ケンシュウ</t>
    </rPh>
    <rPh sb="56" eb="57">
      <t>マタ</t>
    </rPh>
    <rPh sb="58" eb="60">
      <t>クンレン</t>
    </rPh>
    <rPh sb="62" eb="64">
      <t>サンカ</t>
    </rPh>
    <rPh sb="64" eb="66">
      <t>キロク</t>
    </rPh>
    <rPh sb="66" eb="67">
      <t>トウ</t>
    </rPh>
    <rPh sb="68" eb="70">
      <t>テイシュツ</t>
    </rPh>
    <phoneticPr fontId="5"/>
  </si>
  <si>
    <t>　・　（Ⅱ）の場合　実地指導が行われたことが確認できる書式</t>
    <rPh sb="7" eb="9">
      <t>バアイ</t>
    </rPh>
    <rPh sb="10" eb="12">
      <t>ジッチ</t>
    </rPh>
    <rPh sb="12" eb="14">
      <t>シドウ</t>
    </rPh>
    <rPh sb="15" eb="16">
      <t>オコナ</t>
    </rPh>
    <rPh sb="22" eb="24">
      <t>カクニン</t>
    </rPh>
    <rPh sb="27" eb="29">
      <t>ショシキ</t>
    </rPh>
    <phoneticPr fontId="5"/>
  </si>
  <si>
    <t>　・ （Ⅰ）の場合 生産性向上推進体制加算（Ⅰ）の算定に関する
　　取組の成果</t>
    <rPh sb="7" eb="9">
      <t>バアイ</t>
    </rPh>
    <phoneticPr fontId="5"/>
  </si>
  <si>
    <t>　・ 利用者の安全並びに介護サービスの質の確保及び職員の
　　負担軽減に資する方策を検討するための委員会議事録</t>
    <rPh sb="3" eb="6">
      <t>リヨウシャ</t>
    </rPh>
    <rPh sb="7" eb="9">
      <t>アンゼン</t>
    </rPh>
    <rPh sb="9" eb="10">
      <t>ナラ</t>
    </rPh>
    <rPh sb="12" eb="14">
      <t>カイゴ</t>
    </rPh>
    <rPh sb="19" eb="20">
      <t>シツ</t>
    </rPh>
    <rPh sb="21" eb="23">
      <t>カクホ</t>
    </rPh>
    <rPh sb="23" eb="24">
      <t>オヨ</t>
    </rPh>
    <rPh sb="25" eb="27">
      <t>ショクイン</t>
    </rPh>
    <rPh sb="31" eb="33">
      <t>フタン</t>
    </rPh>
    <rPh sb="33" eb="35">
      <t>ケイゲン</t>
    </rPh>
    <rPh sb="36" eb="37">
      <t>シ</t>
    </rPh>
    <rPh sb="39" eb="41">
      <t>ホウサク</t>
    </rPh>
    <rPh sb="42" eb="44">
      <t>ケントウ</t>
    </rPh>
    <rPh sb="49" eb="52">
      <t>イインカイ</t>
    </rPh>
    <rPh sb="52" eb="55">
      <t>ギジロク</t>
    </rPh>
    <phoneticPr fontId="5"/>
  </si>
  <si>
    <t>　・　（Ⅰ）の場合　第二種協定医療機関との連携内容がわかる
　　資料</t>
    <rPh sb="7" eb="9">
      <t>バアイ</t>
    </rPh>
    <rPh sb="10" eb="12">
      <t>ダイニ</t>
    </rPh>
    <rPh sb="12" eb="13">
      <t>シュ</t>
    </rPh>
    <rPh sb="13" eb="15">
      <t>キョウテイ</t>
    </rPh>
    <rPh sb="15" eb="17">
      <t>イリョウ</t>
    </rPh>
    <rPh sb="17" eb="19">
      <t>キカン</t>
    </rPh>
    <rPh sb="21" eb="23">
      <t>レンケイ</t>
    </rPh>
    <rPh sb="23" eb="25">
      <t>ナイヨウ</t>
    </rPh>
    <rPh sb="32" eb="34">
      <t>シリョウ</t>
    </rPh>
    <phoneticPr fontId="5"/>
  </si>
  <si>
    <t>　・　添付資料なし　　※詳細については以下のＵＲＬ（厚生労働省ホームページ）を確認してください。
　　　　　https://www.mhlw.go.jp/stf/shingi2/0000198094_00037.html
参考PDF　「科学的介護情報システム（ＬＩＦＥ）について」</t>
    <rPh sb="3" eb="5">
      <t>テンプ</t>
    </rPh>
    <rPh sb="5" eb="7">
      <t>シリョウ</t>
    </rPh>
    <rPh sb="12" eb="14">
      <t>ショウサイ</t>
    </rPh>
    <rPh sb="19" eb="21">
      <t>イカ</t>
    </rPh>
    <rPh sb="26" eb="28">
      <t>コウセイ</t>
    </rPh>
    <rPh sb="28" eb="31">
      <t>ロウドウショウ</t>
    </rPh>
    <rPh sb="39" eb="41">
      <t>カクニン</t>
    </rPh>
    <rPh sb="111" eb="113">
      <t>サンコウ</t>
    </rPh>
    <phoneticPr fontId="5"/>
  </si>
  <si>
    <t>（標準様式1）</t>
    <rPh sb="1" eb="3">
      <t>ヒョウジュン</t>
    </rPh>
    <rPh sb="3" eb="5">
      <t>ヨウシキ</t>
    </rPh>
    <phoneticPr fontId="5"/>
  </si>
  <si>
    <t>標準様式１</t>
    <rPh sb="0" eb="2">
      <t>ヒョウジュン</t>
    </rPh>
    <rPh sb="2" eb="4">
      <t>ヨウシキ</t>
    </rPh>
    <phoneticPr fontId="5"/>
  </si>
  <si>
    <t>（加算様式１）</t>
    <rPh sb="1" eb="3">
      <t>カサン</t>
    </rPh>
    <rPh sb="3" eb="5">
      <t>ヨウシキ</t>
    </rPh>
    <phoneticPr fontId="5"/>
  </si>
  <si>
    <t>（別紙28②）</t>
    <phoneticPr fontId="5"/>
  </si>
  <si>
    <t>（別紙28）</t>
    <rPh sb="1" eb="3">
      <t>ベッシ</t>
    </rPh>
    <phoneticPr fontId="5"/>
  </si>
  <si>
    <t>　　　</t>
    <phoneticPr fontId="5"/>
  </si>
  <si>
    <t>備考　詳細については、別途通知（「生産性向上推進体制加算に関する基本的考え方並びに事務処理手順及び
　　　様式例等の提示について」）を参照すること。また、成果の確認に当たっては加算（Ⅱ）の要件となる
　　　介護機器の導入後、３月以上取組の継続が必要であることに留意すること。</t>
    <rPh sb="0" eb="2">
      <t>ビコウ</t>
    </rPh>
    <rPh sb="55" eb="56">
      <t>レイ</t>
    </rPh>
    <phoneticPr fontId="5"/>
  </si>
  <si>
    <t>　　　また、利用者の満足度等の変化に関する調査のデータがない場合であって、介護機器の導入前からサー
　　　ビスを利用する利用者へのヒアリング調査等を実施した場合は、当該調査結果及び委員会での当該結果
　　　を確認した議事概要を提出すること。</t>
    <rPh sb="13" eb="14">
      <t>ナド</t>
    </rPh>
    <rPh sb="18" eb="19">
      <t>カン</t>
    </rPh>
    <rPh sb="21" eb="23">
      <t>チョウサ</t>
    </rPh>
    <rPh sb="30" eb="32">
      <t>バアイ</t>
    </rPh>
    <rPh sb="37" eb="39">
      <t>カイゴ</t>
    </rPh>
    <rPh sb="39" eb="41">
      <t>キキ</t>
    </rPh>
    <rPh sb="42" eb="44">
      <t>ドウニュウ</t>
    </rPh>
    <rPh sb="44" eb="45">
      <t>マエ</t>
    </rPh>
    <rPh sb="56" eb="58">
      <t>リヨウ</t>
    </rPh>
    <phoneticPr fontId="5"/>
  </si>
  <si>
    <t>③ ②のⅰの委員会で安全体制やケアの質の確保、職員の負担軽減が図られていることを確認</t>
    <phoneticPr fontId="5"/>
  </si>
  <si>
    <t>　ⅰ 利用者の安全やケアの質の確保、職員の負担を軽減するための委員会を設置</t>
    <phoneticPr fontId="5"/>
  </si>
  <si>
    <t>　備考１　要件を満たすことがわかる議事概要を提出すること。このほか要件を満たすことがわかる
　　　根拠書類も提出してください。</t>
    <rPh sb="54" eb="56">
      <t>テイシュツ</t>
    </rPh>
    <phoneticPr fontId="5"/>
  </si>
  <si>
    <t>　備考２　6②ⅰの委員会には、介護福祉士をはじめ実際にケア等を行う多職種の職員が参画すること。</t>
    <phoneticPr fontId="5"/>
  </si>
  <si>
    <t>（別紙32）</t>
    <rPh sb="1" eb="3">
      <t>ベッシ</t>
    </rPh>
    <phoneticPr fontId="5"/>
  </si>
  <si>
    <t>（別紙32-2）</t>
    <rPh sb="1" eb="3">
      <t>ベッシ</t>
    </rPh>
    <phoneticPr fontId="5"/>
  </si>
  <si>
    <t>（別紙14-6）</t>
    <rPh sb="1" eb="3">
      <t>ベッシ</t>
    </rPh>
    <phoneticPr fontId="5"/>
  </si>
  <si>
    <t>（別紙12-2）</t>
    <rPh sb="1" eb="3">
      <t>ベッシ</t>
    </rPh>
    <phoneticPr fontId="5"/>
  </si>
  <si>
    <t>　・　（Ⅰ）の場合　院内感染対策に関する研修又は訓練への
　　参加記録又は参加予定日のわかる資料</t>
    <rPh sb="7" eb="9">
      <t>バアイ</t>
    </rPh>
    <rPh sb="10" eb="12">
      <t>インナイ</t>
    </rPh>
    <rPh sb="12" eb="14">
      <t>カンセン</t>
    </rPh>
    <rPh sb="14" eb="16">
      <t>タイサク</t>
    </rPh>
    <rPh sb="17" eb="18">
      <t>カン</t>
    </rPh>
    <rPh sb="20" eb="22">
      <t>ケンシュウ</t>
    </rPh>
    <rPh sb="22" eb="23">
      <t>マタ</t>
    </rPh>
    <rPh sb="24" eb="26">
      <t>クンレン</t>
    </rPh>
    <rPh sb="31" eb="33">
      <t>サンカ</t>
    </rPh>
    <rPh sb="33" eb="35">
      <t>キロク</t>
    </rPh>
    <rPh sb="35" eb="36">
      <t>マタ</t>
    </rPh>
    <rPh sb="37" eb="39">
      <t>サンカ</t>
    </rPh>
    <rPh sb="39" eb="41">
      <t>ヨテイ</t>
    </rPh>
    <rPh sb="41" eb="42">
      <t>ビ</t>
    </rPh>
    <rPh sb="46" eb="48">
      <t>シリョウ</t>
    </rPh>
    <phoneticPr fontId="5"/>
  </si>
  <si>
    <t>加算様式１</t>
    <rPh sb="0" eb="2">
      <t>カサン</t>
    </rPh>
    <rPh sb="2" eb="4">
      <t>ヨウシキ</t>
    </rPh>
    <phoneticPr fontId="5"/>
  </si>
  <si>
    <r>
      <t>介護給付費算定に係る体制等に関する届出必要書類チェックシート　　　　　　　　　　　　　　　　　　　　　　　　　　　　　　　　　　　　　　　</t>
    </r>
    <r>
      <rPr>
        <sz val="8"/>
        <rFont val="ＭＳ Ｐゴシック"/>
        <family val="3"/>
        <charset val="128"/>
      </rPr>
      <t>　</t>
    </r>
    <r>
      <rPr>
        <sz val="9"/>
        <rFont val="ＭＳ Ｐゴシック"/>
        <family val="3"/>
        <charset val="128"/>
      </rPr>
      <t>（特定施設入居者生活介護・介護予防特定施設入居者生活介護・短期利用特定施設入居者生活介護）</t>
    </r>
    <rPh sb="0" eb="2">
      <t>カイゴ</t>
    </rPh>
    <rPh sb="2" eb="4">
      <t>キュウフ</t>
    </rPh>
    <rPh sb="4" eb="5">
      <t>ヒ</t>
    </rPh>
    <rPh sb="5" eb="7">
      <t>サンテイ</t>
    </rPh>
    <rPh sb="8" eb="9">
      <t>カカ</t>
    </rPh>
    <rPh sb="10" eb="12">
      <t>タイセイ</t>
    </rPh>
    <rPh sb="12" eb="13">
      <t>トウ</t>
    </rPh>
    <rPh sb="14" eb="15">
      <t>カン</t>
    </rPh>
    <rPh sb="17" eb="19">
      <t>トドケデ</t>
    </rPh>
    <rPh sb="19" eb="21">
      <t>ヒツヨウ</t>
    </rPh>
    <rPh sb="21" eb="23">
      <t>ショルイ</t>
    </rPh>
    <rPh sb="71" eb="82">
      <t>トクテイ</t>
    </rPh>
    <rPh sb="83" eb="85">
      <t>カイゴ</t>
    </rPh>
    <rPh sb="85" eb="87">
      <t>ヨボウ</t>
    </rPh>
    <rPh sb="87" eb="98">
      <t>トクテイ</t>
    </rPh>
    <rPh sb="99" eb="101">
      <t>タンキ</t>
    </rPh>
    <rPh sb="101" eb="103">
      <t>リヨウ</t>
    </rPh>
    <rPh sb="103" eb="105">
      <t>トクテイ</t>
    </rPh>
    <rPh sb="105" eb="107">
      <t>シセツ</t>
    </rPh>
    <rPh sb="107" eb="110">
      <t>ニュウキョシャ</t>
    </rPh>
    <rPh sb="110" eb="112">
      <t>セイカツ</t>
    </rPh>
    <rPh sb="112" eb="114">
      <t>カイゴ</t>
    </rPh>
    <phoneticPr fontId="5"/>
  </si>
  <si>
    <r>
      <rPr>
        <sz val="8"/>
        <rFont val="ＭＳ Ｐゴシック"/>
        <family val="3"/>
        <charset val="128"/>
      </rPr>
      <t>看護職員全員分</t>
    </r>
    <rPh sb="0" eb="2">
      <t>カンゴ</t>
    </rPh>
    <rPh sb="2" eb="4">
      <t>ショクイン</t>
    </rPh>
    <rPh sb="4" eb="6">
      <t>ゼンイン</t>
    </rPh>
    <rPh sb="6" eb="7">
      <t>ブン</t>
    </rPh>
    <phoneticPr fontId="5"/>
  </si>
  <si>
    <t>　看護職員により又は医療機関等との連携により24時間常時連絡できる体制を確保している。</t>
    <rPh sb="1" eb="3">
      <t>カンゴ</t>
    </rPh>
    <rPh sb="3" eb="5">
      <t>ショクイン</t>
    </rPh>
    <rPh sb="8" eb="9">
      <t>マタ</t>
    </rPh>
    <rPh sb="10" eb="12">
      <t>イリョウ</t>
    </rPh>
    <rPh sb="12" eb="14">
      <t>キカン</t>
    </rPh>
    <rPh sb="14" eb="15">
      <t>トウ</t>
    </rPh>
    <rPh sb="17" eb="19">
      <t>レンケイ</t>
    </rPh>
    <rPh sb="24" eb="26">
      <t>ジカン</t>
    </rPh>
    <rPh sb="26" eb="28">
      <t>ジョウジ</t>
    </rPh>
    <rPh sb="28" eb="30">
      <t>レンラク</t>
    </rPh>
    <rPh sb="33" eb="35">
      <t>タイセイ</t>
    </rPh>
    <rPh sb="36" eb="38">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</si>
</sst>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 "/>
    <numFmt numFmtId="177" formatCode="0.00_);[Red]\(0.00\)"/>
    <numFmt numFmtId="178" formatCode="0.00_ "/>
    <numFmt numFmtId="179" formatCode="#,##0_ "/>
    <numFmt numFmtId="180" formatCode="0.0_);[Red]\(0.0\)"/>
    <numFmt numFmtId="181" formatCode="0.0_ "/>
    <numFmt numFmtId="182" formatCode="0.0%"/>
    <numFmt numFmtId="183" formatCode="0.0"/>
    <numFmt numFmtId="184" formatCode="#,##0.0#"/>
    <numFmt numFmtId="185" formatCode="#,##0.##"/>
    <numFmt numFmtId="186" formatCode="#,##0.0&quot;人&quot;"/>
    <numFmt numFmtId="187" formatCode="#,##0&quot;人&quot;"/>
    <numFmt numFmtId="188" formatCode="[&lt;=999]000;[&lt;=9999]000\-00;000\-0000"/>
  </numFmts>
  <fonts count="118">
    <font>
      <sz val="8"/>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8"/>
      <name val="HG丸ｺﾞｼｯｸM-PRO"/>
      <family val="3"/>
      <charset val="128"/>
    </font>
    <font>
      <sz val="11"/>
      <name val="ＭＳ ゴシック"/>
      <family val="3"/>
      <charset val="128"/>
    </font>
    <font>
      <sz val="8"/>
      <name val="ＭＳ Ｐゴシック"/>
      <family val="3"/>
      <charset val="128"/>
    </font>
    <font>
      <sz val="9"/>
      <name val="ＭＳ ゴシック"/>
      <family val="3"/>
      <charset val="128"/>
    </font>
    <font>
      <sz val="8"/>
      <name val="ＭＳ ゴシック"/>
      <family val="3"/>
      <charset val="128"/>
    </font>
    <font>
      <sz val="10"/>
      <name val="HG丸ｺﾞｼｯｸM-PRO"/>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sz val="14"/>
      <name val="ＭＳ ゴシック"/>
      <family val="3"/>
      <charset val="128"/>
    </font>
    <font>
      <b/>
      <sz val="14"/>
      <name val="ＭＳ ゴシック"/>
      <family val="3"/>
      <charset val="128"/>
    </font>
    <font>
      <b/>
      <sz val="16"/>
      <name val="ＭＳ ゴシック"/>
      <family val="3"/>
      <charset val="128"/>
    </font>
    <font>
      <sz val="10"/>
      <name val="ＭＳ Ｐ明朝"/>
      <family val="1"/>
      <charset val="128"/>
    </font>
    <font>
      <sz val="20"/>
      <name val="ＭＳ ゴシック"/>
      <family val="3"/>
      <charset val="128"/>
    </font>
    <font>
      <sz val="14"/>
      <name val="ＭＳ Ｐゴシック"/>
      <family val="3"/>
      <charset val="128"/>
    </font>
    <font>
      <sz val="9"/>
      <name val="ＭＳ Ｐゴシック"/>
      <family val="3"/>
      <charset val="128"/>
    </font>
    <font>
      <u val="double"/>
      <sz val="11"/>
      <name val="ＭＳ Ｐゴシック"/>
      <family val="3"/>
      <charset val="128"/>
    </font>
    <font>
      <b/>
      <sz val="11"/>
      <name val="ＭＳ Ｐゴシック"/>
      <family val="3"/>
      <charset val="128"/>
    </font>
    <font>
      <u val="double"/>
      <sz val="14"/>
      <name val="ＭＳ Ｐゴシック"/>
      <family val="3"/>
      <charset val="128"/>
    </font>
    <font>
      <sz val="12"/>
      <name val="ＭＳ Ｐゴシック"/>
      <family val="3"/>
      <charset val="128"/>
    </font>
    <font>
      <sz val="10"/>
      <name val="ＭＳ Ｐゴシック"/>
      <family val="3"/>
      <charset val="128"/>
    </font>
    <font>
      <sz val="11"/>
      <name val="HGSｺﾞｼｯｸM"/>
      <family val="3"/>
      <charset val="128"/>
    </font>
    <font>
      <sz val="9"/>
      <name val="HGSｺﾞｼｯｸM"/>
      <family val="3"/>
      <charset val="128"/>
    </font>
    <font>
      <sz val="14"/>
      <name val="HGSｺﾞｼｯｸM"/>
      <family val="3"/>
      <charset val="128"/>
    </font>
    <font>
      <sz val="12"/>
      <name val="HGSｺﾞｼｯｸM"/>
      <family val="3"/>
      <charset val="128"/>
    </font>
    <font>
      <sz val="10"/>
      <name val="HGSｺﾞｼｯｸM"/>
      <family val="3"/>
      <charset val="128"/>
    </font>
    <font>
      <b/>
      <sz val="11"/>
      <name val="HGSｺﾞｼｯｸM"/>
      <family val="3"/>
      <charset val="128"/>
    </font>
    <font>
      <b/>
      <sz val="8"/>
      <name val="ＭＳ Ｐゴシック"/>
      <family val="3"/>
      <charset val="128"/>
    </font>
    <font>
      <sz val="12"/>
      <name val="HG丸ｺﾞｼｯｸM-PRO"/>
      <family val="3"/>
      <charset val="128"/>
    </font>
    <font>
      <b/>
      <sz val="10"/>
      <name val="ＭＳ ゴシック"/>
      <family val="3"/>
      <charset val="128"/>
    </font>
    <font>
      <b/>
      <sz val="14"/>
      <name val="HG丸ｺﾞｼｯｸM-PRO"/>
      <family val="3"/>
      <charset val="128"/>
    </font>
    <font>
      <sz val="14"/>
      <name val="HG創英角ｺﾞｼｯｸUB"/>
      <family val="3"/>
      <charset val="128"/>
    </font>
    <font>
      <sz val="9"/>
      <name val="ＭＳ Ｐ明朝"/>
      <family val="1"/>
      <charset val="128"/>
    </font>
    <font>
      <sz val="9"/>
      <name val="HGP創英角ｺﾞｼｯｸUB"/>
      <family val="3"/>
      <charset val="128"/>
    </font>
    <font>
      <b/>
      <sz val="9"/>
      <name val="ＭＳ Ｐゴシック"/>
      <family val="3"/>
      <charset val="128"/>
    </font>
    <font>
      <sz val="12"/>
      <name val="HG創英角ｺﾞｼｯｸUB"/>
      <family val="3"/>
      <charset val="128"/>
    </font>
    <font>
      <b/>
      <sz val="9"/>
      <name val="ＭＳ ゴシック"/>
      <family val="3"/>
      <charset val="128"/>
    </font>
    <font>
      <b/>
      <sz val="9"/>
      <name val="ＭＳ 明朝"/>
      <family val="1"/>
      <charset val="128"/>
    </font>
    <font>
      <sz val="9"/>
      <name val="ＭＳ 明朝"/>
      <family val="1"/>
      <charset val="128"/>
    </font>
    <font>
      <sz val="9"/>
      <name val="HG創英角ﾎﾟｯﾌﾟ体"/>
      <family val="3"/>
      <charset val="128"/>
    </font>
    <font>
      <sz val="8"/>
      <name val="ＭＳ Ｐ明朝"/>
      <family val="1"/>
      <charset val="128"/>
    </font>
    <font>
      <sz val="9"/>
      <color indexed="10"/>
      <name val="ＭＳ Ｐゴシック"/>
      <family val="3"/>
      <charset val="128"/>
    </font>
    <font>
      <sz val="10"/>
      <name val="HG創英角ﾎﾟｯﾌﾟ体"/>
      <family val="3"/>
      <charset val="128"/>
    </font>
    <font>
      <b/>
      <sz val="10"/>
      <name val="ＭＳ Ｐゴシック"/>
      <family val="3"/>
      <charset val="128"/>
    </font>
    <font>
      <sz val="9"/>
      <name val="HG創英角ｺﾞｼｯｸUB"/>
      <family val="3"/>
      <charset val="128"/>
    </font>
    <font>
      <b/>
      <sz val="8"/>
      <name val="ＭＳ 明朝"/>
      <family val="1"/>
      <charset val="128"/>
    </font>
    <font>
      <sz val="8"/>
      <name val="ＭＳ 明朝"/>
      <family val="1"/>
      <charset val="128"/>
    </font>
    <font>
      <sz val="9"/>
      <color indexed="53"/>
      <name val="HG丸ｺﾞｼｯｸM-PRO"/>
      <family val="3"/>
      <charset val="128"/>
    </font>
    <font>
      <strike/>
      <sz val="9"/>
      <name val="ＭＳ Ｐゴシック"/>
      <family val="3"/>
      <charset val="128"/>
    </font>
    <font>
      <strike/>
      <sz val="12"/>
      <name val="ＭＳ Ｐゴシック"/>
      <family val="3"/>
      <charset val="128"/>
    </font>
    <font>
      <sz val="9"/>
      <color rgb="FFFF0000"/>
      <name val="ＭＳ ゴシック"/>
      <family val="3"/>
      <charset val="128"/>
    </font>
    <font>
      <sz val="6"/>
      <name val="ＭＳ Ｐゴシック"/>
      <family val="2"/>
      <charset val="128"/>
      <scheme val="minor"/>
    </font>
    <font>
      <b/>
      <sz val="9"/>
      <color rgb="FFFF0000"/>
      <name val="ＭＳ ゴシック"/>
      <family val="3"/>
      <charset val="128"/>
    </font>
    <font>
      <sz val="10"/>
      <name val="MS UI Gothic"/>
      <family val="3"/>
      <charset val="128"/>
    </font>
    <font>
      <u/>
      <sz val="9"/>
      <name val="ＭＳ Ｐ明朝"/>
      <family val="1"/>
      <charset val="128"/>
    </font>
    <font>
      <u/>
      <sz val="9"/>
      <name val="ＭＳ Ｐゴシック"/>
      <family val="3"/>
      <charset val="128"/>
    </font>
    <font>
      <sz val="8"/>
      <name val="HGSｺﾞｼｯｸM"/>
      <family val="3"/>
      <charset val="128"/>
    </font>
    <font>
      <sz val="10.5"/>
      <name val="HGSｺﾞｼｯｸM"/>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b/>
      <sz val="12"/>
      <name val="HG丸ｺﾞｼｯｸM-PRO"/>
      <family val="3"/>
      <charset val="128"/>
    </font>
    <font>
      <sz val="16"/>
      <name val="HGSｺﾞｼｯｸM"/>
      <family val="3"/>
      <charset val="128"/>
    </font>
    <font>
      <b/>
      <sz val="16"/>
      <name val="HGSｺﾞｼｯｸM"/>
      <family val="3"/>
      <charset val="128"/>
    </font>
    <font>
      <b/>
      <sz val="16"/>
      <name val="ＭＳ Ｐゴシック"/>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ＭＳ Ｐゴシック"/>
      <family val="3"/>
      <charset val="128"/>
      <scheme val="minor"/>
    </font>
    <font>
      <sz val="11"/>
      <color rgb="FF000000"/>
      <name val="Calibri"/>
      <family val="2"/>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9"/>
      <name val="HG丸ｺﾞｼｯｸM-PRO"/>
      <family val="3"/>
      <charset val="128"/>
    </font>
    <font>
      <sz val="9"/>
      <color rgb="FF000000"/>
      <name val="Meiryo UI"/>
      <family val="3"/>
      <charset val="128"/>
    </font>
    <font>
      <sz val="9"/>
      <color indexed="81"/>
      <name val="MS P ゴシック"/>
      <family val="3"/>
      <charset val="128"/>
    </font>
    <font>
      <b/>
      <sz val="9"/>
      <color indexed="81"/>
      <name val="MS P ゴシック"/>
      <family val="3"/>
      <charset val="128"/>
    </font>
    <font>
      <sz val="16"/>
      <color rgb="FFFF0000"/>
      <name val="HGSｺﾞｼｯｸM"/>
      <family val="3"/>
      <charset val="128"/>
    </font>
    <font>
      <sz val="16"/>
      <name val="ＭＳ Ｐゴシック"/>
      <family val="3"/>
      <charset val="128"/>
    </font>
    <font>
      <sz val="11"/>
      <name val="ＭＳ Ｐゴシック"/>
      <family val="2"/>
      <charset val="128"/>
      <scheme val="minor"/>
    </font>
    <font>
      <sz val="11"/>
      <name val="Wingdings"/>
      <charset val="2"/>
    </font>
    <font>
      <b/>
      <sz val="8"/>
      <name val="HGSｺﾞｼｯｸM"/>
      <family val="3"/>
      <charset val="128"/>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14"/>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
      <patternFill patternType="solid">
        <fgColor theme="7" tint="0.39997558519241921"/>
        <bgColor indexed="64"/>
      </patternFill>
    </fill>
    <fill>
      <patternFill patternType="solid">
        <fgColor indexed="9"/>
        <bgColor indexed="26"/>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rgb="FF00B05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
      <patternFill patternType="solid">
        <fgColor theme="1" tint="0.499984740745262"/>
        <bgColor indexed="64"/>
      </patternFill>
    </fill>
    <fill>
      <patternFill patternType="solid">
        <fgColor theme="0" tint="-0.499984740745262"/>
        <bgColor indexed="64"/>
      </patternFill>
    </fill>
  </fills>
  <borders count="2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medium">
        <color indexed="64"/>
      </top>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auto="1"/>
      </top>
      <bottom style="thin">
        <color auto="1"/>
      </bottom>
      <diagonal/>
    </border>
    <border>
      <left/>
      <right style="thin">
        <color auto="1"/>
      </right>
      <top style="hair">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dashed">
        <color indexed="64"/>
      </right>
      <top style="thin">
        <color indexed="64"/>
      </top>
      <bottom/>
      <diagonal/>
    </border>
    <border>
      <left style="dashed">
        <color indexed="64"/>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8"/>
      </top>
      <bottom style="thin">
        <color indexed="8"/>
      </bottom>
      <diagonal/>
    </border>
  </borders>
  <cellStyleXfs count="76">
    <xf numFmtId="0"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6"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4" fillId="0" borderId="0"/>
    <xf numFmtId="0" fontId="9" fillId="0" borderId="0"/>
    <xf numFmtId="0" fontId="29" fillId="4" borderId="0" applyNumberFormat="0" applyBorder="0" applyAlignment="0" applyProtection="0">
      <alignment vertical="center"/>
    </xf>
    <xf numFmtId="0" fontId="4" fillId="0" borderId="0"/>
    <xf numFmtId="0" fontId="4" fillId="0" borderId="0">
      <alignment vertical="center"/>
    </xf>
    <xf numFmtId="0" fontId="4" fillId="0" borderId="0"/>
    <xf numFmtId="0" fontId="4" fillId="0" borderId="0"/>
    <xf numFmtId="0" fontId="9" fillId="0" borderId="0"/>
    <xf numFmtId="0" fontId="4" fillId="0" borderId="0"/>
    <xf numFmtId="0" fontId="75" fillId="0" borderId="0">
      <alignment vertical="center"/>
    </xf>
    <xf numFmtId="0" fontId="4" fillId="0" borderId="0">
      <alignment vertical="center"/>
    </xf>
    <xf numFmtId="0" fontId="4" fillId="0" borderId="0"/>
    <xf numFmtId="0" fontId="9" fillId="0" borderId="0"/>
    <xf numFmtId="38" fontId="4" fillId="0" borderId="0" applyFont="0" applyFill="0" applyBorder="0" applyAlignment="0" applyProtection="0"/>
    <xf numFmtId="0" fontId="89" fillId="0" borderId="0" applyNumberFormat="0" applyFill="0" applyBorder="0" applyProtection="0"/>
    <xf numFmtId="0" fontId="90" fillId="33" borderId="0" applyNumberFormat="0" applyBorder="0" applyProtection="0"/>
    <xf numFmtId="0" fontId="90" fillId="34" borderId="0" applyNumberFormat="0" applyBorder="0" applyProtection="0"/>
    <xf numFmtId="0" fontId="89" fillId="35" borderId="0" applyNumberFormat="0" applyBorder="0" applyProtection="0"/>
    <xf numFmtId="0" fontId="87" fillId="36" borderId="0" applyNumberFormat="0" applyBorder="0" applyProtection="0"/>
    <xf numFmtId="0" fontId="88" fillId="37" borderId="0" applyNumberFormat="0" applyBorder="0" applyProtection="0"/>
    <xf numFmtId="0" fontId="84" fillId="0" borderId="0" applyNumberFormat="0" applyFill="0" applyBorder="0" applyProtection="0"/>
    <xf numFmtId="0" fontId="85" fillId="38" borderId="0" applyNumberFormat="0" applyBorder="0" applyProtection="0"/>
    <xf numFmtId="0" fontId="80" fillId="0" borderId="0" applyNumberFormat="0" applyFill="0" applyBorder="0" applyProtection="0"/>
    <xf numFmtId="0" fontId="81" fillId="0" borderId="0" applyNumberFormat="0" applyFill="0" applyBorder="0" applyProtection="0"/>
    <xf numFmtId="0" fontId="82" fillId="0" borderId="0" applyNumberFormat="0" applyFill="0" applyBorder="0" applyProtection="0"/>
    <xf numFmtId="0" fontId="86" fillId="39" borderId="0" applyNumberFormat="0" applyBorder="0" applyProtection="0"/>
    <xf numFmtId="0" fontId="83" fillId="39" borderId="4" applyNumberFormat="0" applyProtection="0"/>
    <xf numFmtId="0" fontId="4" fillId="0" borderId="0" applyNumberFormat="0" applyFill="0" applyBorder="0" applyProtection="0"/>
    <xf numFmtId="0" fontId="4" fillId="0" borderId="0" applyNumberFormat="0" applyFill="0" applyBorder="0" applyProtection="0"/>
    <xf numFmtId="0" fontId="87" fillId="0" borderId="0" applyNumberFormat="0" applyFill="0" applyBorder="0" applyProtection="0"/>
    <xf numFmtId="0" fontId="3" fillId="0" borderId="0">
      <alignment vertical="center"/>
    </xf>
    <xf numFmtId="0" fontId="4" fillId="0" borderId="0"/>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cellStyleXfs>
  <cellXfs count="1810">
    <xf numFmtId="0" fontId="0" fillId="0" borderId="0" xfId="0"/>
    <xf numFmtId="0" fontId="11" fillId="0" borderId="0" xfId="42" applyFont="1" applyFill="1" applyBorder="1" applyAlignment="1">
      <alignment vertical="center"/>
    </xf>
    <xf numFmtId="0" fontId="30" fillId="0" borderId="0" xfId="42" applyFont="1" applyFill="1" applyBorder="1" applyAlignment="1">
      <alignment vertical="center"/>
    </xf>
    <xf numFmtId="0" fontId="35" fillId="0" borderId="0" xfId="42" applyFont="1" applyFill="1" applyBorder="1" applyAlignment="1">
      <alignment horizontal="distributed" vertical="center" indent="20"/>
    </xf>
    <xf numFmtId="0" fontId="33" fillId="0" borderId="0" xfId="42" applyFont="1" applyFill="1" applyBorder="1" applyAlignment="1">
      <alignment vertical="center"/>
    </xf>
    <xf numFmtId="0" fontId="7" fillId="0" borderId="0" xfId="42" applyFont="1" applyFill="1" applyBorder="1" applyAlignment="1">
      <alignment vertical="center" wrapText="1"/>
    </xf>
    <xf numFmtId="0" fontId="7" fillId="0" borderId="0" xfId="42" applyFont="1" applyFill="1" applyBorder="1" applyAlignment="1">
      <alignment vertical="center"/>
    </xf>
    <xf numFmtId="0" fontId="12" fillId="0" borderId="0" xfId="42" applyFont="1" applyFill="1" applyBorder="1" applyAlignment="1">
      <alignment vertical="center"/>
    </xf>
    <xf numFmtId="0" fontId="32" fillId="0" borderId="0" xfId="42" applyFont="1" applyFill="1" applyBorder="1" applyAlignment="1">
      <alignment horizontal="center" vertical="center"/>
    </xf>
    <xf numFmtId="49" fontId="31" fillId="0" borderId="0" xfId="42" applyNumberFormat="1" applyFont="1" applyFill="1" applyBorder="1" applyAlignment="1">
      <alignment horizontal="center" vertical="center"/>
    </xf>
    <xf numFmtId="0" fontId="31" fillId="0" borderId="0" xfId="42" applyFont="1" applyFill="1" applyBorder="1" applyAlignment="1">
      <alignment horizontal="center" vertical="center"/>
    </xf>
    <xf numFmtId="0" fontId="39" fillId="0" borderId="0" xfId="0" applyFont="1" applyAlignment="1">
      <alignment vertical="center"/>
    </xf>
    <xf numFmtId="0" fontId="4"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3" fillId="0" borderId="0" xfId="0" applyFont="1" applyFill="1" applyAlignment="1">
      <alignment horizontal="centerContinuous" vertical="center"/>
    </xf>
    <xf numFmtId="0" fontId="43" fillId="0" borderId="0" xfId="0" applyFont="1" applyFill="1"/>
    <xf numFmtId="0" fontId="43" fillId="0" borderId="0" xfId="0" applyFont="1" applyFill="1" applyAlignment="1">
      <alignment vertical="center"/>
    </xf>
    <xf numFmtId="0" fontId="43" fillId="0" borderId="0" xfId="0" applyFont="1" applyFill="1" applyAlignment="1">
      <alignment horizontal="center"/>
    </xf>
    <xf numFmtId="0" fontId="0" fillId="0" borderId="53" xfId="0" applyFont="1" applyBorder="1" applyAlignment="1">
      <alignment vertical="center"/>
    </xf>
    <xf numFmtId="0" fontId="0" fillId="0" borderId="54" xfId="0" applyFont="1" applyBorder="1" applyAlignment="1">
      <alignment vertical="center"/>
    </xf>
    <xf numFmtId="0" fontId="0" fillId="0" borderId="57" xfId="0" applyFont="1" applyBorder="1" applyAlignment="1">
      <alignment vertical="center"/>
    </xf>
    <xf numFmtId="0" fontId="43" fillId="0" borderId="0" xfId="44" applyFont="1" applyFill="1"/>
    <xf numFmtId="0" fontId="38" fillId="0" borderId="0" xfId="0" applyFont="1"/>
    <xf numFmtId="0" fontId="7" fillId="0" borderId="0" xfId="42" applyFont="1" applyFill="1" applyBorder="1" applyAlignment="1">
      <alignment horizontal="center" vertical="center"/>
    </xf>
    <xf numFmtId="0" fontId="7" fillId="0" borderId="0" xfId="42" applyFont="1" applyFill="1" applyBorder="1" applyAlignment="1"/>
    <xf numFmtId="0" fontId="12" fillId="0" borderId="0" xfId="42" applyFont="1" applyFill="1" applyBorder="1" applyAlignment="1">
      <alignment horizontal="left"/>
    </xf>
    <xf numFmtId="0" fontId="12" fillId="0" borderId="0" xfId="42" applyFont="1" applyFill="1" applyBorder="1" applyAlignment="1"/>
    <xf numFmtId="0" fontId="51" fillId="0" borderId="0" xfId="42" applyFont="1" applyFill="1" applyBorder="1" applyAlignment="1"/>
    <xf numFmtId="0" fontId="0" fillId="0" borderId="58" xfId="0" applyFont="1" applyBorder="1" applyAlignment="1">
      <alignment vertical="center"/>
    </xf>
    <xf numFmtId="0" fontId="0" fillId="0" borderId="59" xfId="0" applyFont="1" applyBorder="1" applyAlignment="1">
      <alignment vertical="center"/>
    </xf>
    <xf numFmtId="0" fontId="0" fillId="0" borderId="51" xfId="0" applyFont="1" applyBorder="1" applyAlignment="1">
      <alignment horizontal="center" vertical="center"/>
    </xf>
    <xf numFmtId="0" fontId="0" fillId="0" borderId="57" xfId="0" applyFont="1" applyBorder="1" applyAlignment="1">
      <alignment horizontal="center" vertical="center"/>
    </xf>
    <xf numFmtId="0" fontId="0" fillId="0" borderId="23"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54" xfId="0" applyFont="1" applyBorder="1"/>
    <xf numFmtId="0" fontId="0" fillId="0" borderId="57" xfId="0" applyFont="1" applyBorder="1"/>
    <xf numFmtId="0" fontId="0" fillId="0" borderId="16"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35" xfId="0" applyFont="1" applyBorder="1" applyAlignment="1">
      <alignment vertical="center"/>
    </xf>
    <xf numFmtId="0" fontId="39" fillId="0" borderId="0" xfId="0" applyFont="1" applyBorder="1" applyAlignment="1">
      <alignment vertical="center"/>
    </xf>
    <xf numFmtId="0" fontId="0" fillId="0" borderId="0" xfId="0" applyFont="1" applyAlignment="1">
      <alignment vertical="center"/>
    </xf>
    <xf numFmtId="0" fontId="0" fillId="0" borderId="0" xfId="0" applyFont="1"/>
    <xf numFmtId="0" fontId="0" fillId="0" borderId="0" xfId="0" applyFont="1" applyAlignment="1">
      <alignment horizontal="right" vertical="center"/>
    </xf>
    <xf numFmtId="0" fontId="0" fillId="0" borderId="54" xfId="0" applyFont="1" applyBorder="1" applyAlignment="1">
      <alignment horizontal="right" vertical="center"/>
    </xf>
    <xf numFmtId="0" fontId="0" fillId="0" borderId="57" xfId="0" applyFont="1" applyBorder="1" applyAlignment="1">
      <alignment horizontal="right" vertical="center"/>
    </xf>
    <xf numFmtId="0" fontId="0" fillId="0" borderId="53" xfId="0" applyFont="1" applyBorder="1"/>
    <xf numFmtId="0" fontId="0" fillId="0" borderId="56" xfId="0" applyFont="1" applyBorder="1"/>
    <xf numFmtId="0" fontId="0" fillId="0" borderId="51" xfId="0" applyFont="1" applyBorder="1" applyAlignment="1">
      <alignment vertical="center"/>
    </xf>
    <xf numFmtId="0" fontId="0" fillId="0" borderId="0" xfId="0" applyFont="1" applyBorder="1" applyAlignment="1">
      <alignment horizontal="center" vertical="center" shrinkToFit="1"/>
    </xf>
    <xf numFmtId="0" fontId="0" fillId="0" borderId="96" xfId="0" applyFont="1" applyBorder="1" applyAlignment="1">
      <alignment horizontal="center" vertical="center"/>
    </xf>
    <xf numFmtId="0" fontId="53" fillId="24" borderId="0" xfId="47" applyFont="1" applyFill="1" applyAlignment="1">
      <alignment horizontal="left" vertical="center"/>
    </xf>
    <xf numFmtId="0" fontId="37" fillId="24" borderId="0" xfId="47" applyFont="1" applyFill="1" applyAlignment="1">
      <alignment vertical="center"/>
    </xf>
    <xf numFmtId="0" fontId="37" fillId="24" borderId="0" xfId="47" applyFont="1" applyFill="1" applyAlignment="1">
      <alignment horizontal="center" vertical="center"/>
    </xf>
    <xf numFmtId="0" fontId="9" fillId="24" borderId="0" xfId="47" applyFont="1" applyFill="1" applyAlignment="1">
      <alignment vertical="center" shrinkToFit="1"/>
    </xf>
    <xf numFmtId="176" fontId="37" fillId="24" borderId="0" xfId="47" applyNumberFormat="1" applyFont="1" applyFill="1" applyAlignment="1">
      <alignment vertical="center"/>
    </xf>
    <xf numFmtId="0" fontId="9" fillId="24" borderId="0" xfId="47" applyFont="1" applyFill="1" applyAlignment="1">
      <alignment vertical="center"/>
    </xf>
    <xf numFmtId="0" fontId="37" fillId="0" borderId="0" xfId="47" applyFont="1" applyAlignment="1">
      <alignment vertical="center"/>
    </xf>
    <xf numFmtId="0" fontId="37" fillId="0" borderId="0" xfId="47" applyFont="1" applyFill="1" applyAlignment="1">
      <alignment vertical="center"/>
    </xf>
    <xf numFmtId="177" fontId="37" fillId="0" borderId="0" xfId="47" applyNumberFormat="1" applyFont="1" applyFill="1" applyAlignment="1">
      <alignment horizontal="center" vertical="center"/>
    </xf>
    <xf numFmtId="177" fontId="37" fillId="0" borderId="0" xfId="47" applyNumberFormat="1" applyFont="1" applyFill="1" applyAlignment="1">
      <alignment vertical="center"/>
    </xf>
    <xf numFmtId="0" fontId="37" fillId="0" borderId="0" xfId="47" applyFont="1" applyAlignment="1">
      <alignment vertical="top"/>
    </xf>
    <xf numFmtId="0" fontId="56" fillId="0" borderId="0" xfId="47" applyFont="1" applyFill="1" applyAlignment="1">
      <alignment vertical="top"/>
    </xf>
    <xf numFmtId="0" fontId="56" fillId="0" borderId="0" xfId="47" applyFont="1" applyFill="1" applyAlignment="1">
      <alignment vertical="center"/>
    </xf>
    <xf numFmtId="0" fontId="71" fillId="0" borderId="0" xfId="47" applyFont="1" applyAlignment="1">
      <alignment vertical="center" wrapText="1"/>
    </xf>
    <xf numFmtId="0" fontId="70" fillId="0" borderId="0" xfId="47" applyFont="1" applyAlignment="1">
      <alignment vertical="center" wrapText="1"/>
    </xf>
    <xf numFmtId="0" fontId="70" fillId="0" borderId="0" xfId="47" applyFont="1" applyAlignment="1">
      <alignment horizontal="right" vertical="center"/>
    </xf>
    <xf numFmtId="0" fontId="55" fillId="0" borderId="0" xfId="47" applyFont="1" applyFill="1" applyAlignment="1"/>
    <xf numFmtId="177" fontId="37" fillId="0" borderId="0" xfId="47" applyNumberFormat="1" applyFont="1" applyFill="1" applyBorder="1" applyAlignment="1">
      <alignment horizontal="center" vertical="center"/>
    </xf>
    <xf numFmtId="177" fontId="37" fillId="0" borderId="0" xfId="47" applyNumberFormat="1" applyFont="1" applyFill="1" applyBorder="1" applyAlignment="1">
      <alignment vertical="center"/>
    </xf>
    <xf numFmtId="0" fontId="59" fillId="0" borderId="39" xfId="47" applyFont="1" applyFill="1" applyBorder="1" applyAlignment="1">
      <alignment vertical="center"/>
    </xf>
    <xf numFmtId="0" fontId="37" fillId="0" borderId="39" xfId="47" applyFont="1" applyBorder="1" applyAlignment="1">
      <alignment horizontal="center" vertical="center"/>
    </xf>
    <xf numFmtId="0" fontId="9" fillId="0" borderId="39" xfId="47" applyFont="1" applyBorder="1" applyAlignment="1">
      <alignment horizontal="right" vertical="center" shrinkToFit="1"/>
    </xf>
    <xf numFmtId="179" fontId="37" fillId="26" borderId="78" xfId="47" applyNumberFormat="1" applyFont="1" applyFill="1" applyBorder="1" applyAlignment="1">
      <alignment vertical="center"/>
    </xf>
    <xf numFmtId="0" fontId="9" fillId="26" borderId="75" xfId="47" applyFont="1" applyFill="1" applyBorder="1" applyAlignment="1">
      <alignment vertical="center"/>
    </xf>
    <xf numFmtId="0" fontId="37" fillId="0" borderId="0" xfId="47" applyFont="1" applyFill="1" applyBorder="1" applyAlignment="1">
      <alignment horizontal="center" vertical="center"/>
    </xf>
    <xf numFmtId="0" fontId="37" fillId="0" borderId="0" xfId="47" applyFont="1" applyFill="1" applyBorder="1" applyAlignment="1">
      <alignment horizontal="right" vertical="center"/>
    </xf>
    <xf numFmtId="0" fontId="37" fillId="0" borderId="0" xfId="47" applyFont="1" applyBorder="1" applyAlignment="1">
      <alignment horizontal="center" vertical="center"/>
    </xf>
    <xf numFmtId="0" fontId="9" fillId="0" borderId="0" xfId="47" applyFont="1" applyBorder="1" applyAlignment="1">
      <alignment horizontal="right" vertical="center" shrinkToFit="1"/>
    </xf>
    <xf numFmtId="180" fontId="37" fillId="25" borderId="82" xfId="47" applyNumberFormat="1" applyFont="1" applyFill="1" applyBorder="1" applyAlignment="1">
      <alignment vertical="center"/>
    </xf>
    <xf numFmtId="0" fontId="9" fillId="25" borderId="30" xfId="47" applyFont="1" applyFill="1" applyBorder="1" applyAlignment="1">
      <alignment vertical="center"/>
    </xf>
    <xf numFmtId="0" fontId="37" fillId="0" borderId="0" xfId="47" applyFont="1" applyFill="1" applyBorder="1" applyAlignment="1">
      <alignment horizontal="center" vertical="center" wrapText="1"/>
    </xf>
    <xf numFmtId="179" fontId="37" fillId="26" borderId="85" xfId="47" applyNumberFormat="1" applyFont="1" applyFill="1" applyBorder="1" applyAlignment="1">
      <alignment vertical="center"/>
    </xf>
    <xf numFmtId="0" fontId="9" fillId="26" borderId="30" xfId="47" applyFont="1" applyFill="1" applyBorder="1" applyAlignment="1">
      <alignment vertical="center"/>
    </xf>
    <xf numFmtId="0" fontId="37" fillId="0" borderId="53" xfId="48" applyFont="1" applyFill="1" applyBorder="1" applyAlignment="1">
      <alignment horizontal="center" vertical="center"/>
    </xf>
    <xf numFmtId="0" fontId="62" fillId="25" borderId="18" xfId="47" applyFont="1" applyFill="1" applyBorder="1" applyAlignment="1">
      <alignment horizontal="center" vertical="center" shrinkToFit="1"/>
    </xf>
    <xf numFmtId="180" fontId="37" fillId="25" borderId="22" xfId="47" applyNumberFormat="1" applyFont="1" applyFill="1" applyBorder="1" applyAlignment="1">
      <alignment vertical="center"/>
    </xf>
    <xf numFmtId="0" fontId="37" fillId="0" borderId="34" xfId="47" applyFont="1" applyFill="1" applyBorder="1" applyAlignment="1">
      <alignment horizontal="right" vertical="center"/>
    </xf>
    <xf numFmtId="0" fontId="37" fillId="0" borderId="34" xfId="47" applyFont="1" applyBorder="1" applyAlignment="1">
      <alignment horizontal="center" vertical="center"/>
    </xf>
    <xf numFmtId="0" fontId="9" fillId="0" borderId="34" xfId="47" applyFont="1" applyBorder="1" applyAlignment="1">
      <alignment horizontal="right" vertical="center" shrinkToFit="1"/>
    </xf>
    <xf numFmtId="0" fontId="9" fillId="25" borderId="35" xfId="47" applyFont="1" applyFill="1" applyBorder="1" applyAlignment="1">
      <alignment vertical="center"/>
    </xf>
    <xf numFmtId="0" fontId="60" fillId="0" borderId="39" xfId="47" applyFont="1" applyFill="1" applyBorder="1" applyAlignment="1">
      <alignment vertical="center"/>
    </xf>
    <xf numFmtId="0" fontId="56" fillId="0" borderId="0" xfId="47" applyFont="1" applyFill="1" applyAlignment="1">
      <alignment vertical="center" wrapText="1"/>
    </xf>
    <xf numFmtId="0" fontId="60" fillId="0" borderId="0" xfId="47" applyFont="1" applyFill="1" applyBorder="1" applyAlignment="1">
      <alignment vertical="center" shrinkToFit="1"/>
    </xf>
    <xf numFmtId="0" fontId="37" fillId="0" borderId="34" xfId="47" applyFont="1" applyFill="1" applyBorder="1" applyAlignment="1">
      <alignment horizontal="center" vertical="center"/>
    </xf>
    <xf numFmtId="0" fontId="62" fillId="25" borderId="88" xfId="47" applyFont="1" applyFill="1" applyBorder="1" applyAlignment="1">
      <alignment horizontal="center" vertical="center" shrinkToFit="1"/>
    </xf>
    <xf numFmtId="180" fontId="37" fillId="25" borderId="89" xfId="47" applyNumberFormat="1" applyFont="1" applyFill="1" applyBorder="1" applyAlignment="1">
      <alignment vertical="center"/>
    </xf>
    <xf numFmtId="0" fontId="56" fillId="0" borderId="71" xfId="47" applyFont="1" applyFill="1" applyBorder="1" applyAlignment="1">
      <alignment horizontal="center" vertical="center" wrapText="1"/>
    </xf>
    <xf numFmtId="181" fontId="56" fillId="0" borderId="71" xfId="47" applyNumberFormat="1" applyFont="1" applyFill="1" applyBorder="1" applyAlignment="1">
      <alignment vertical="center" wrapText="1"/>
    </xf>
    <xf numFmtId="0" fontId="56" fillId="0" borderId="0" xfId="47" applyFont="1" applyFill="1" applyAlignment="1">
      <alignment horizontal="center" vertical="center" wrapText="1"/>
    </xf>
    <xf numFmtId="0" fontId="63" fillId="0" borderId="0" xfId="47" applyFont="1" applyAlignment="1">
      <alignment horizontal="right" vertical="center" shrinkToFit="1"/>
    </xf>
    <xf numFmtId="0" fontId="56" fillId="0" borderId="53" xfId="47" applyFont="1" applyFill="1" applyBorder="1" applyAlignment="1">
      <alignment horizontal="center" vertical="center" shrinkToFit="1"/>
    </xf>
    <xf numFmtId="0" fontId="56" fillId="0" borderId="0" xfId="47" applyFont="1" applyFill="1" applyBorder="1" applyAlignment="1">
      <alignment horizontal="center" vertical="center" wrapText="1"/>
    </xf>
    <xf numFmtId="0" fontId="56" fillId="27" borderId="82" xfId="47" applyFont="1" applyFill="1" applyBorder="1" applyAlignment="1">
      <alignment vertical="center" wrapText="1"/>
    </xf>
    <xf numFmtId="0" fontId="37" fillId="0" borderId="0" xfId="47" applyFont="1" applyAlignment="1">
      <alignment horizontal="center" vertical="center"/>
    </xf>
    <xf numFmtId="177" fontId="37" fillId="0" borderId="0" xfId="47" applyNumberFormat="1" applyFont="1" applyBorder="1" applyAlignment="1">
      <alignment horizontal="right" vertical="center"/>
    </xf>
    <xf numFmtId="177" fontId="37" fillId="0" borderId="82" xfId="47" applyNumberFormat="1" applyFont="1" applyBorder="1" applyAlignment="1">
      <alignment vertical="center"/>
    </xf>
    <xf numFmtId="177" fontId="37" fillId="0" borderId="0" xfId="47" applyNumberFormat="1" applyFont="1" applyBorder="1" applyAlignment="1">
      <alignment vertical="center"/>
    </xf>
    <xf numFmtId="177" fontId="37" fillId="0" borderId="0" xfId="47" applyNumberFormat="1" applyFont="1" applyAlignment="1">
      <alignment vertical="center"/>
    </xf>
    <xf numFmtId="178" fontId="37" fillId="0" borderId="0" xfId="47" applyNumberFormat="1" applyFont="1" applyAlignment="1">
      <alignment vertical="center"/>
    </xf>
    <xf numFmtId="177" fontId="37" fillId="28" borderId="0" xfId="47" applyNumberFormat="1" applyFont="1" applyFill="1" applyBorder="1" applyAlignment="1">
      <alignment horizontal="center" vertical="center" wrapText="1"/>
    </xf>
    <xf numFmtId="177" fontId="37" fillId="0" borderId="0" xfId="47" applyNumberFormat="1" applyFont="1" applyBorder="1" applyAlignment="1">
      <alignment horizontal="center" vertical="center"/>
    </xf>
    <xf numFmtId="178" fontId="56" fillId="29" borderId="82" xfId="47" applyNumberFormat="1" applyFont="1" applyFill="1" applyBorder="1" applyAlignment="1">
      <alignment vertical="center"/>
    </xf>
    <xf numFmtId="178" fontId="37" fillId="29" borderId="0" xfId="47" applyNumberFormat="1" applyFont="1" applyFill="1" applyAlignment="1">
      <alignment vertical="center"/>
    </xf>
    <xf numFmtId="177" fontId="37" fillId="28" borderId="0" xfId="47" applyNumberFormat="1" applyFont="1" applyFill="1" applyBorder="1" applyAlignment="1">
      <alignment horizontal="right" vertical="center"/>
    </xf>
    <xf numFmtId="178" fontId="37" fillId="28" borderId="82" xfId="47" applyNumberFormat="1" applyFont="1" applyFill="1" applyBorder="1" applyAlignment="1">
      <alignment vertical="center"/>
    </xf>
    <xf numFmtId="178" fontId="37" fillId="28" borderId="0" xfId="47" applyNumberFormat="1" applyFont="1" applyFill="1" applyBorder="1" applyAlignment="1">
      <alignment vertical="center"/>
    </xf>
    <xf numFmtId="0" fontId="37" fillId="28" borderId="0" xfId="47" applyFont="1" applyFill="1" applyBorder="1" applyAlignment="1">
      <alignment vertical="center"/>
    </xf>
    <xf numFmtId="177" fontId="37" fillId="0" borderId="0" xfId="47" applyNumberFormat="1" applyFont="1" applyFill="1" applyBorder="1" applyAlignment="1">
      <alignment vertical="center" wrapText="1"/>
    </xf>
    <xf numFmtId="177" fontId="37" fillId="0" borderId="0" xfId="47" applyNumberFormat="1" applyFont="1" applyFill="1" applyBorder="1" applyAlignment="1">
      <alignment horizontal="left" vertical="center" wrapText="1"/>
    </xf>
    <xf numFmtId="178" fontId="64" fillId="0" borderId="0" xfId="47" applyNumberFormat="1" applyFont="1" applyFill="1" applyAlignment="1">
      <alignment vertical="center"/>
    </xf>
    <xf numFmtId="177" fontId="37" fillId="0" borderId="0" xfId="47" applyNumberFormat="1" applyFont="1" applyFill="1" applyAlignment="1">
      <alignment horizontal="left" vertical="center"/>
    </xf>
    <xf numFmtId="177" fontId="42" fillId="0" borderId="0" xfId="47" applyNumberFormat="1" applyFont="1" applyFill="1" applyBorder="1" applyAlignment="1">
      <alignment vertical="center" wrapText="1"/>
    </xf>
    <xf numFmtId="178" fontId="42" fillId="0" borderId="0" xfId="47" applyNumberFormat="1" applyFont="1" applyFill="1" applyAlignment="1">
      <alignment vertical="center"/>
    </xf>
    <xf numFmtId="0" fontId="9" fillId="0" borderId="90" xfId="47" applyFont="1" applyBorder="1" applyAlignment="1">
      <alignment horizontal="right" vertical="center" shrinkToFit="1"/>
    </xf>
    <xf numFmtId="0" fontId="58" fillId="0" borderId="0" xfId="47" applyFont="1" applyBorder="1" applyAlignment="1">
      <alignment vertical="center"/>
    </xf>
    <xf numFmtId="0" fontId="37" fillId="0" borderId="0" xfId="47" applyFont="1" applyFill="1" applyBorder="1" applyAlignment="1">
      <alignment vertical="center"/>
    </xf>
    <xf numFmtId="0" fontId="9" fillId="0" borderId="0" xfId="47" applyFont="1" applyBorder="1" applyAlignment="1">
      <alignment vertical="center" shrinkToFit="1"/>
    </xf>
    <xf numFmtId="176" fontId="37" fillId="0" borderId="0" xfId="47" applyNumberFormat="1" applyFont="1" applyFill="1" applyBorder="1" applyAlignment="1">
      <alignment vertical="center"/>
    </xf>
    <xf numFmtId="0" fontId="9" fillId="0" borderId="0" xfId="47" applyFont="1" applyBorder="1" applyAlignment="1">
      <alignment vertical="center"/>
    </xf>
    <xf numFmtId="0" fontId="37" fillId="0" borderId="0" xfId="47" applyFont="1" applyBorder="1" applyAlignment="1">
      <alignment vertical="center"/>
    </xf>
    <xf numFmtId="0" fontId="58" fillId="0" borderId="0" xfId="47" applyFont="1" applyAlignment="1">
      <alignment vertical="center"/>
    </xf>
    <xf numFmtId="0" fontId="9" fillId="0" borderId="0" xfId="47" applyFont="1" applyAlignment="1">
      <alignment vertical="center" shrinkToFit="1"/>
    </xf>
    <xf numFmtId="176" fontId="37" fillId="0" borderId="0" xfId="47" applyNumberFormat="1" applyFont="1" applyAlignment="1">
      <alignment vertical="center"/>
    </xf>
    <xf numFmtId="0" fontId="9" fillId="0" borderId="0" xfId="47" applyFont="1" applyAlignment="1">
      <alignment vertical="center"/>
    </xf>
    <xf numFmtId="0" fontId="53" fillId="30" borderId="0" xfId="47" applyFont="1" applyFill="1" applyAlignment="1">
      <alignment horizontal="left" vertical="center"/>
    </xf>
    <xf numFmtId="0" fontId="37" fillId="30" borderId="0" xfId="47" applyFont="1" applyFill="1" applyAlignment="1">
      <alignment vertical="center"/>
    </xf>
    <xf numFmtId="0" fontId="37" fillId="30" borderId="0" xfId="47" applyFont="1" applyFill="1" applyAlignment="1">
      <alignment horizontal="center" vertical="center"/>
    </xf>
    <xf numFmtId="0" fontId="9" fillId="30" borderId="0" xfId="47" applyFont="1" applyFill="1" applyAlignment="1">
      <alignment vertical="center" shrinkToFit="1"/>
    </xf>
    <xf numFmtId="176" fontId="37" fillId="30" borderId="0" xfId="47" applyNumberFormat="1" applyFont="1" applyFill="1" applyAlignment="1">
      <alignment vertical="center"/>
    </xf>
    <xf numFmtId="0" fontId="9" fillId="30" borderId="0" xfId="47" applyFont="1" applyFill="1" applyAlignment="1">
      <alignment vertical="center"/>
    </xf>
    <xf numFmtId="178" fontId="37" fillId="0" borderId="0" xfId="47" applyNumberFormat="1" applyFont="1" applyFill="1" applyAlignment="1">
      <alignment vertical="center"/>
    </xf>
    <xf numFmtId="0" fontId="37" fillId="0" borderId="0" xfId="47" applyFont="1" applyAlignment="1">
      <alignment vertical="center" wrapText="1"/>
    </xf>
    <xf numFmtId="0" fontId="57" fillId="0" borderId="0" xfId="47" applyFont="1" applyAlignment="1">
      <alignment vertical="center" wrapText="1"/>
    </xf>
    <xf numFmtId="0" fontId="37" fillId="0" borderId="0" xfId="47" applyFont="1" applyAlignment="1">
      <alignment horizontal="right" vertical="center"/>
    </xf>
    <xf numFmtId="0" fontId="66" fillId="0" borderId="0" xfId="47" applyFont="1" applyFill="1" applyAlignment="1">
      <alignment vertical="top"/>
    </xf>
    <xf numFmtId="178" fontId="37" fillId="0" borderId="0" xfId="47" applyNumberFormat="1" applyFont="1" applyFill="1" applyBorder="1" applyAlignment="1">
      <alignment vertical="center"/>
    </xf>
    <xf numFmtId="0" fontId="66" fillId="0" borderId="0" xfId="47" applyFont="1" applyFill="1" applyBorder="1" applyAlignment="1">
      <alignment horizontal="left" vertical="top"/>
    </xf>
    <xf numFmtId="0" fontId="66" fillId="0" borderId="0" xfId="47" applyFont="1" applyFill="1" applyBorder="1" applyAlignment="1">
      <alignment vertical="top"/>
    </xf>
    <xf numFmtId="0" fontId="60" fillId="0" borderId="77" xfId="47" applyFont="1" applyFill="1" applyBorder="1" applyAlignment="1">
      <alignment vertical="center"/>
    </xf>
    <xf numFmtId="178" fontId="61" fillId="0" borderId="0" xfId="47" applyNumberFormat="1" applyFont="1" applyFill="1" applyBorder="1" applyAlignment="1">
      <alignment vertical="center"/>
    </xf>
    <xf numFmtId="0" fontId="60" fillId="0" borderId="81" xfId="47" applyFont="1" applyFill="1" applyBorder="1" applyAlignment="1">
      <alignment vertical="center"/>
    </xf>
    <xf numFmtId="0" fontId="37" fillId="0" borderId="87" xfId="47" applyFont="1" applyFill="1" applyBorder="1" applyAlignment="1">
      <alignment horizontal="right" vertical="center"/>
    </xf>
    <xf numFmtId="0" fontId="37" fillId="0" borderId="81" xfId="47" applyFont="1" applyFill="1" applyBorder="1" applyAlignment="1">
      <alignment horizontal="center" vertical="center"/>
    </xf>
    <xf numFmtId="0" fontId="37" fillId="0" borderId="87" xfId="47" applyFont="1" applyFill="1" applyBorder="1" applyAlignment="1">
      <alignment horizontal="center" vertical="center"/>
    </xf>
    <xf numFmtId="177" fontId="63" fillId="0" borderId="0" xfId="47" applyNumberFormat="1" applyFont="1" applyFill="1" applyBorder="1" applyAlignment="1">
      <alignment horizontal="left" vertical="center" wrapText="1"/>
    </xf>
    <xf numFmtId="178" fontId="64" fillId="0" borderId="0" xfId="47" applyNumberFormat="1" applyFont="1" applyAlignment="1">
      <alignment horizontal="left" vertical="center"/>
    </xf>
    <xf numFmtId="177" fontId="42" fillId="0" borderId="0" xfId="47" applyNumberFormat="1" applyFont="1" applyBorder="1" applyAlignment="1">
      <alignment vertical="center"/>
    </xf>
    <xf numFmtId="178" fontId="42" fillId="0" borderId="0" xfId="47" applyNumberFormat="1" applyFont="1" applyAlignment="1">
      <alignment horizontal="left" vertical="center"/>
    </xf>
    <xf numFmtId="177" fontId="37" fillId="0" borderId="0" xfId="47" applyNumberFormat="1" applyFont="1" applyFill="1" applyBorder="1" applyAlignment="1">
      <alignment horizontal="left" vertical="center"/>
    </xf>
    <xf numFmtId="178" fontId="64" fillId="0" borderId="0" xfId="47" applyNumberFormat="1" applyFont="1" applyFill="1" applyAlignment="1">
      <alignment horizontal="left" vertical="center"/>
    </xf>
    <xf numFmtId="177" fontId="42" fillId="0" borderId="0" xfId="47" applyNumberFormat="1" applyFont="1" applyBorder="1" applyAlignment="1">
      <alignment vertical="center" wrapText="1"/>
    </xf>
    <xf numFmtId="178" fontId="42" fillId="0" borderId="0" xfId="47" applyNumberFormat="1" applyFont="1" applyAlignment="1">
      <alignment vertical="center"/>
    </xf>
    <xf numFmtId="0" fontId="53" fillId="26" borderId="0" xfId="52" applyFont="1" applyFill="1" applyAlignment="1">
      <alignment horizontal="left" vertical="center"/>
    </xf>
    <xf numFmtId="0" fontId="37" fillId="26" borderId="0" xfId="52" applyFont="1" applyFill="1" applyAlignment="1">
      <alignment vertical="center"/>
    </xf>
    <xf numFmtId="0" fontId="37" fillId="26" borderId="0" xfId="52" applyFont="1" applyFill="1" applyAlignment="1">
      <alignment horizontal="center" vertical="center"/>
    </xf>
    <xf numFmtId="0" fontId="9" fillId="26" borderId="0" xfId="52" applyFont="1" applyFill="1" applyAlignment="1">
      <alignment vertical="center" shrinkToFit="1"/>
    </xf>
    <xf numFmtId="176" fontId="37" fillId="26" borderId="0" xfId="52" applyNumberFormat="1" applyFont="1" applyFill="1" applyAlignment="1">
      <alignment vertical="center"/>
    </xf>
    <xf numFmtId="0" fontId="9" fillId="26" borderId="0" xfId="52" applyFont="1" applyFill="1" applyAlignment="1">
      <alignment vertical="center"/>
    </xf>
    <xf numFmtId="0" fontId="37" fillId="0" borderId="0" xfId="52" applyFont="1" applyAlignment="1">
      <alignment vertical="center"/>
    </xf>
    <xf numFmtId="0" fontId="37" fillId="0" borderId="0" xfId="52" applyFont="1" applyFill="1" applyAlignment="1">
      <alignment vertical="center"/>
    </xf>
    <xf numFmtId="177" fontId="37" fillId="0" borderId="0" xfId="52" applyNumberFormat="1" applyFont="1" applyFill="1" applyAlignment="1">
      <alignment horizontal="center" vertical="center"/>
    </xf>
    <xf numFmtId="177" fontId="37" fillId="0" borderId="0" xfId="52" applyNumberFormat="1" applyFont="1" applyFill="1" applyAlignment="1">
      <alignment vertical="center"/>
    </xf>
    <xf numFmtId="178" fontId="37" fillId="0" borderId="0" xfId="52" applyNumberFormat="1" applyFont="1" applyFill="1" applyAlignment="1">
      <alignment vertical="center"/>
    </xf>
    <xf numFmtId="0" fontId="37" fillId="0" borderId="0" xfId="52" applyFont="1" applyAlignment="1">
      <alignment vertical="center" wrapText="1"/>
    </xf>
    <xf numFmtId="0" fontId="37" fillId="0" borderId="0" xfId="52" applyFont="1" applyAlignment="1">
      <alignment vertical="top"/>
    </xf>
    <xf numFmtId="0" fontId="56" fillId="0" borderId="0" xfId="52" applyFont="1" applyFill="1" applyAlignment="1">
      <alignment vertical="top"/>
    </xf>
    <xf numFmtId="0" fontId="56" fillId="0" borderId="0" xfId="52" applyFont="1" applyFill="1" applyAlignment="1">
      <alignment vertical="center"/>
    </xf>
    <xf numFmtId="0" fontId="57" fillId="0" borderId="0" xfId="52" applyFont="1" applyAlignment="1">
      <alignment vertical="center" wrapText="1"/>
    </xf>
    <xf numFmtId="0" fontId="37" fillId="0" borderId="0" xfId="52" applyFont="1" applyAlignment="1">
      <alignment horizontal="right" vertical="center"/>
    </xf>
    <xf numFmtId="0" fontId="66" fillId="0" borderId="0" xfId="52" applyFont="1" applyFill="1" applyAlignment="1">
      <alignment vertical="top"/>
    </xf>
    <xf numFmtId="177" fontId="37" fillId="0" borderId="0" xfId="52" applyNumberFormat="1" applyFont="1" applyFill="1" applyBorder="1" applyAlignment="1">
      <alignment horizontal="center" vertical="center"/>
    </xf>
    <xf numFmtId="177" fontId="37" fillId="0" borderId="0" xfId="52" applyNumberFormat="1" applyFont="1" applyFill="1" applyBorder="1" applyAlignment="1">
      <alignment vertical="center"/>
    </xf>
    <xf numFmtId="178" fontId="37" fillId="0" borderId="0" xfId="52" applyNumberFormat="1" applyFont="1" applyFill="1" applyBorder="1" applyAlignment="1">
      <alignment vertical="center"/>
    </xf>
    <xf numFmtId="0" fontId="59" fillId="0" borderId="77" xfId="52" applyFont="1" applyFill="1" applyBorder="1" applyAlignment="1">
      <alignment vertical="center" shrinkToFit="1"/>
    </xf>
    <xf numFmtId="0" fontId="37" fillId="0" borderId="39" xfId="52" applyFont="1" applyBorder="1" applyAlignment="1">
      <alignment horizontal="center" vertical="center"/>
    </xf>
    <xf numFmtId="0" fontId="9" fillId="0" borderId="39" xfId="52" applyFont="1" applyBorder="1" applyAlignment="1">
      <alignment horizontal="right" vertical="center" shrinkToFit="1"/>
    </xf>
    <xf numFmtId="179" fontId="37" fillId="26" borderId="78" xfId="52" applyNumberFormat="1" applyFont="1" applyFill="1" applyBorder="1" applyAlignment="1">
      <alignment vertical="center"/>
    </xf>
    <xf numFmtId="0" fontId="9" fillId="26" borderId="75" xfId="52" applyFont="1" applyFill="1" applyBorder="1" applyAlignment="1">
      <alignment vertical="center"/>
    </xf>
    <xf numFmtId="0" fontId="37" fillId="0" borderId="0" xfId="52" applyFont="1" applyFill="1" applyBorder="1" applyAlignment="1">
      <alignment horizontal="center" vertical="center"/>
    </xf>
    <xf numFmtId="0" fontId="37" fillId="0" borderId="13" xfId="52" applyFont="1" applyFill="1" applyBorder="1" applyAlignment="1">
      <alignment horizontal="center" vertical="center"/>
    </xf>
    <xf numFmtId="178" fontId="61" fillId="0" borderId="0" xfId="52" applyNumberFormat="1" applyFont="1" applyFill="1" applyBorder="1" applyAlignment="1">
      <alignment vertical="center"/>
    </xf>
    <xf numFmtId="0" fontId="37" fillId="0" borderId="0" xfId="52" applyFont="1" applyFill="1" applyBorder="1" applyAlignment="1">
      <alignment vertical="center"/>
    </xf>
    <xf numFmtId="0" fontId="37" fillId="0" borderId="81" xfId="52" applyFont="1" applyFill="1" applyBorder="1" applyAlignment="1">
      <alignment horizontal="right" vertical="center"/>
    </xf>
    <xf numFmtId="0" fontId="37" fillId="0" borderId="0" xfId="52" applyFont="1" applyBorder="1" applyAlignment="1">
      <alignment horizontal="center" vertical="center"/>
    </xf>
    <xf numFmtId="0" fontId="9" fillId="0" borderId="0" xfId="52" applyFont="1" applyBorder="1" applyAlignment="1">
      <alignment horizontal="right" vertical="center" shrinkToFit="1"/>
    </xf>
    <xf numFmtId="180" fontId="37" fillId="25" borderId="82" xfId="52" applyNumberFormat="1" applyFont="1" applyFill="1" applyBorder="1" applyAlignment="1">
      <alignment vertical="center"/>
    </xf>
    <xf numFmtId="0" fontId="9" fillId="25" borderId="30" xfId="52" applyFont="1" applyFill="1" applyBorder="1" applyAlignment="1">
      <alignment vertical="center"/>
    </xf>
    <xf numFmtId="0" fontId="37" fillId="0" borderId="0" xfId="52" applyFont="1" applyFill="1" applyBorder="1" applyAlignment="1">
      <alignment horizontal="center" vertical="center" wrapText="1"/>
    </xf>
    <xf numFmtId="0" fontId="37" fillId="0" borderId="15" xfId="52" applyFont="1" applyFill="1" applyBorder="1" applyAlignment="1">
      <alignment horizontal="center" vertical="center"/>
    </xf>
    <xf numFmtId="0" fontId="37" fillId="0" borderId="83" xfId="52" applyFont="1" applyFill="1" applyBorder="1" applyAlignment="1">
      <alignment horizontal="center" vertical="center" shrinkToFit="1"/>
    </xf>
    <xf numFmtId="0" fontId="37" fillId="0" borderId="84" xfId="52" applyFont="1" applyFill="1" applyBorder="1" applyAlignment="1">
      <alignment horizontal="center" vertical="center"/>
    </xf>
    <xf numFmtId="0" fontId="67" fillId="0" borderId="81" xfId="52" applyFont="1" applyFill="1" applyBorder="1" applyAlignment="1">
      <alignment vertical="center" shrinkToFit="1"/>
    </xf>
    <xf numFmtId="179" fontId="37" fillId="26" borderId="85" xfId="52" applyNumberFormat="1" applyFont="1" applyFill="1" applyBorder="1" applyAlignment="1">
      <alignment vertical="center"/>
    </xf>
    <xf numFmtId="0" fontId="9" fillId="26" borderId="30" xfId="52" applyFont="1" applyFill="1" applyBorder="1" applyAlignment="1">
      <alignment vertical="center"/>
    </xf>
    <xf numFmtId="0" fontId="37" fillId="0" borderId="53" xfId="52" applyFont="1" applyFill="1" applyBorder="1" applyAlignment="1">
      <alignment horizontal="center" vertical="center"/>
    </xf>
    <xf numFmtId="0" fontId="62" fillId="25" borderId="18" xfId="52" applyFont="1" applyFill="1" applyBorder="1" applyAlignment="1">
      <alignment horizontal="center" vertical="center" shrinkToFit="1"/>
    </xf>
    <xf numFmtId="180" fontId="37" fillId="25" borderId="22" xfId="52" applyNumberFormat="1" applyFont="1" applyFill="1" applyBorder="1" applyAlignment="1">
      <alignment vertical="center"/>
    </xf>
    <xf numFmtId="0" fontId="37" fillId="0" borderId="87" xfId="52" applyFont="1" applyFill="1" applyBorder="1" applyAlignment="1">
      <alignment horizontal="right" vertical="center"/>
    </xf>
    <xf numFmtId="0" fontId="37" fillId="0" borderId="34" xfId="52" applyFont="1" applyBorder="1" applyAlignment="1">
      <alignment horizontal="center" vertical="center"/>
    </xf>
    <xf numFmtId="0" fontId="9" fillId="0" borderId="34" xfId="52" applyFont="1" applyBorder="1" applyAlignment="1">
      <alignment horizontal="right" vertical="center" shrinkToFit="1"/>
    </xf>
    <xf numFmtId="0" fontId="9" fillId="25" borderId="35" xfId="52" applyFont="1" applyFill="1" applyBorder="1" applyAlignment="1">
      <alignment vertical="center"/>
    </xf>
    <xf numFmtId="0" fontId="56" fillId="0" borderId="0" xfId="52" applyFont="1" applyFill="1" applyAlignment="1">
      <alignment vertical="center" wrapText="1"/>
    </xf>
    <xf numFmtId="0" fontId="62" fillId="25" borderId="88" xfId="52" applyFont="1" applyFill="1" applyBorder="1" applyAlignment="1">
      <alignment horizontal="center" vertical="center" shrinkToFit="1"/>
    </xf>
    <xf numFmtId="180" fontId="37" fillId="25" borderId="89" xfId="52" applyNumberFormat="1" applyFont="1" applyFill="1" applyBorder="1" applyAlignment="1">
      <alignment vertical="center"/>
    </xf>
    <xf numFmtId="0" fontId="56" fillId="0" borderId="71" xfId="52" applyFont="1" applyFill="1" applyBorder="1" applyAlignment="1">
      <alignment horizontal="center" vertical="center" wrapText="1"/>
    </xf>
    <xf numFmtId="181" fontId="56" fillId="0" borderId="71" xfId="52" applyNumberFormat="1" applyFont="1" applyFill="1" applyBorder="1" applyAlignment="1">
      <alignment vertical="center" wrapText="1"/>
    </xf>
    <xf numFmtId="0" fontId="56" fillId="0" borderId="0" xfId="52" applyFont="1" applyFill="1" applyAlignment="1">
      <alignment horizontal="center" vertical="center" wrapText="1"/>
    </xf>
    <xf numFmtId="0" fontId="63" fillId="0" borderId="0" xfId="52" applyFont="1" applyAlignment="1">
      <alignment horizontal="right" vertical="center" shrinkToFit="1"/>
    </xf>
    <xf numFmtId="0" fontId="56" fillId="0" borderId="53" xfId="52" applyFont="1" applyFill="1" applyBorder="1" applyAlignment="1">
      <alignment horizontal="center" vertical="center" shrinkToFit="1"/>
    </xf>
    <xf numFmtId="0" fontId="56" fillId="0" borderId="0" xfId="52" applyFont="1" applyFill="1" applyBorder="1" applyAlignment="1">
      <alignment horizontal="center" vertical="center" wrapText="1"/>
    </xf>
    <xf numFmtId="0" fontId="56" fillId="27" borderId="82" xfId="52" applyFont="1" applyFill="1" applyBorder="1" applyAlignment="1">
      <alignment vertical="center" wrapText="1"/>
    </xf>
    <xf numFmtId="0" fontId="37" fillId="0" borderId="0" xfId="52" applyFont="1" applyAlignment="1">
      <alignment horizontal="center" vertical="center"/>
    </xf>
    <xf numFmtId="178" fontId="37" fillId="0" borderId="0" xfId="52" applyNumberFormat="1" applyFont="1" applyAlignment="1">
      <alignment vertical="center"/>
    </xf>
    <xf numFmtId="177" fontId="37" fillId="0" borderId="0" xfId="52" applyNumberFormat="1" applyFont="1" applyBorder="1" applyAlignment="1">
      <alignment horizontal="right" vertical="center"/>
    </xf>
    <xf numFmtId="177" fontId="37" fillId="0" borderId="82" xfId="52" applyNumberFormat="1" applyFont="1" applyBorder="1" applyAlignment="1">
      <alignment vertical="center"/>
    </xf>
    <xf numFmtId="177" fontId="37" fillId="0" borderId="0" xfId="52" applyNumberFormat="1" applyFont="1" applyBorder="1" applyAlignment="1">
      <alignment vertical="center"/>
    </xf>
    <xf numFmtId="177" fontId="37" fillId="0" borderId="0" xfId="52" applyNumberFormat="1" applyFont="1" applyAlignment="1">
      <alignment vertical="center"/>
    </xf>
    <xf numFmtId="177" fontId="37" fillId="28" borderId="0" xfId="52" applyNumberFormat="1" applyFont="1" applyFill="1" applyBorder="1" applyAlignment="1">
      <alignment horizontal="center" vertical="center" wrapText="1"/>
    </xf>
    <xf numFmtId="177" fontId="37" fillId="0" borderId="0" xfId="52" applyNumberFormat="1" applyFont="1" applyBorder="1" applyAlignment="1">
      <alignment horizontal="center" vertical="center"/>
    </xf>
    <xf numFmtId="178" fontId="56" fillId="29" borderId="82" xfId="52" applyNumberFormat="1" applyFont="1" applyFill="1" applyBorder="1" applyAlignment="1">
      <alignment vertical="center"/>
    </xf>
    <xf numFmtId="178" fontId="37" fillId="29" borderId="0" xfId="52" applyNumberFormat="1" applyFont="1" applyFill="1" applyAlignment="1">
      <alignment vertical="center"/>
    </xf>
    <xf numFmtId="177" fontId="37" fillId="28" borderId="0" xfId="52" applyNumberFormat="1" applyFont="1" applyFill="1" applyBorder="1" applyAlignment="1">
      <alignment horizontal="right" vertical="center"/>
    </xf>
    <xf numFmtId="178" fontId="37" fillId="28" borderId="82" xfId="52" applyNumberFormat="1" applyFont="1" applyFill="1" applyBorder="1" applyAlignment="1">
      <alignment vertical="center"/>
    </xf>
    <xf numFmtId="178" fontId="37" fillId="28" borderId="0" xfId="52" applyNumberFormat="1" applyFont="1" applyFill="1" applyBorder="1" applyAlignment="1">
      <alignment vertical="center"/>
    </xf>
    <xf numFmtId="0" fontId="37" fillId="28" borderId="0" xfId="52" applyFont="1" applyFill="1" applyBorder="1" applyAlignment="1">
      <alignment vertical="center"/>
    </xf>
    <xf numFmtId="177" fontId="37" fillId="0" borderId="0" xfId="52" applyNumberFormat="1" applyFont="1" applyFill="1" applyBorder="1" applyAlignment="1">
      <alignment vertical="center" wrapText="1"/>
    </xf>
    <xf numFmtId="177" fontId="37" fillId="0" borderId="0" xfId="52" applyNumberFormat="1" applyFont="1" applyFill="1" applyBorder="1" applyAlignment="1">
      <alignment horizontal="left" vertical="center" wrapText="1"/>
    </xf>
    <xf numFmtId="178" fontId="64" fillId="0" borderId="0" xfId="52" applyNumberFormat="1" applyFont="1" applyFill="1" applyAlignment="1">
      <alignment vertical="center"/>
    </xf>
    <xf numFmtId="177" fontId="42" fillId="0" borderId="0" xfId="52" applyNumberFormat="1" applyFont="1" applyFill="1" applyBorder="1" applyAlignment="1">
      <alignment vertical="center"/>
    </xf>
    <xf numFmtId="178" fontId="42" fillId="0" borderId="0" xfId="52" applyNumberFormat="1" applyFont="1" applyFill="1" applyAlignment="1">
      <alignment horizontal="left" vertical="center"/>
    </xf>
    <xf numFmtId="177" fontId="37" fillId="0" borderId="0" xfId="52" applyNumberFormat="1" applyFont="1" applyFill="1" applyAlignment="1">
      <alignment horizontal="left" vertical="center"/>
    </xf>
    <xf numFmtId="177" fontId="42" fillId="0" borderId="0" xfId="52" applyNumberFormat="1" applyFont="1" applyFill="1" applyBorder="1" applyAlignment="1">
      <alignment vertical="center" wrapText="1"/>
    </xf>
    <xf numFmtId="178" fontId="42" fillId="0" borderId="0" xfId="52" applyNumberFormat="1" applyFont="1" applyFill="1" applyAlignment="1">
      <alignment vertical="center"/>
    </xf>
    <xf numFmtId="0" fontId="9" fillId="0" borderId="90" xfId="52" applyFont="1" applyBorder="1" applyAlignment="1">
      <alignment horizontal="right" vertical="center" shrinkToFit="1"/>
    </xf>
    <xf numFmtId="0" fontId="58" fillId="0" borderId="0" xfId="52" applyFont="1" applyBorder="1" applyAlignment="1">
      <alignment vertical="center"/>
    </xf>
    <xf numFmtId="0" fontId="9" fillId="0" borderId="0" xfId="52" applyFont="1" applyBorder="1" applyAlignment="1">
      <alignment vertical="center" shrinkToFit="1"/>
    </xf>
    <xf numFmtId="176" fontId="37" fillId="0" borderId="0" xfId="52" applyNumberFormat="1" applyFont="1" applyFill="1" applyBorder="1" applyAlignment="1">
      <alignment vertical="center"/>
    </xf>
    <xf numFmtId="0" fontId="9" fillId="0" borderId="0" xfId="52" applyFont="1" applyBorder="1" applyAlignment="1">
      <alignment vertical="center"/>
    </xf>
    <xf numFmtId="0" fontId="37" fillId="0" borderId="0" xfId="52" applyFont="1" applyBorder="1" applyAlignment="1">
      <alignment vertical="center"/>
    </xf>
    <xf numFmtId="0" fontId="58" fillId="0" borderId="0" xfId="52" applyFont="1" applyAlignment="1">
      <alignment vertical="center"/>
    </xf>
    <xf numFmtId="0" fontId="9" fillId="0" borderId="0" xfId="52" applyFont="1" applyAlignment="1">
      <alignment vertical="center" shrinkToFit="1"/>
    </xf>
    <xf numFmtId="176" fontId="37" fillId="0" borderId="0" xfId="52" applyNumberFormat="1" applyFont="1" applyAlignment="1">
      <alignment vertical="center"/>
    </xf>
    <xf numFmtId="0" fontId="9" fillId="0" borderId="0" xfId="52" applyFont="1" applyAlignment="1">
      <alignment vertical="center"/>
    </xf>
    <xf numFmtId="0" fontId="43" fillId="0" borderId="0" xfId="0" applyFont="1" applyFill="1" applyAlignment="1">
      <alignment horizontal="left"/>
    </xf>
    <xf numFmtId="0" fontId="43" fillId="32" borderId="104" xfId="41" applyFont="1" applyFill="1" applyBorder="1" applyAlignment="1">
      <alignment vertical="center"/>
    </xf>
    <xf numFmtId="0" fontId="43" fillId="32" borderId="107" xfId="41" applyFont="1" applyFill="1" applyBorder="1" applyAlignment="1">
      <alignment horizontal="left" vertical="center"/>
    </xf>
    <xf numFmtId="0" fontId="43" fillId="32" borderId="108" xfId="41" applyFont="1" applyFill="1" applyBorder="1" applyAlignment="1">
      <alignment horizontal="left" vertical="center"/>
    </xf>
    <xf numFmtId="0" fontId="43" fillId="32" borderId="110" xfId="41" applyFont="1" applyFill="1" applyBorder="1" applyAlignment="1">
      <alignment horizontal="left" vertical="center"/>
    </xf>
    <xf numFmtId="0" fontId="43" fillId="32" borderId="109" xfId="41" applyFont="1" applyFill="1" applyBorder="1" applyAlignment="1">
      <alignment horizontal="left" vertical="center"/>
    </xf>
    <xf numFmtId="0" fontId="43" fillId="32" borderId="110" xfId="41" applyFont="1" applyFill="1" applyBorder="1" applyAlignment="1">
      <alignment horizontal="center" vertical="center"/>
    </xf>
    <xf numFmtId="0" fontId="43" fillId="32" borderId="104" xfId="41" applyFont="1" applyFill="1" applyBorder="1" applyAlignment="1">
      <alignment horizontal="center" vertical="center"/>
    </xf>
    <xf numFmtId="0" fontId="43" fillId="32" borderId="104" xfId="41" applyFont="1" applyFill="1" applyBorder="1" applyAlignment="1">
      <alignment horizontal="left" vertical="center"/>
    </xf>
    <xf numFmtId="0" fontId="43" fillId="32" borderId="103" xfId="41" applyFont="1" applyFill="1" applyBorder="1" applyAlignment="1">
      <alignment horizontal="left" vertical="center"/>
    </xf>
    <xf numFmtId="0" fontId="43" fillId="32" borderId="105" xfId="41" applyFont="1" applyFill="1" applyBorder="1" applyAlignment="1">
      <alignment horizontal="left" vertical="center"/>
    </xf>
    <xf numFmtId="0" fontId="43" fillId="32" borderId="107" xfId="41" applyFont="1" applyFill="1" applyBorder="1" applyAlignment="1">
      <alignment vertical="center"/>
    </xf>
    <xf numFmtId="0" fontId="43" fillId="32" borderId="108" xfId="41" applyFont="1" applyFill="1" applyBorder="1" applyAlignment="1">
      <alignment vertical="center"/>
    </xf>
    <xf numFmtId="0" fontId="78" fillId="32" borderId="0" xfId="41" applyFont="1" applyFill="1" applyBorder="1" applyAlignment="1">
      <alignment vertical="center" shrinkToFit="1"/>
    </xf>
    <xf numFmtId="0" fontId="78" fillId="32" borderId="110" xfId="41" applyFont="1" applyFill="1" applyBorder="1" applyAlignment="1">
      <alignment vertical="center" shrinkToFit="1"/>
    </xf>
    <xf numFmtId="0" fontId="43" fillId="32" borderId="110" xfId="41" applyFont="1" applyFill="1" applyBorder="1" applyAlignment="1">
      <alignment vertical="center"/>
    </xf>
    <xf numFmtId="0" fontId="43" fillId="32" borderId="112" xfId="41" applyFont="1" applyFill="1" applyBorder="1" applyAlignment="1">
      <alignment horizontal="center" vertical="center"/>
    </xf>
    <xf numFmtId="182" fontId="43" fillId="32" borderId="0" xfId="41" applyNumberFormat="1" applyFont="1" applyFill="1" applyBorder="1" applyAlignment="1">
      <alignment vertical="center"/>
    </xf>
    <xf numFmtId="182" fontId="43" fillId="32" borderId="104" xfId="41" applyNumberFormat="1" applyFont="1" applyFill="1" applyBorder="1" applyAlignment="1">
      <alignment vertical="center"/>
    </xf>
    <xf numFmtId="0" fontId="43" fillId="32" borderId="105" xfId="41" applyFont="1" applyFill="1" applyBorder="1" applyAlignment="1">
      <alignment vertical="center"/>
    </xf>
    <xf numFmtId="0" fontId="43" fillId="32" borderId="106" xfId="41" applyFont="1" applyFill="1" applyBorder="1" applyAlignment="1">
      <alignment horizontal="center" vertical="center" wrapText="1"/>
    </xf>
    <xf numFmtId="0" fontId="43" fillId="32" borderId="107" xfId="41" applyFont="1" applyFill="1" applyBorder="1" applyAlignment="1">
      <alignment horizontal="center" vertical="center" wrapText="1"/>
    </xf>
    <xf numFmtId="0" fontId="43" fillId="32" borderId="108" xfId="41" applyFont="1" applyFill="1" applyBorder="1" applyAlignment="1">
      <alignment horizontal="center" vertical="center" wrapText="1"/>
    </xf>
    <xf numFmtId="182" fontId="43" fillId="32" borderId="107" xfId="41" applyNumberFormat="1" applyFont="1" applyFill="1" applyBorder="1" applyAlignment="1">
      <alignment vertical="center"/>
    </xf>
    <xf numFmtId="0" fontId="43" fillId="32" borderId="103" xfId="41" applyFont="1" applyFill="1" applyBorder="1" applyAlignment="1">
      <alignment horizontal="center" vertical="center" wrapText="1"/>
    </xf>
    <xf numFmtId="0" fontId="43" fillId="32" borderId="104" xfId="41" applyFont="1" applyFill="1" applyBorder="1" applyAlignment="1">
      <alignment horizontal="center" vertical="center" wrapText="1"/>
    </xf>
    <xf numFmtId="0" fontId="43" fillId="32" borderId="105" xfId="41" applyFont="1" applyFill="1" applyBorder="1" applyAlignment="1">
      <alignment horizontal="center" vertical="center" wrapText="1"/>
    </xf>
    <xf numFmtId="0" fontId="79" fillId="32" borderId="104" xfId="41" applyFont="1" applyFill="1" applyBorder="1" applyAlignment="1">
      <alignment horizontal="left" vertical="center"/>
    </xf>
    <xf numFmtId="0" fontId="78" fillId="32" borderId="0" xfId="41" applyFont="1" applyFill="1" applyBorder="1" applyAlignment="1">
      <alignment horizontal="left" vertical="top"/>
    </xf>
    <xf numFmtId="0" fontId="78" fillId="32" borderId="0" xfId="41" applyFont="1" applyFill="1" applyBorder="1" applyAlignment="1">
      <alignment horizontal="left" vertical="center"/>
    </xf>
    <xf numFmtId="0" fontId="48" fillId="0" borderId="0" xfId="46" applyFont="1" applyFill="1"/>
    <xf numFmtId="0" fontId="48" fillId="0" borderId="0" xfId="46" applyFont="1" applyFill="1" applyAlignment="1"/>
    <xf numFmtId="0" fontId="43" fillId="0" borderId="0" xfId="46" applyFont="1" applyFill="1"/>
    <xf numFmtId="0" fontId="43" fillId="32" borderId="0" xfId="41" applyFont="1" applyFill="1" applyBorder="1" applyAlignment="1"/>
    <xf numFmtId="0" fontId="47" fillId="0" borderId="101" xfId="41" applyFont="1" applyBorder="1" applyAlignment="1">
      <alignment vertical="center"/>
    </xf>
    <xf numFmtId="0" fontId="43" fillId="0" borderId="0" xfId="41" applyFont="1" applyAlignment="1">
      <alignment horizontal="left" vertical="center"/>
    </xf>
    <xf numFmtId="0" fontId="43" fillId="0" borderId="0" xfId="41" applyFont="1" applyAlignment="1">
      <alignment horizontal="right" vertical="center"/>
    </xf>
    <xf numFmtId="0" fontId="43" fillId="0" borderId="101" xfId="41" applyFont="1" applyBorder="1" applyAlignment="1">
      <alignment vertical="center"/>
    </xf>
    <xf numFmtId="0" fontId="43" fillId="0" borderId="0" xfId="41" applyFont="1" applyAlignment="1"/>
    <xf numFmtId="0" fontId="43" fillId="32" borderId="103" xfId="41" applyFont="1" applyFill="1" applyBorder="1" applyAlignment="1">
      <alignment horizontal="left" vertical="center" wrapText="1"/>
    </xf>
    <xf numFmtId="0" fontId="43" fillId="32" borderId="104" xfId="41" applyFont="1" applyFill="1" applyBorder="1" applyAlignment="1">
      <alignment horizontal="left" vertical="center" wrapText="1"/>
    </xf>
    <xf numFmtId="0" fontId="43" fillId="32" borderId="106" xfId="41" applyFont="1" applyFill="1" applyBorder="1" applyAlignment="1">
      <alignment horizontal="left" vertical="center" wrapText="1"/>
    </xf>
    <xf numFmtId="0" fontId="43" fillId="32" borderId="107" xfId="41" applyFont="1" applyFill="1" applyBorder="1" applyAlignment="1">
      <alignment horizontal="left" vertical="center" wrapText="1"/>
    </xf>
    <xf numFmtId="0" fontId="43" fillId="32" borderId="108" xfId="41" applyFont="1" applyFill="1" applyBorder="1" applyAlignment="1">
      <alignment horizontal="left" vertical="center" wrapText="1"/>
    </xf>
    <xf numFmtId="0" fontId="47" fillId="0" borderId="107" xfId="41" applyFont="1" applyBorder="1" applyAlignment="1">
      <alignment horizontal="center" vertical="center"/>
    </xf>
    <xf numFmtId="0" fontId="47" fillId="0" borderId="107" xfId="41" applyFont="1" applyBorder="1" applyAlignment="1">
      <alignment vertical="center"/>
    </xf>
    <xf numFmtId="0" fontId="47" fillId="0" borderId="107" xfId="41" applyFont="1" applyBorder="1" applyAlignment="1">
      <alignment vertical="center" wrapText="1"/>
    </xf>
    <xf numFmtId="0" fontId="43" fillId="32" borderId="109" xfId="41" applyFont="1" applyFill="1" applyBorder="1" applyAlignment="1">
      <alignment horizontal="left" vertical="center" wrapText="1"/>
    </xf>
    <xf numFmtId="0" fontId="43" fillId="32" borderId="110" xfId="41" applyFont="1" applyFill="1" applyBorder="1" applyAlignment="1">
      <alignment horizontal="left" vertical="center" wrapText="1"/>
    </xf>
    <xf numFmtId="0" fontId="47" fillId="0" borderId="0" xfId="41" applyFont="1" applyBorder="1" applyAlignment="1">
      <alignment vertical="center"/>
    </xf>
    <xf numFmtId="0" fontId="47" fillId="0" borderId="0" xfId="41" applyFont="1" applyBorder="1" applyAlignment="1">
      <alignment vertical="center" wrapText="1"/>
    </xf>
    <xf numFmtId="0" fontId="43" fillId="32" borderId="105" xfId="41" applyFont="1" applyFill="1" applyBorder="1" applyAlignment="1">
      <alignment horizontal="left" vertical="center" wrapText="1"/>
    </xf>
    <xf numFmtId="0" fontId="43" fillId="0" borderId="104" xfId="41" applyFont="1" applyBorder="1" applyAlignment="1">
      <alignment horizontal="center" vertical="center"/>
    </xf>
    <xf numFmtId="0" fontId="43" fillId="0" borderId="0" xfId="41" applyFont="1" applyAlignment="1">
      <alignment horizontal="center"/>
    </xf>
    <xf numFmtId="0" fontId="12" fillId="0" borderId="40" xfId="42" applyFont="1" applyFill="1" applyBorder="1" applyAlignment="1">
      <alignment vertical="center"/>
    </xf>
    <xf numFmtId="0" fontId="12" fillId="0" borderId="114" xfId="42" applyFont="1" applyFill="1" applyBorder="1" applyAlignment="1">
      <alignment vertical="center"/>
    </xf>
    <xf numFmtId="0" fontId="12" fillId="0" borderId="115" xfId="42" applyFont="1" applyFill="1" applyBorder="1" applyAlignment="1">
      <alignment vertical="center"/>
    </xf>
    <xf numFmtId="0" fontId="12" fillId="0" borderId="116" xfId="42" applyFont="1" applyFill="1" applyBorder="1" applyAlignment="1">
      <alignment vertical="center"/>
    </xf>
    <xf numFmtId="0" fontId="34" fillId="0" borderId="115" xfId="42" applyFont="1" applyFill="1" applyBorder="1" applyAlignment="1">
      <alignment vertical="center"/>
    </xf>
    <xf numFmtId="0" fontId="34" fillId="0" borderId="116" xfId="42" applyFont="1" applyFill="1" applyBorder="1" applyAlignment="1">
      <alignment vertical="center"/>
    </xf>
    <xf numFmtId="0" fontId="12" fillId="0" borderId="39" xfId="42" applyFont="1" applyFill="1" applyBorder="1" applyAlignment="1">
      <alignment vertical="center"/>
    </xf>
    <xf numFmtId="0" fontId="12" fillId="0" borderId="41" xfId="42" applyFont="1" applyFill="1" applyBorder="1" applyAlignment="1">
      <alignment vertical="center"/>
    </xf>
    <xf numFmtId="0" fontId="0" fillId="0" borderId="0" xfId="0" applyFont="1" applyBorder="1" applyAlignment="1">
      <alignment vertical="center" shrinkToFit="1"/>
    </xf>
    <xf numFmtId="49" fontId="0" fillId="0" borderId="0" xfId="0" applyNumberFormat="1" applyFont="1" applyBorder="1" applyAlignment="1">
      <alignment horizontal="center" vertical="center"/>
    </xf>
    <xf numFmtId="49" fontId="0" fillId="0" borderId="0" xfId="0" applyNumberFormat="1" applyFont="1" applyBorder="1" applyAlignment="1">
      <alignment horizontal="center" vertical="center" shrinkToFit="1"/>
    </xf>
    <xf numFmtId="0" fontId="48" fillId="32" borderId="0" xfId="41" applyFont="1" applyFill="1" applyBorder="1" applyAlignment="1">
      <alignment vertical="center"/>
    </xf>
    <xf numFmtId="0" fontId="48" fillId="0" borderId="0" xfId="46" applyFont="1" applyFill="1" applyAlignment="1">
      <alignment horizontal="center"/>
    </xf>
    <xf numFmtId="0" fontId="43" fillId="0" borderId="0" xfId="46" applyFont="1" applyFill="1" applyAlignment="1">
      <alignment horizontal="center"/>
    </xf>
    <xf numFmtId="0" fontId="47" fillId="0" borderId="0" xfId="46" applyFont="1" applyFill="1" applyAlignment="1">
      <alignment horizontal="left" wrapText="1" indent="2"/>
    </xf>
    <xf numFmtId="0" fontId="47" fillId="0" borderId="0" xfId="46" applyFont="1" applyFill="1" applyAlignment="1">
      <alignment wrapText="1"/>
    </xf>
    <xf numFmtId="0" fontId="43" fillId="0" borderId="100" xfId="41" applyFont="1" applyBorder="1" applyAlignment="1">
      <alignment vertical="center"/>
    </xf>
    <xf numFmtId="0" fontId="43" fillId="0" borderId="0" xfId="0" applyFont="1" applyFill="1" applyAlignment="1">
      <alignment horizontal="left" vertical="center"/>
    </xf>
    <xf numFmtId="0" fontId="66" fillId="0" borderId="0" xfId="47" applyFont="1" applyFill="1" applyBorder="1" applyAlignment="1">
      <alignment horizontal="left" vertical="top" wrapText="1"/>
    </xf>
    <xf numFmtId="0" fontId="79" fillId="32" borderId="0" xfId="41" applyFont="1" applyFill="1" applyBorder="1" applyAlignment="1">
      <alignment vertical="center"/>
    </xf>
    <xf numFmtId="0" fontId="79" fillId="32" borderId="110" xfId="41" applyFont="1" applyFill="1" applyBorder="1" applyAlignment="1">
      <alignment vertical="center"/>
    </xf>
    <xf numFmtId="0" fontId="0" fillId="0" borderId="0" xfId="0" applyFont="1" applyBorder="1"/>
    <xf numFmtId="0" fontId="37" fillId="0" borderId="81" xfId="47" applyFont="1" applyFill="1" applyBorder="1" applyAlignment="1">
      <alignment horizontal="right" vertical="center"/>
    </xf>
    <xf numFmtId="0" fontId="43" fillId="0" borderId="0" xfId="41" applyFont="1" applyBorder="1" applyAlignment="1">
      <alignment vertical="center"/>
    </xf>
    <xf numFmtId="0" fontId="43" fillId="0" borderId="0" xfId="41" applyFont="1" applyBorder="1" applyAlignment="1">
      <alignment horizontal="left" vertical="center" shrinkToFit="1"/>
    </xf>
    <xf numFmtId="0" fontId="59" fillId="0" borderId="0" xfId="47" applyFont="1" applyFill="1" applyBorder="1" applyAlignment="1">
      <alignment vertical="center" shrinkToFit="1"/>
    </xf>
    <xf numFmtId="0" fontId="53" fillId="40" borderId="0" xfId="47" applyFont="1" applyFill="1" applyAlignment="1">
      <alignment horizontal="left" vertical="center"/>
    </xf>
    <xf numFmtId="0" fontId="37" fillId="40" borderId="0" xfId="47" applyFont="1" applyFill="1" applyAlignment="1">
      <alignment vertical="center"/>
    </xf>
    <xf numFmtId="0" fontId="37" fillId="40" borderId="0" xfId="47" applyFont="1" applyFill="1" applyAlignment="1">
      <alignment horizontal="center" vertical="center"/>
    </xf>
    <xf numFmtId="0" fontId="9" fillId="40" borderId="0" xfId="47" applyFont="1" applyFill="1" applyAlignment="1">
      <alignment vertical="center" shrinkToFit="1"/>
    </xf>
    <xf numFmtId="176" fontId="37" fillId="40" borderId="0" xfId="47" applyNumberFormat="1" applyFont="1" applyFill="1" applyAlignment="1">
      <alignment vertical="center"/>
    </xf>
    <xf numFmtId="0" fontId="9" fillId="40" borderId="0" xfId="47" applyFont="1" applyFill="1" applyAlignment="1">
      <alignment vertical="center"/>
    </xf>
    <xf numFmtId="0" fontId="43" fillId="0" borderId="0" xfId="41" applyFont="1" applyBorder="1" applyAlignment="1">
      <alignment horizontal="center" vertical="center"/>
    </xf>
    <xf numFmtId="0" fontId="43" fillId="0" borderId="103" xfId="41" applyFont="1" applyBorder="1" applyAlignment="1">
      <alignment horizontal="left" vertical="center"/>
    </xf>
    <xf numFmtId="0" fontId="43" fillId="32" borderId="0" xfId="41" applyFont="1" applyFill="1" applyAlignment="1"/>
    <xf numFmtId="0" fontId="43" fillId="32" borderId="0" xfId="41" applyFont="1" applyFill="1" applyAlignment="1">
      <alignment horizontal="left"/>
    </xf>
    <xf numFmtId="0" fontId="43" fillId="32" borderId="0" xfId="41" applyFont="1" applyFill="1" applyAlignment="1">
      <alignment horizontal="left" vertical="center"/>
    </xf>
    <xf numFmtId="0" fontId="43" fillId="32" borderId="0" xfId="41" applyFont="1" applyFill="1" applyAlignment="1">
      <alignment horizontal="right" vertical="center"/>
    </xf>
    <xf numFmtId="0" fontId="43" fillId="0" borderId="108" xfId="41" applyFont="1" applyBorder="1" applyAlignment="1">
      <alignment horizontal="left" vertical="center"/>
    </xf>
    <xf numFmtId="0" fontId="43" fillId="0" borderId="106" xfId="41" applyFont="1" applyBorder="1" applyAlignment="1">
      <alignment horizontal="left" vertical="center"/>
    </xf>
    <xf numFmtId="0" fontId="43" fillId="0" borderId="104" xfId="41" applyFont="1" applyBorder="1" applyAlignment="1">
      <alignment horizontal="left" vertical="center"/>
    </xf>
    <xf numFmtId="0" fontId="43" fillId="0" borderId="107" xfId="41" applyFont="1" applyBorder="1" applyAlignment="1">
      <alignment horizontal="left" vertical="center"/>
    </xf>
    <xf numFmtId="0" fontId="43" fillId="0" borderId="109" xfId="41" applyFont="1" applyBorder="1" applyAlignment="1">
      <alignment horizontal="left" vertical="center"/>
    </xf>
    <xf numFmtId="0" fontId="43" fillId="32" borderId="0" xfId="41" applyFont="1" applyFill="1" applyBorder="1" applyAlignment="1">
      <alignment horizontal="left" vertical="center"/>
    </xf>
    <xf numFmtId="0" fontId="43" fillId="0" borderId="105" xfId="41" applyFont="1" applyBorder="1" applyAlignment="1">
      <alignment horizontal="left" vertical="center"/>
    </xf>
    <xf numFmtId="0" fontId="47" fillId="0" borderId="0" xfId="41" applyFont="1" applyBorder="1" applyAlignment="1">
      <alignment horizontal="left" vertical="center" wrapText="1" indent="2"/>
    </xf>
    <xf numFmtId="0" fontId="43" fillId="32" borderId="0" xfId="41" applyFont="1" applyFill="1" applyAlignment="1">
      <alignment horizontal="center"/>
    </xf>
    <xf numFmtId="0" fontId="43" fillId="32" borderId="0" xfId="41" applyFont="1" applyFill="1" applyBorder="1" applyAlignment="1">
      <alignment vertical="center"/>
    </xf>
    <xf numFmtId="0" fontId="43" fillId="32" borderId="101" xfId="41" applyFont="1" applyFill="1" applyBorder="1" applyAlignment="1">
      <alignment vertical="center"/>
    </xf>
    <xf numFmtId="0" fontId="43" fillId="32" borderId="102" xfId="41" applyFont="1" applyFill="1" applyBorder="1" applyAlignment="1">
      <alignment vertical="center"/>
    </xf>
    <xf numFmtId="0" fontId="43" fillId="0" borderId="109" xfId="41" applyFont="1" applyBorder="1" applyAlignment="1">
      <alignment vertical="center" wrapText="1"/>
    </xf>
    <xf numFmtId="0" fontId="43" fillId="0" borderId="107" xfId="41" applyFont="1" applyBorder="1" applyAlignment="1">
      <alignment horizontal="center" vertical="center"/>
    </xf>
    <xf numFmtId="0" fontId="47" fillId="0" borderId="109" xfId="41" applyFont="1" applyBorder="1" applyAlignment="1">
      <alignment horizontal="center" vertical="center"/>
    </xf>
    <xf numFmtId="0" fontId="47" fillId="0" borderId="101" xfId="41" applyFont="1" applyBorder="1" applyAlignment="1">
      <alignment vertical="center" wrapText="1"/>
    </xf>
    <xf numFmtId="0" fontId="43" fillId="32" borderId="0" xfId="41" applyFont="1" applyFill="1" applyBorder="1" applyAlignment="1">
      <alignment horizontal="left" vertical="center" wrapText="1" indent="2"/>
    </xf>
    <xf numFmtId="0" fontId="43" fillId="0" borderId="108" xfId="41" applyFont="1" applyBorder="1" applyAlignment="1">
      <alignment horizontal="center" vertical="center"/>
    </xf>
    <xf numFmtId="0" fontId="43" fillId="0" borderId="0" xfId="41" applyFont="1" applyBorder="1" applyAlignment="1">
      <alignment wrapText="1"/>
    </xf>
    <xf numFmtId="0" fontId="43" fillId="0" borderId="0" xfId="41" applyFont="1" applyBorder="1" applyAlignment="1">
      <alignment horizontal="left" vertical="center" wrapText="1" indent="2"/>
    </xf>
    <xf numFmtId="0" fontId="12" fillId="0" borderId="12" xfId="42" applyFont="1" applyFill="1" applyBorder="1" applyAlignment="1">
      <alignment vertical="center"/>
    </xf>
    <xf numFmtId="0" fontId="12" fillId="0" borderId="13" xfId="42" applyFont="1" applyFill="1" applyBorder="1" applyAlignment="1">
      <alignment vertical="center"/>
    </xf>
    <xf numFmtId="0" fontId="43" fillId="0" borderId="0" xfId="0" applyFont="1" applyFill="1" applyAlignment="1">
      <alignment horizontal="center" wrapText="1"/>
    </xf>
    <xf numFmtId="0" fontId="58" fillId="0" borderId="0" xfId="47" applyFont="1" applyAlignment="1">
      <alignment vertical="center" wrapText="1"/>
    </xf>
    <xf numFmtId="0" fontId="58" fillId="0" borderId="0" xfId="52" applyFont="1" applyAlignment="1">
      <alignment vertical="center" wrapText="1"/>
    </xf>
    <xf numFmtId="0" fontId="43" fillId="32" borderId="0" xfId="41" applyFont="1" applyFill="1" applyAlignment="1">
      <alignment wrapText="1"/>
    </xf>
    <xf numFmtId="0" fontId="43" fillId="0" borderId="0" xfId="41" applyFont="1" applyAlignment="1">
      <alignment wrapText="1"/>
    </xf>
    <xf numFmtId="0" fontId="43" fillId="0" borderId="0" xfId="72" applyFont="1" applyFill="1" applyAlignment="1">
      <alignment horizontal="left" vertical="center"/>
    </xf>
    <xf numFmtId="0" fontId="43" fillId="0" borderId="0" xfId="72" applyFont="1" applyFill="1" applyBorder="1" applyAlignment="1">
      <alignment vertical="center" wrapText="1"/>
    </xf>
    <xf numFmtId="0" fontId="92" fillId="0" borderId="0" xfId="73" applyFont="1">
      <alignment vertical="center"/>
    </xf>
    <xf numFmtId="0" fontId="92" fillId="0" borderId="0" xfId="73" applyFont="1" applyAlignment="1">
      <alignment horizontal="left" vertical="center"/>
    </xf>
    <xf numFmtId="0" fontId="93" fillId="0" borderId="0" xfId="73" applyFont="1" applyAlignment="1">
      <alignment horizontal="left" vertical="center"/>
    </xf>
    <xf numFmtId="0" fontId="93" fillId="0" borderId="0" xfId="73" applyFont="1" applyAlignment="1">
      <alignment horizontal="right" vertical="center"/>
    </xf>
    <xf numFmtId="0" fontId="93" fillId="0" borderId="0" xfId="73" applyFont="1">
      <alignment vertical="center"/>
    </xf>
    <xf numFmtId="0" fontId="93" fillId="0" borderId="0" xfId="73" applyFont="1" applyFill="1" applyAlignment="1">
      <alignment horizontal="right" vertical="center"/>
    </xf>
    <xf numFmtId="0" fontId="93" fillId="0" borderId="0" xfId="73" applyFont="1" applyFill="1" applyAlignment="1">
      <alignment vertical="center"/>
    </xf>
    <xf numFmtId="0" fontId="93" fillId="44" borderId="0" xfId="73" applyFont="1" applyFill="1" applyAlignment="1">
      <alignment vertical="center"/>
    </xf>
    <xf numFmtId="0" fontId="93" fillId="44" borderId="0" xfId="73" applyFont="1" applyFill="1">
      <alignment vertical="center"/>
    </xf>
    <xf numFmtId="0" fontId="93" fillId="44" borderId="0" xfId="73" applyFont="1" applyFill="1" applyAlignment="1">
      <alignment horizontal="center" vertical="center"/>
    </xf>
    <xf numFmtId="0" fontId="92" fillId="44" borderId="0" xfId="73" quotePrefix="1" applyFont="1" applyFill="1" applyBorder="1" applyAlignment="1">
      <alignment vertical="center"/>
    </xf>
    <xf numFmtId="0" fontId="93" fillId="0" borderId="0" xfId="73" applyFont="1" applyProtection="1">
      <alignment vertical="center"/>
    </xf>
    <xf numFmtId="0" fontId="93" fillId="0" borderId="0" xfId="73" applyFont="1" applyAlignment="1" applyProtection="1">
      <alignment horizontal="left" vertical="center"/>
    </xf>
    <xf numFmtId="0" fontId="93" fillId="0" borderId="0" xfId="73" applyFont="1" applyAlignment="1" applyProtection="1">
      <alignment horizontal="right" vertical="center"/>
    </xf>
    <xf numFmtId="0" fontId="93" fillId="44" borderId="0" xfId="73" applyFont="1" applyFill="1" applyAlignment="1" applyProtection="1">
      <alignment vertical="center"/>
    </xf>
    <xf numFmtId="0" fontId="93" fillId="44" borderId="0" xfId="73" applyFont="1" applyFill="1" applyProtection="1">
      <alignment vertical="center"/>
    </xf>
    <xf numFmtId="0" fontId="93" fillId="44" borderId="0" xfId="73" applyFont="1" applyFill="1" applyAlignment="1" applyProtection="1">
      <alignment horizontal="center" vertical="center"/>
    </xf>
    <xf numFmtId="0" fontId="93" fillId="0" borderId="0" xfId="73" applyFont="1" applyAlignment="1" applyProtection="1">
      <alignment horizontal="center" vertical="center"/>
    </xf>
    <xf numFmtId="0" fontId="92" fillId="0" borderId="0" xfId="73" applyFont="1" applyProtection="1">
      <alignment vertical="center"/>
    </xf>
    <xf numFmtId="0" fontId="92" fillId="0" borderId="0" xfId="73" applyFont="1" applyAlignment="1">
      <alignment horizontal="right" vertical="center"/>
    </xf>
    <xf numFmtId="0" fontId="92" fillId="0" borderId="0" xfId="73" applyFont="1" applyBorder="1" applyAlignment="1" applyProtection="1">
      <alignment horizontal="left" vertical="center"/>
    </xf>
    <xf numFmtId="0" fontId="92" fillId="0" borderId="0" xfId="73" applyFont="1" applyBorder="1" applyAlignment="1" applyProtection="1">
      <alignment vertical="center"/>
    </xf>
    <xf numFmtId="20" fontId="92" fillId="44" borderId="0" xfId="73" applyNumberFormat="1" applyFont="1" applyFill="1" applyBorder="1" applyAlignment="1" applyProtection="1">
      <alignment vertical="center"/>
    </xf>
    <xf numFmtId="0" fontId="92" fillId="44" borderId="0" xfId="73" applyFont="1" applyFill="1" applyBorder="1" applyAlignment="1" applyProtection="1">
      <alignment horizontal="center" vertical="center"/>
    </xf>
    <xf numFmtId="0" fontId="92" fillId="44" borderId="0" xfId="73" applyFont="1" applyFill="1" applyBorder="1" applyAlignment="1" applyProtection="1">
      <alignment vertical="center"/>
    </xf>
    <xf numFmtId="0" fontId="45" fillId="0" borderId="0" xfId="73" applyFont="1">
      <alignment vertical="center"/>
    </xf>
    <xf numFmtId="0" fontId="92" fillId="0" borderId="0" xfId="73" applyFont="1" applyBorder="1" applyAlignment="1" applyProtection="1">
      <alignment horizontal="center" vertical="center"/>
    </xf>
    <xf numFmtId="0" fontId="92" fillId="0" borderId="0" xfId="73" applyFont="1" applyAlignment="1" applyProtection="1">
      <alignment horizontal="right" vertical="center"/>
    </xf>
    <xf numFmtId="0" fontId="92" fillId="44" borderId="0" xfId="73" applyFont="1" applyFill="1" applyBorder="1" applyAlignment="1" applyProtection="1">
      <alignment horizontal="left" vertical="center"/>
    </xf>
    <xf numFmtId="20" fontId="92" fillId="0" borderId="0" xfId="73" applyNumberFormat="1" applyFont="1" applyBorder="1" applyAlignment="1" applyProtection="1">
      <alignment vertical="center"/>
    </xf>
    <xf numFmtId="0" fontId="92" fillId="0" borderId="0" xfId="73" applyFont="1" applyBorder="1" applyAlignment="1" applyProtection="1">
      <alignment horizontal="right" vertical="center"/>
    </xf>
    <xf numFmtId="183" fontId="92" fillId="0" borderId="0" xfId="73" applyNumberFormat="1" applyFont="1" applyBorder="1" applyAlignment="1" applyProtection="1">
      <alignment vertical="center"/>
    </xf>
    <xf numFmtId="0" fontId="45" fillId="0" borderId="0" xfId="73" applyFont="1" applyBorder="1" applyAlignment="1" applyProtection="1">
      <alignment horizontal="left" vertical="center"/>
    </xf>
    <xf numFmtId="0" fontId="92" fillId="0" borderId="0" xfId="73" applyFont="1" applyBorder="1" applyProtection="1">
      <alignment vertical="center"/>
    </xf>
    <xf numFmtId="0" fontId="92" fillId="0" borderId="0" xfId="73" applyFont="1" applyAlignment="1" applyProtection="1">
      <alignment horizontal="center" vertical="center"/>
    </xf>
    <xf numFmtId="0" fontId="46" fillId="0" borderId="0" xfId="73" applyFont="1" applyProtection="1">
      <alignment vertical="center"/>
    </xf>
    <xf numFmtId="0" fontId="46" fillId="0" borderId="0" xfId="73" applyFont="1" applyAlignment="1" applyProtection="1">
      <alignment horizontal="left" vertical="center"/>
    </xf>
    <xf numFmtId="0" fontId="46" fillId="0" borderId="0" xfId="73" applyFont="1">
      <alignment vertical="center"/>
    </xf>
    <xf numFmtId="0" fontId="46" fillId="0" borderId="0" xfId="73" applyFont="1" applyAlignment="1">
      <alignment horizontal="left" vertical="center"/>
    </xf>
    <xf numFmtId="0" fontId="46" fillId="0" borderId="0" xfId="73" applyFont="1" applyAlignment="1">
      <alignment horizontal="right" vertical="center"/>
    </xf>
    <xf numFmtId="0" fontId="92" fillId="0" borderId="40" xfId="73" applyFont="1" applyBorder="1" applyAlignment="1">
      <alignment horizontal="center" vertical="center" wrapText="1"/>
    </xf>
    <xf numFmtId="0" fontId="92" fillId="0" borderId="41" xfId="73" applyFont="1" applyBorder="1" applyAlignment="1">
      <alignment horizontal="center" vertical="center" wrapText="1"/>
    </xf>
    <xf numFmtId="0" fontId="92" fillId="0" borderId="39" xfId="73" applyFont="1" applyBorder="1" applyAlignment="1">
      <alignment vertical="center" wrapText="1"/>
    </xf>
    <xf numFmtId="0" fontId="92" fillId="0" borderId="75" xfId="73" applyFont="1" applyBorder="1" applyAlignment="1">
      <alignment vertical="center" wrapText="1"/>
    </xf>
    <xf numFmtId="0" fontId="92" fillId="0" borderId="10" xfId="73" applyFont="1" applyBorder="1" applyAlignment="1">
      <alignment horizontal="center" vertical="center" wrapText="1"/>
    </xf>
    <xf numFmtId="0" fontId="92" fillId="0" borderId="11" xfId="73" applyFont="1" applyBorder="1" applyAlignment="1">
      <alignment horizontal="center" vertical="center" wrapText="1"/>
    </xf>
    <xf numFmtId="0" fontId="92" fillId="0" borderId="0" xfId="73" applyFont="1" applyBorder="1" applyAlignment="1">
      <alignment vertical="center" wrapText="1"/>
    </xf>
    <xf numFmtId="0" fontId="92" fillId="0" borderId="30" xfId="73" applyFont="1" applyBorder="1" applyAlignment="1">
      <alignment vertical="center" wrapText="1"/>
    </xf>
    <xf numFmtId="0" fontId="45" fillId="0" borderId="22" xfId="73" applyFont="1" applyBorder="1" applyAlignment="1">
      <alignment horizontal="center" vertical="center"/>
    </xf>
    <xf numFmtId="0" fontId="45" fillId="0" borderId="53" xfId="73" applyFont="1" applyBorder="1" applyAlignment="1">
      <alignment horizontal="center" vertical="center"/>
    </xf>
    <xf numFmtId="0" fontId="45" fillId="0" borderId="54" xfId="73" applyFont="1" applyBorder="1" applyAlignment="1">
      <alignment horizontal="center" vertical="center"/>
    </xf>
    <xf numFmtId="0" fontId="45" fillId="0" borderId="52" xfId="73" applyFont="1" applyBorder="1" applyAlignment="1">
      <alignment horizontal="center" vertical="center"/>
    </xf>
    <xf numFmtId="0" fontId="45" fillId="0" borderId="52" xfId="73" applyFont="1" applyFill="1" applyBorder="1" applyAlignment="1">
      <alignment horizontal="center" vertical="center"/>
    </xf>
    <xf numFmtId="0" fontId="45" fillId="0" borderId="53" xfId="73" applyFont="1" applyFill="1" applyBorder="1" applyAlignment="1">
      <alignment horizontal="center" vertical="center"/>
    </xf>
    <xf numFmtId="0" fontId="45" fillId="0" borderId="54" xfId="73" applyFont="1" applyFill="1" applyBorder="1" applyAlignment="1">
      <alignment horizontal="center" vertical="center"/>
    </xf>
    <xf numFmtId="0" fontId="92" fillId="0" borderId="33" xfId="73" applyFont="1" applyBorder="1" applyAlignment="1">
      <alignment horizontal="center" vertical="center" wrapText="1"/>
    </xf>
    <xf numFmtId="0" fontId="92" fillId="0" borderId="32" xfId="73" applyFont="1" applyBorder="1" applyAlignment="1">
      <alignment horizontal="center" vertical="center" wrapText="1"/>
    </xf>
    <xf numFmtId="0" fontId="92" fillId="0" borderId="34" xfId="73" applyFont="1" applyBorder="1" applyAlignment="1">
      <alignment vertical="center" wrapText="1"/>
    </xf>
    <xf numFmtId="0" fontId="92" fillId="0" borderId="35" xfId="73" applyFont="1" applyBorder="1" applyAlignment="1">
      <alignment vertical="center" wrapText="1"/>
    </xf>
    <xf numFmtId="0" fontId="45" fillId="0" borderId="60" xfId="73" applyNumberFormat="1" applyFont="1" applyFill="1" applyBorder="1" applyAlignment="1">
      <alignment horizontal="center" vertical="center" wrapText="1"/>
    </xf>
    <xf numFmtId="0" fontId="45" fillId="0" borderId="56" xfId="73" applyNumberFormat="1" applyFont="1" applyFill="1" applyBorder="1" applyAlignment="1">
      <alignment horizontal="center" vertical="center" wrapText="1"/>
    </xf>
    <xf numFmtId="0" fontId="45" fillId="0" borderId="57" xfId="73" applyNumberFormat="1" applyFont="1" applyFill="1" applyBorder="1" applyAlignment="1">
      <alignment horizontal="center" vertical="center" wrapText="1"/>
    </xf>
    <xf numFmtId="0" fontId="45" fillId="0" borderId="55" xfId="73" applyNumberFormat="1" applyFont="1" applyFill="1" applyBorder="1" applyAlignment="1">
      <alignment horizontal="center" vertical="center" wrapText="1"/>
    </xf>
    <xf numFmtId="0" fontId="92" fillId="44" borderId="40" xfId="73" applyFont="1" applyFill="1" applyBorder="1" applyAlignment="1" applyProtection="1">
      <alignment horizontal="center" vertical="center" shrinkToFit="1"/>
    </xf>
    <xf numFmtId="0" fontId="92" fillId="44" borderId="41" xfId="73" applyFont="1" applyFill="1" applyBorder="1" applyAlignment="1" applyProtection="1">
      <alignment horizontal="center" vertical="center" shrinkToFit="1"/>
    </xf>
    <xf numFmtId="0" fontId="46" fillId="0" borderId="40" xfId="73" applyFont="1" applyBorder="1" applyAlignment="1">
      <alignment vertical="center"/>
    </xf>
    <xf numFmtId="0" fontId="46" fillId="0" borderId="39" xfId="73" applyFont="1" applyBorder="1" applyAlignment="1">
      <alignment vertical="center"/>
    </xf>
    <xf numFmtId="0" fontId="46" fillId="0" borderId="75" xfId="73" applyFont="1" applyBorder="1" applyAlignment="1">
      <alignment vertical="center"/>
    </xf>
    <xf numFmtId="0" fontId="92" fillId="41" borderId="123" xfId="73" applyFont="1" applyFill="1" applyBorder="1" applyAlignment="1" applyProtection="1">
      <alignment horizontal="center" vertical="center" shrinkToFit="1"/>
      <protection locked="0"/>
    </xf>
    <xf numFmtId="0" fontId="92" fillId="41" borderId="124" xfId="73" applyFont="1" applyFill="1" applyBorder="1" applyAlignment="1" applyProtection="1">
      <alignment horizontal="center" vertical="center" shrinkToFit="1"/>
      <protection locked="0"/>
    </xf>
    <xf numFmtId="0" fontId="92" fillId="41" borderId="125" xfId="73" applyFont="1" applyFill="1" applyBorder="1" applyAlignment="1" applyProtection="1">
      <alignment horizontal="center" vertical="center" shrinkToFit="1"/>
      <protection locked="0"/>
    </xf>
    <xf numFmtId="0" fontId="92" fillId="44" borderId="10" xfId="73" applyFont="1" applyFill="1" applyBorder="1" applyAlignment="1" applyProtection="1">
      <alignment horizontal="center" vertical="center" shrinkToFit="1"/>
    </xf>
    <xf numFmtId="0" fontId="92" fillId="44" borderId="11" xfId="73" applyFont="1" applyFill="1" applyBorder="1" applyAlignment="1" applyProtection="1">
      <alignment horizontal="center" vertical="center" shrinkToFit="1"/>
    </xf>
    <xf numFmtId="0" fontId="46" fillId="0" borderId="129" xfId="73" applyFont="1" applyBorder="1" applyAlignment="1">
      <alignment vertical="center"/>
    </xf>
    <xf numFmtId="0" fontId="46" fillId="0" borderId="130" xfId="73" applyFont="1" applyBorder="1" applyAlignment="1">
      <alignment vertical="center"/>
    </xf>
    <xf numFmtId="0" fontId="46" fillId="0" borderId="131" xfId="73" applyFont="1" applyBorder="1" applyAlignment="1">
      <alignment vertical="center"/>
    </xf>
    <xf numFmtId="184" fontId="92" fillId="0" borderId="132" xfId="73" applyNumberFormat="1" applyFont="1" applyBorder="1" applyAlignment="1">
      <alignment horizontal="center" vertical="center" shrinkToFit="1"/>
    </xf>
    <xf numFmtId="184" fontId="92" fillId="0" borderId="133" xfId="73" applyNumberFormat="1" applyFont="1" applyBorder="1" applyAlignment="1">
      <alignment horizontal="center" vertical="center" shrinkToFit="1"/>
    </xf>
    <xf numFmtId="184" fontId="92" fillId="0" borderId="134" xfId="73" applyNumberFormat="1" applyFont="1" applyBorder="1" applyAlignment="1">
      <alignment horizontal="center" vertical="center" shrinkToFit="1"/>
    </xf>
    <xf numFmtId="0" fontId="92" fillId="44" borderId="12" xfId="73" applyFont="1" applyFill="1" applyBorder="1" applyAlignment="1" applyProtection="1">
      <alignment horizontal="center" vertical="center" shrinkToFit="1"/>
    </xf>
    <xf numFmtId="0" fontId="92" fillId="44" borderId="14" xfId="73" applyFont="1" applyFill="1" applyBorder="1" applyAlignment="1" applyProtection="1">
      <alignment horizontal="center" vertical="center" shrinkToFit="1"/>
    </xf>
    <xf numFmtId="0" fontId="46" fillId="0" borderId="12" xfId="73" applyFont="1" applyBorder="1" applyAlignment="1">
      <alignment vertical="center"/>
    </xf>
    <xf numFmtId="0" fontId="46" fillId="0" borderId="13" xfId="73" applyFont="1" applyBorder="1" applyAlignment="1">
      <alignment vertical="center"/>
    </xf>
    <xf numFmtId="0" fontId="46" fillId="0" borderId="117" xfId="73" applyFont="1" applyBorder="1" applyAlignment="1">
      <alignment vertical="center"/>
    </xf>
    <xf numFmtId="0" fontId="92" fillId="41" borderId="137" xfId="73" applyFont="1" applyFill="1" applyBorder="1" applyAlignment="1" applyProtection="1">
      <alignment horizontal="center" vertical="center" shrinkToFit="1"/>
      <protection locked="0"/>
    </xf>
    <xf numFmtId="0" fontId="92" fillId="41" borderId="138" xfId="73" applyFont="1" applyFill="1" applyBorder="1" applyAlignment="1" applyProtection="1">
      <alignment horizontal="center" vertical="center" shrinkToFit="1"/>
      <protection locked="0"/>
    </xf>
    <xf numFmtId="0" fontId="92" fillId="41" borderId="139" xfId="73" applyFont="1" applyFill="1" applyBorder="1" applyAlignment="1" applyProtection="1">
      <alignment horizontal="center" vertical="center" shrinkToFit="1"/>
      <protection locked="0"/>
    </xf>
    <xf numFmtId="0" fontId="92" fillId="41" borderId="140" xfId="73" applyFont="1" applyFill="1" applyBorder="1" applyAlignment="1" applyProtection="1">
      <alignment horizontal="center" vertical="center" shrinkToFit="1"/>
      <protection locked="0"/>
    </xf>
    <xf numFmtId="0" fontId="46" fillId="0" borderId="144" xfId="73" applyFont="1" applyBorder="1" applyAlignment="1">
      <alignment vertical="center"/>
    </xf>
    <xf numFmtId="0" fontId="46" fillId="0" borderId="145" xfId="73" applyFont="1" applyBorder="1" applyAlignment="1">
      <alignment vertical="center"/>
    </xf>
    <xf numFmtId="0" fontId="46" fillId="0" borderId="146" xfId="73" applyFont="1" applyBorder="1" applyAlignment="1">
      <alignment vertical="center"/>
    </xf>
    <xf numFmtId="0" fontId="46" fillId="0" borderId="10" xfId="73" applyFont="1" applyBorder="1" applyAlignment="1">
      <alignment vertical="center"/>
    </xf>
    <xf numFmtId="0" fontId="46" fillId="0" borderId="0" xfId="73" applyFont="1" applyBorder="1" applyAlignment="1">
      <alignment vertical="center"/>
    </xf>
    <xf numFmtId="0" fontId="46" fillId="0" borderId="30" xfId="73" applyFont="1" applyBorder="1" applyAlignment="1">
      <alignment vertical="center"/>
    </xf>
    <xf numFmtId="0" fontId="92" fillId="44" borderId="42" xfId="73" applyFont="1" applyFill="1" applyBorder="1" applyAlignment="1" applyProtection="1">
      <alignment horizontal="center" vertical="center" shrinkToFit="1"/>
    </xf>
    <xf numFmtId="0" fontId="92" fillId="44" borderId="16" xfId="73" applyFont="1" applyFill="1" applyBorder="1" applyAlignment="1" applyProtection="1">
      <alignment horizontal="center" vertical="center" shrinkToFit="1"/>
    </xf>
    <xf numFmtId="0" fontId="46" fillId="0" borderId="149" xfId="73" applyFont="1" applyBorder="1" applyAlignment="1">
      <alignment vertical="center"/>
    </xf>
    <xf numFmtId="0" fontId="46" fillId="0" borderId="150" xfId="73" applyFont="1" applyBorder="1" applyAlignment="1">
      <alignment vertical="center"/>
    </xf>
    <xf numFmtId="0" fontId="46" fillId="0" borderId="151" xfId="73" applyFont="1" applyBorder="1" applyAlignment="1">
      <alignment vertical="center"/>
    </xf>
    <xf numFmtId="0" fontId="92" fillId="44" borderId="33" xfId="73" applyFont="1" applyFill="1" applyBorder="1" applyAlignment="1" applyProtection="1">
      <alignment horizontal="center" vertical="center" shrinkToFit="1"/>
    </xf>
    <xf numFmtId="0" fontId="92" fillId="44" borderId="32" xfId="73" applyFont="1" applyFill="1" applyBorder="1" applyAlignment="1" applyProtection="1">
      <alignment horizontal="center" vertical="center" shrinkToFit="1"/>
    </xf>
    <xf numFmtId="0" fontId="46" fillId="0" borderId="152" xfId="73" applyFont="1" applyBorder="1" applyAlignment="1">
      <alignment vertical="center"/>
    </xf>
    <xf numFmtId="0" fontId="46" fillId="0" borderId="153" xfId="73" applyFont="1" applyBorder="1" applyAlignment="1">
      <alignment vertical="center"/>
    </xf>
    <xf numFmtId="0" fontId="46" fillId="0" borderId="154" xfId="73" applyFont="1" applyBorder="1" applyAlignment="1">
      <alignment vertical="center"/>
    </xf>
    <xf numFmtId="184" fontId="92" fillId="0" borderId="155" xfId="73" applyNumberFormat="1" applyFont="1" applyBorder="1" applyAlignment="1">
      <alignment horizontal="center" vertical="center" shrinkToFit="1"/>
    </xf>
    <xf numFmtId="184" fontId="92" fillId="0" borderId="156" xfId="73" applyNumberFormat="1" applyFont="1" applyBorder="1" applyAlignment="1">
      <alignment horizontal="center" vertical="center" shrinkToFit="1"/>
    </xf>
    <xf numFmtId="184" fontId="92" fillId="0" borderId="157" xfId="73" applyNumberFormat="1" applyFont="1" applyBorder="1" applyAlignment="1">
      <alignment horizontal="center" vertical="center" shrinkToFit="1"/>
    </xf>
    <xf numFmtId="184" fontId="92" fillId="0" borderId="158" xfId="73" applyNumberFormat="1" applyFont="1" applyBorder="1" applyAlignment="1">
      <alignment horizontal="center" vertical="center" shrinkToFit="1"/>
    </xf>
    <xf numFmtId="0" fontId="46" fillId="44" borderId="0" xfId="73" applyFont="1" applyFill="1" applyBorder="1" applyAlignment="1">
      <alignment horizontal="center" vertical="center"/>
    </xf>
    <xf numFmtId="0" fontId="46" fillId="44" borderId="0" xfId="73" applyFont="1" applyFill="1" applyBorder="1" applyAlignment="1" applyProtection="1">
      <alignment horizontal="center" vertical="center" shrinkToFit="1"/>
      <protection locked="0"/>
    </xf>
    <xf numFmtId="0" fontId="46" fillId="44" borderId="0" xfId="73" applyFont="1" applyFill="1" applyBorder="1" applyAlignment="1" applyProtection="1">
      <alignment horizontal="center" vertical="center" wrapText="1"/>
      <protection locked="0"/>
    </xf>
    <xf numFmtId="0" fontId="46" fillId="44" borderId="0" xfId="73" applyFont="1" applyFill="1" applyBorder="1" applyAlignment="1" applyProtection="1">
      <alignment horizontal="left" vertical="center" wrapText="1"/>
      <protection locked="0"/>
    </xf>
    <xf numFmtId="0" fontId="43" fillId="44" borderId="0" xfId="73" applyFont="1" applyFill="1" applyBorder="1" applyAlignment="1">
      <alignment vertical="center"/>
    </xf>
    <xf numFmtId="0" fontId="47" fillId="44" borderId="0" xfId="73" applyFont="1" applyFill="1" applyBorder="1" applyAlignment="1">
      <alignment vertical="center"/>
    </xf>
    <xf numFmtId="0" fontId="47" fillId="44" borderId="0" xfId="73" applyFont="1" applyFill="1" applyBorder="1" applyAlignment="1">
      <alignment horizontal="center" vertical="center"/>
    </xf>
    <xf numFmtId="0" fontId="46" fillId="44" borderId="0" xfId="73" applyFont="1" applyFill="1" applyBorder="1" applyAlignment="1">
      <alignment horizontal="center" vertical="center" wrapText="1"/>
    </xf>
    <xf numFmtId="1" fontId="46" fillId="44" borderId="0" xfId="73" applyNumberFormat="1" applyFont="1" applyFill="1" applyBorder="1" applyAlignment="1">
      <alignment horizontal="center" vertical="center" wrapText="1"/>
    </xf>
    <xf numFmtId="0" fontId="45" fillId="44" borderId="0" xfId="73" applyFont="1" applyFill="1" applyBorder="1" applyAlignment="1" applyProtection="1">
      <alignment horizontal="center" vertical="center" wrapText="1"/>
      <protection locked="0"/>
    </xf>
    <xf numFmtId="0" fontId="45" fillId="0" borderId="0" xfId="73" applyFont="1" applyFill="1" applyBorder="1" applyAlignment="1">
      <alignment vertical="center"/>
    </xf>
    <xf numFmtId="0" fontId="45" fillId="0" borderId="0" xfId="73" applyFont="1" applyFill="1" applyBorder="1" applyAlignment="1">
      <alignment horizontal="left" vertical="center"/>
    </xf>
    <xf numFmtId="0" fontId="45" fillId="44" borderId="0" xfId="73" applyFont="1" applyFill="1" applyBorder="1" applyAlignment="1">
      <alignment horizontal="center" vertical="center" wrapText="1"/>
    </xf>
    <xf numFmtId="1" fontId="45" fillId="44" borderId="0" xfId="73" applyNumberFormat="1" applyFont="1" applyFill="1" applyBorder="1" applyAlignment="1">
      <alignment horizontal="center" vertical="center" wrapText="1"/>
    </xf>
    <xf numFmtId="0" fontId="45" fillId="0" borderId="0" xfId="73" applyFont="1" applyFill="1" applyAlignment="1">
      <alignment vertical="center"/>
    </xf>
    <xf numFmtId="0" fontId="45" fillId="0" borderId="0" xfId="73" applyFont="1" applyFill="1" applyBorder="1" applyAlignment="1">
      <alignment horizontal="centerContinuous" vertical="center"/>
    </xf>
    <xf numFmtId="0" fontId="45" fillId="0" borderId="0" xfId="73" applyFont="1" applyFill="1" applyAlignment="1">
      <alignment horizontal="centerContinuous" vertical="center"/>
    </xf>
    <xf numFmtId="185" fontId="45" fillId="0" borderId="0" xfId="73" applyNumberFormat="1" applyFont="1" applyFill="1" applyBorder="1" applyAlignment="1">
      <alignment vertical="center"/>
    </xf>
    <xf numFmtId="185" fontId="45" fillId="0" borderId="0" xfId="73" applyNumberFormat="1" applyFont="1" applyFill="1" applyAlignment="1">
      <alignment vertical="center"/>
    </xf>
    <xf numFmtId="0" fontId="45" fillId="0" borderId="0" xfId="73" applyFont="1" applyFill="1" applyBorder="1" applyAlignment="1">
      <alignment horizontal="center" vertical="center"/>
    </xf>
    <xf numFmtId="187" fontId="46" fillId="44" borderId="0" xfId="73" applyNumberFormat="1" applyFont="1" applyFill="1" applyBorder="1" applyAlignment="1">
      <alignment horizontal="center" vertical="center"/>
    </xf>
    <xf numFmtId="0" fontId="45" fillId="44" borderId="0" xfId="73" applyFont="1" applyFill="1" applyBorder="1" applyAlignment="1" applyProtection="1">
      <alignment horizontal="center" vertical="center" shrinkToFit="1"/>
      <protection locked="0"/>
    </xf>
    <xf numFmtId="0" fontId="45" fillId="44" borderId="0" xfId="73" applyFont="1" applyFill="1" applyBorder="1" applyAlignment="1" applyProtection="1">
      <alignment horizontal="left" vertical="center" wrapText="1"/>
      <protection locked="0"/>
    </xf>
    <xf numFmtId="0" fontId="45" fillId="44" borderId="0" xfId="73" applyFont="1" applyFill="1" applyBorder="1" applyAlignment="1">
      <alignment vertical="center"/>
    </xf>
    <xf numFmtId="0" fontId="45" fillId="44" borderId="0" xfId="73" applyFont="1" applyFill="1" applyBorder="1" applyAlignment="1">
      <alignment horizontal="center" vertical="center"/>
    </xf>
    <xf numFmtId="0" fontId="45" fillId="0" borderId="0" xfId="73" applyFont="1" applyFill="1" applyBorder="1" applyAlignment="1" applyProtection="1">
      <alignment horizontal="right" vertical="center"/>
    </xf>
    <xf numFmtId="0" fontId="45" fillId="0" borderId="0" xfId="73" applyFont="1" applyFill="1" applyBorder="1" applyAlignment="1">
      <alignment horizontal="right" vertical="center"/>
    </xf>
    <xf numFmtId="0" fontId="45" fillId="44" borderId="0" xfId="73" applyFont="1" applyFill="1">
      <alignment vertical="center"/>
    </xf>
    <xf numFmtId="0" fontId="46" fillId="0" borderId="0" xfId="73" applyFont="1" applyFill="1">
      <alignment vertical="center"/>
    </xf>
    <xf numFmtId="0" fontId="46" fillId="0" borderId="0" xfId="73" applyFont="1" applyFill="1" applyAlignment="1">
      <alignment horizontal="left" vertical="center"/>
    </xf>
    <xf numFmtId="0" fontId="46" fillId="0" borderId="0" xfId="73" applyFont="1" applyFill="1" applyAlignment="1">
      <alignment horizontal="left" vertical="center" wrapText="1"/>
    </xf>
    <xf numFmtId="0" fontId="46" fillId="0" borderId="0" xfId="73" applyFont="1" applyAlignment="1">
      <alignment horizontal="left" vertical="center" wrapText="1"/>
    </xf>
    <xf numFmtId="0" fontId="46" fillId="0" borderId="0" xfId="73" applyFont="1" applyFill="1" applyAlignment="1">
      <alignment vertical="center" textRotation="90"/>
    </xf>
    <xf numFmtId="0" fontId="95" fillId="44" borderId="0" xfId="73" applyFont="1" applyFill="1" applyAlignment="1" applyProtection="1">
      <alignment horizontal="left" vertical="center"/>
    </xf>
    <xf numFmtId="0" fontId="96" fillId="44" borderId="0" xfId="73" applyFont="1" applyFill="1" applyAlignment="1" applyProtection="1">
      <alignment horizontal="center" vertical="center"/>
    </xf>
    <xf numFmtId="0" fontId="96" fillId="44" borderId="0" xfId="73" applyFont="1" applyFill="1" applyProtection="1">
      <alignment vertical="center"/>
    </xf>
    <xf numFmtId="0" fontId="96" fillId="44" borderId="0" xfId="73" applyFont="1" applyFill="1" applyAlignment="1" applyProtection="1">
      <alignment horizontal="left" vertical="center"/>
    </xf>
    <xf numFmtId="0" fontId="97" fillId="44" borderId="0" xfId="73" applyFont="1" applyFill="1">
      <alignment vertical="center"/>
    </xf>
    <xf numFmtId="0" fontId="96" fillId="44" borderId="0" xfId="73" applyFont="1" applyFill="1">
      <alignment vertical="center"/>
    </xf>
    <xf numFmtId="0" fontId="97" fillId="44" borderId="0" xfId="73" applyFont="1" applyFill="1" applyAlignment="1">
      <alignment horizontal="left" vertical="center"/>
    </xf>
    <xf numFmtId="0" fontId="96" fillId="44" borderId="0" xfId="73" applyFont="1" applyFill="1" applyAlignment="1" applyProtection="1">
      <alignment horizontal="center" vertical="center"/>
      <protection locked="0"/>
    </xf>
    <xf numFmtId="0" fontId="96" fillId="43" borderId="53" xfId="73" applyFont="1" applyFill="1" applyBorder="1" applyAlignment="1" applyProtection="1">
      <alignment horizontal="center" vertical="center"/>
      <protection locked="0"/>
    </xf>
    <xf numFmtId="0" fontId="96" fillId="43" borderId="0" xfId="73" applyFont="1" applyFill="1" applyBorder="1" applyAlignment="1" applyProtection="1">
      <alignment horizontal="center" vertical="center"/>
      <protection locked="0"/>
    </xf>
    <xf numFmtId="20" fontId="96" fillId="43" borderId="53" xfId="73" applyNumberFormat="1" applyFont="1" applyFill="1" applyBorder="1" applyAlignment="1" applyProtection="1">
      <alignment horizontal="center" vertical="center"/>
      <protection locked="0"/>
    </xf>
    <xf numFmtId="0" fontId="96" fillId="44" borderId="0" xfId="73" applyFont="1" applyFill="1" applyAlignment="1" applyProtection="1">
      <alignment horizontal="right" vertical="center"/>
      <protection locked="0"/>
    </xf>
    <xf numFmtId="0" fontId="96" fillId="44" borderId="0" xfId="73" applyFont="1" applyFill="1" applyProtection="1">
      <alignment vertical="center"/>
      <protection locked="0"/>
    </xf>
    <xf numFmtId="0" fontId="96" fillId="44" borderId="53" xfId="73" applyNumberFormat="1" applyFont="1" applyFill="1" applyBorder="1" applyAlignment="1" applyProtection="1">
      <alignment horizontal="center" vertical="center"/>
    </xf>
    <xf numFmtId="0" fontId="96" fillId="43" borderId="53" xfId="73" applyFont="1" applyFill="1" applyBorder="1" applyAlignment="1" applyProtection="1">
      <alignment horizontal="left" vertical="center"/>
      <protection locked="0"/>
    </xf>
    <xf numFmtId="20" fontId="96" fillId="44" borderId="53" xfId="73" applyNumberFormat="1" applyFont="1" applyFill="1" applyBorder="1" applyAlignment="1" applyProtection="1">
      <alignment horizontal="center" vertical="center"/>
      <protection locked="0"/>
    </xf>
    <xf numFmtId="0" fontId="98" fillId="43" borderId="61" xfId="73" applyFont="1" applyFill="1" applyBorder="1" applyAlignment="1" applyProtection="1">
      <alignment horizontal="center" vertical="center"/>
      <protection locked="0"/>
    </xf>
    <xf numFmtId="0" fontId="98" fillId="43" borderId="85" xfId="73" applyFont="1" applyFill="1" applyBorder="1" applyAlignment="1" applyProtection="1">
      <alignment horizontal="center" vertical="center"/>
      <protection locked="0"/>
    </xf>
    <xf numFmtId="0" fontId="98" fillId="43" borderId="71" xfId="73" applyFont="1" applyFill="1" applyBorder="1" applyAlignment="1" applyProtection="1">
      <alignment horizontal="center" vertical="center"/>
      <protection locked="0"/>
    </xf>
    <xf numFmtId="0" fontId="1" fillId="44" borderId="0" xfId="73" applyFill="1">
      <alignment vertical="center"/>
    </xf>
    <xf numFmtId="0" fontId="46" fillId="44" borderId="0" xfId="73" applyFont="1" applyFill="1" applyAlignment="1">
      <alignment horizontal="left" vertical="center"/>
    </xf>
    <xf numFmtId="0" fontId="99" fillId="44" borderId="0" xfId="73" applyFont="1" applyFill="1" applyAlignment="1">
      <alignment horizontal="left" vertical="center"/>
    </xf>
    <xf numFmtId="0" fontId="46" fillId="44" borderId="0" xfId="73" applyFont="1" applyFill="1">
      <alignment vertical="center"/>
    </xf>
    <xf numFmtId="0" fontId="46" fillId="43" borderId="53" xfId="73" applyFont="1" applyFill="1" applyBorder="1" applyAlignment="1">
      <alignment horizontal="left" vertical="center"/>
    </xf>
    <xf numFmtId="0" fontId="46" fillId="44" borderId="0" xfId="73" applyFont="1" applyFill="1" applyAlignment="1">
      <alignment vertical="center"/>
    </xf>
    <xf numFmtId="0" fontId="46" fillId="41" borderId="53" xfId="73" applyFont="1" applyFill="1" applyBorder="1" applyAlignment="1">
      <alignment horizontal="left" vertical="center"/>
    </xf>
    <xf numFmtId="0" fontId="100" fillId="44" borderId="0" xfId="73" applyFont="1" applyFill="1" applyAlignment="1">
      <alignment horizontal="left" vertical="center"/>
    </xf>
    <xf numFmtId="0" fontId="46" fillId="44" borderId="0" xfId="73" applyFont="1" applyFill="1" applyBorder="1" applyAlignment="1">
      <alignment horizontal="left" vertical="center"/>
    </xf>
    <xf numFmtId="0" fontId="46" fillId="44" borderId="53" xfId="73" applyFont="1" applyFill="1" applyBorder="1" applyAlignment="1">
      <alignment horizontal="center" vertical="center"/>
    </xf>
    <xf numFmtId="0" fontId="46" fillId="44" borderId="53" xfId="73" applyFont="1" applyFill="1" applyBorder="1" applyAlignment="1">
      <alignment horizontal="left" vertical="center"/>
    </xf>
    <xf numFmtId="0" fontId="101" fillId="44" borderId="0" xfId="73" applyFont="1" applyFill="1">
      <alignment vertical="center"/>
    </xf>
    <xf numFmtId="0" fontId="101" fillId="44" borderId="0" xfId="73" applyFont="1" applyFill="1" applyAlignment="1">
      <alignment horizontal="left" vertical="center"/>
    </xf>
    <xf numFmtId="0" fontId="46" fillId="44" borderId="0" xfId="73" applyFont="1" applyFill="1" applyBorder="1">
      <alignment vertical="center"/>
    </xf>
    <xf numFmtId="0" fontId="103" fillId="44" borderId="0" xfId="73" applyFont="1" applyFill="1" applyAlignment="1">
      <alignment vertical="center"/>
    </xf>
    <xf numFmtId="0" fontId="101" fillId="44" borderId="0" xfId="73" applyFont="1" applyFill="1" applyBorder="1">
      <alignment vertical="center"/>
    </xf>
    <xf numFmtId="0" fontId="101" fillId="44" borderId="0" xfId="73" applyFont="1" applyFill="1" applyBorder="1" applyAlignment="1">
      <alignment vertical="center"/>
    </xf>
    <xf numFmtId="0" fontId="101" fillId="44" borderId="0" xfId="73" applyFont="1" applyFill="1" applyBorder="1" applyAlignment="1">
      <alignment vertical="center" shrinkToFit="1"/>
    </xf>
    <xf numFmtId="0" fontId="46" fillId="44" borderId="0" xfId="73" applyFont="1" applyFill="1" applyAlignment="1">
      <alignment vertical="center" wrapText="1"/>
    </xf>
    <xf numFmtId="0" fontId="104" fillId="44" borderId="0" xfId="73" applyFont="1" applyFill="1" applyAlignment="1">
      <alignment horizontal="left" vertical="center"/>
    </xf>
    <xf numFmtId="0" fontId="104" fillId="0" borderId="0" xfId="73" applyFont="1" applyAlignment="1">
      <alignment horizontal="left" vertical="center"/>
    </xf>
    <xf numFmtId="0" fontId="46" fillId="44" borderId="53" xfId="73" applyFont="1" applyFill="1" applyBorder="1" applyAlignment="1">
      <alignment horizontal="right" vertical="center"/>
    </xf>
    <xf numFmtId="0" fontId="46" fillId="44" borderId="53" xfId="73" applyFont="1" applyFill="1" applyBorder="1" applyAlignment="1">
      <alignment vertical="center" shrinkToFit="1"/>
    </xf>
    <xf numFmtId="0" fontId="1" fillId="44" borderId="161" xfId="73" applyFill="1" applyBorder="1" applyAlignment="1">
      <alignment horizontal="center" vertical="center"/>
    </xf>
    <xf numFmtId="0" fontId="106" fillId="44" borderId="162" xfId="73" applyFont="1" applyFill="1" applyBorder="1" applyAlignment="1">
      <alignment horizontal="center" vertical="center"/>
    </xf>
    <xf numFmtId="0" fontId="106" fillId="44" borderId="95" xfId="73" applyFont="1" applyFill="1" applyBorder="1" applyAlignment="1">
      <alignment horizontal="center" vertical="center"/>
    </xf>
    <xf numFmtId="0" fontId="107" fillId="44" borderId="95" xfId="73" applyFont="1" applyFill="1" applyBorder="1" applyAlignment="1">
      <alignment horizontal="center" vertical="center"/>
    </xf>
    <xf numFmtId="0" fontId="108" fillId="44" borderId="96" xfId="73" applyFont="1" applyFill="1" applyBorder="1" applyAlignment="1">
      <alignment horizontal="center" vertical="center"/>
    </xf>
    <xf numFmtId="0" fontId="108" fillId="44" borderId="36" xfId="73" applyFont="1" applyFill="1" applyBorder="1" applyAlignment="1">
      <alignment vertical="center" shrinkToFit="1"/>
    </xf>
    <xf numFmtId="0" fontId="108" fillId="44" borderId="37" xfId="73" applyFont="1" applyFill="1" applyBorder="1" applyAlignment="1">
      <alignment vertical="center" shrinkToFit="1"/>
    </xf>
    <xf numFmtId="0" fontId="108" fillId="44" borderId="37" xfId="73" applyFont="1" applyFill="1" applyBorder="1">
      <alignment vertical="center"/>
    </xf>
    <xf numFmtId="0" fontId="108" fillId="44" borderId="53" xfId="73" applyFont="1" applyFill="1" applyBorder="1" applyAlignment="1">
      <alignment vertical="center" shrinkToFit="1"/>
    </xf>
    <xf numFmtId="0" fontId="108" fillId="44" borderId="51" xfId="73" applyFont="1" applyFill="1" applyBorder="1">
      <alignment vertical="center"/>
    </xf>
    <xf numFmtId="0" fontId="108" fillId="44" borderId="53" xfId="73" applyFont="1" applyFill="1" applyBorder="1">
      <alignment vertical="center"/>
    </xf>
    <xf numFmtId="0" fontId="108" fillId="44" borderId="54" xfId="73" applyFont="1" applyFill="1" applyBorder="1">
      <alignment vertical="center"/>
    </xf>
    <xf numFmtId="0" fontId="107" fillId="44" borderId="55" xfId="73" applyFont="1" applyFill="1" applyBorder="1">
      <alignment vertical="center"/>
    </xf>
    <xf numFmtId="0" fontId="108" fillId="44" borderId="56" xfId="73" applyFont="1" applyFill="1" applyBorder="1" applyAlignment="1">
      <alignment vertical="center" shrinkToFit="1"/>
    </xf>
    <xf numFmtId="0" fontId="108" fillId="44" borderId="56" xfId="73" applyFont="1" applyFill="1" applyBorder="1">
      <alignment vertical="center"/>
    </xf>
    <xf numFmtId="0" fontId="108" fillId="44" borderId="57" xfId="73" applyFont="1" applyFill="1" applyBorder="1">
      <alignment vertical="center"/>
    </xf>
    <xf numFmtId="0" fontId="47" fillId="0" borderId="99" xfId="41" applyFont="1" applyBorder="1" applyAlignment="1">
      <alignment horizontal="center" vertical="center"/>
    </xf>
    <xf numFmtId="0" fontId="47" fillId="0" borderId="163" xfId="41" applyFont="1" applyBorder="1" applyAlignment="1">
      <alignment horizontal="center" vertical="center"/>
    </xf>
    <xf numFmtId="0" fontId="43" fillId="0" borderId="164" xfId="41" applyFont="1" applyBorder="1" applyAlignment="1">
      <alignment horizontal="left" vertical="center"/>
    </xf>
    <xf numFmtId="0" fontId="43" fillId="0" borderId="165" xfId="41" applyFont="1" applyBorder="1" applyAlignment="1">
      <alignment horizontal="left" vertical="center"/>
    </xf>
    <xf numFmtId="0" fontId="43" fillId="0" borderId="166" xfId="41" applyFont="1" applyBorder="1" applyAlignment="1">
      <alignment horizontal="center" vertical="center"/>
    </xf>
    <xf numFmtId="0" fontId="0" fillId="0" borderId="39" xfId="0" applyFont="1" applyBorder="1" applyAlignment="1">
      <alignment vertical="center"/>
    </xf>
    <xf numFmtId="0" fontId="47" fillId="0" borderId="110" xfId="41" applyFont="1" applyBorder="1" applyAlignment="1">
      <alignment horizontal="center" vertical="center"/>
    </xf>
    <xf numFmtId="0" fontId="43" fillId="0" borderId="0" xfId="41" applyFont="1" applyBorder="1" applyAlignment="1">
      <alignment horizontal="left" vertical="center"/>
    </xf>
    <xf numFmtId="0" fontId="43" fillId="0" borderId="110" xfId="41" applyFont="1" applyBorder="1" applyAlignment="1">
      <alignment horizontal="left" vertical="center"/>
    </xf>
    <xf numFmtId="0" fontId="43" fillId="0" borderId="15" xfId="41" applyFont="1" applyBorder="1" applyAlignment="1">
      <alignment horizontal="left" vertical="center"/>
    </xf>
    <xf numFmtId="0" fontId="43" fillId="0" borderId="16" xfId="41" applyFont="1" applyBorder="1" applyAlignment="1">
      <alignment horizontal="left" vertical="center"/>
    </xf>
    <xf numFmtId="0" fontId="43" fillId="32" borderId="0" xfId="41" applyFont="1" applyFill="1" applyBorder="1" applyAlignment="1">
      <alignment horizontal="left" vertical="center" wrapText="1"/>
    </xf>
    <xf numFmtId="0" fontId="43" fillId="0" borderId="11" xfId="41" applyFont="1" applyBorder="1" applyAlignment="1">
      <alignment horizontal="left" vertical="center"/>
    </xf>
    <xf numFmtId="0" fontId="47" fillId="0" borderId="99" xfId="41" applyFont="1" applyBorder="1" applyAlignment="1">
      <alignment vertical="center"/>
    </xf>
    <xf numFmtId="0" fontId="47" fillId="0" borderId="15" xfId="0" applyFont="1" applyBorder="1" applyAlignment="1">
      <alignment horizontal="left" vertical="center"/>
    </xf>
    <xf numFmtId="0" fontId="47" fillId="0" borderId="0" xfId="0" applyFont="1" applyAlignment="1">
      <alignment horizontal="left" vertical="center" wrapText="1" indent="1"/>
    </xf>
    <xf numFmtId="0" fontId="43" fillId="0" borderId="0" xfId="0" applyFont="1" applyAlignment="1">
      <alignment horizontal="left" vertical="center"/>
    </xf>
    <xf numFmtId="0" fontId="43" fillId="0" borderId="0" xfId="0" applyFont="1" applyAlignment="1">
      <alignment horizontal="center" vertical="center"/>
    </xf>
    <xf numFmtId="0" fontId="47" fillId="0" borderId="0" xfId="0" applyFont="1" applyAlignment="1">
      <alignment horizontal="left" vertical="center" wrapText="1"/>
    </xf>
    <xf numFmtId="0" fontId="47" fillId="0" borderId="0" xfId="0" applyFont="1" applyBorder="1" applyAlignment="1">
      <alignment horizontal="center" vertical="center"/>
    </xf>
    <xf numFmtId="0" fontId="47" fillId="0" borderId="0" xfId="0" applyFont="1" applyBorder="1" applyAlignment="1">
      <alignment horizontal="left" vertical="center" wrapText="1"/>
    </xf>
    <xf numFmtId="0" fontId="43" fillId="0" borderId="53" xfId="0" applyFont="1" applyBorder="1" applyAlignment="1">
      <alignment horizontal="center" vertical="center"/>
    </xf>
    <xf numFmtId="0" fontId="43" fillId="0" borderId="15" xfId="0" applyFont="1" applyBorder="1" applyAlignment="1">
      <alignment horizontal="left" vertical="center"/>
    </xf>
    <xf numFmtId="0" fontId="43" fillId="0" borderId="0" xfId="0" applyFont="1" applyBorder="1" applyAlignment="1">
      <alignment horizontal="left" vertical="center"/>
    </xf>
    <xf numFmtId="0" fontId="43" fillId="0" borderId="15" xfId="0" applyFont="1" applyBorder="1" applyAlignment="1">
      <alignment horizontal="center" vertical="center"/>
    </xf>
    <xf numFmtId="0" fontId="43" fillId="32" borderId="10" xfId="41" applyFont="1" applyFill="1" applyBorder="1" applyAlignment="1">
      <alignment horizontal="left" vertical="center"/>
    </xf>
    <xf numFmtId="0" fontId="43" fillId="0" borderId="10" xfId="0" applyFont="1" applyBorder="1" applyAlignment="1">
      <alignment horizontal="left" vertical="center"/>
    </xf>
    <xf numFmtId="0" fontId="43" fillId="32" borderId="11" xfId="41" applyFont="1" applyFill="1" applyBorder="1" applyAlignment="1">
      <alignment horizontal="left" vertical="center"/>
    </xf>
    <xf numFmtId="0" fontId="43" fillId="32" borderId="11" xfId="41" applyFont="1" applyFill="1" applyBorder="1" applyAlignment="1"/>
    <xf numFmtId="0" fontId="47" fillId="0" borderId="102" xfId="41" applyFont="1" applyBorder="1" applyAlignment="1">
      <alignment vertical="center"/>
    </xf>
    <xf numFmtId="0" fontId="47" fillId="0" borderId="15" xfId="0" applyFont="1" applyBorder="1" applyAlignment="1">
      <alignment horizontal="left" vertical="center" wrapText="1" indent="1"/>
    </xf>
    <xf numFmtId="0" fontId="47" fillId="0" borderId="10" xfId="41" applyFont="1" applyBorder="1" applyAlignment="1">
      <alignment horizontal="left" vertical="center" wrapText="1"/>
    </xf>
    <xf numFmtId="0" fontId="47" fillId="0" borderId="11" xfId="41" applyFont="1" applyBorder="1" applyAlignment="1">
      <alignment horizontal="left" vertical="center" wrapText="1"/>
    </xf>
    <xf numFmtId="0" fontId="79" fillId="0" borderId="18" xfId="41" applyFont="1" applyBorder="1" applyAlignment="1">
      <alignment horizontal="left" vertical="center"/>
    </xf>
    <xf numFmtId="0" fontId="79" fillId="0" borderId="21" xfId="41" applyFont="1" applyBorder="1" applyAlignment="1">
      <alignment horizontal="left" vertical="center"/>
    </xf>
    <xf numFmtId="0" fontId="79" fillId="0" borderId="22" xfId="41" applyFont="1" applyBorder="1" applyAlignment="1">
      <alignment horizontal="left" vertical="center"/>
    </xf>
    <xf numFmtId="0" fontId="43" fillId="0" borderId="18" xfId="41" applyFont="1" applyBorder="1" applyAlignment="1">
      <alignment horizontal="center" vertical="center"/>
    </xf>
    <xf numFmtId="0" fontId="43" fillId="0" borderId="21" xfId="41" applyFont="1" applyBorder="1" applyAlignment="1">
      <alignment vertical="center"/>
    </xf>
    <xf numFmtId="0" fontId="43" fillId="0" borderId="21" xfId="41" applyFont="1" applyBorder="1" applyAlignment="1">
      <alignment horizontal="center" vertical="center"/>
    </xf>
    <xf numFmtId="0" fontId="79" fillId="0" borderId="21" xfId="41" applyFont="1" applyBorder="1" applyAlignment="1">
      <alignment vertical="center"/>
    </xf>
    <xf numFmtId="0" fontId="79" fillId="0" borderId="22" xfId="41" applyFont="1" applyBorder="1" applyAlignment="1">
      <alignment vertical="center"/>
    </xf>
    <xf numFmtId="0" fontId="43" fillId="0" borderId="0" xfId="41" applyFont="1"/>
    <xf numFmtId="0" fontId="43" fillId="0" borderId="12" xfId="41" applyFont="1" applyBorder="1" applyAlignment="1">
      <alignment horizontal="center" vertical="center"/>
    </xf>
    <xf numFmtId="0" fontId="43" fillId="0" borderId="13" xfId="41" applyFont="1" applyBorder="1" applyAlignment="1">
      <alignment vertical="center"/>
    </xf>
    <xf numFmtId="0" fontId="43" fillId="0" borderId="13" xfId="41" applyFont="1" applyBorder="1" applyAlignment="1">
      <alignment horizontal="center" vertical="center"/>
    </xf>
    <xf numFmtId="0" fontId="79" fillId="0" borderId="13" xfId="41" applyFont="1" applyBorder="1" applyAlignment="1">
      <alignment vertical="center"/>
    </xf>
    <xf numFmtId="0" fontId="79" fillId="0" borderId="14" xfId="41" applyFont="1" applyBorder="1" applyAlignment="1">
      <alignment vertical="center"/>
    </xf>
    <xf numFmtId="0" fontId="43" fillId="0" borderId="10" xfId="41" applyFont="1" applyBorder="1" applyAlignment="1">
      <alignment horizontal="center" vertical="center"/>
    </xf>
    <xf numFmtId="0" fontId="43" fillId="0" borderId="0" xfId="41" applyFont="1" applyAlignment="1">
      <alignment vertical="center"/>
    </xf>
    <xf numFmtId="0" fontId="79" fillId="0" borderId="0" xfId="41" applyFont="1" applyAlignment="1">
      <alignment vertical="center"/>
    </xf>
    <xf numFmtId="0" fontId="79" fillId="0" borderId="11" xfId="41" applyFont="1" applyBorder="1" applyAlignment="1">
      <alignment vertical="center"/>
    </xf>
    <xf numFmtId="0" fontId="43" fillId="0" borderId="42" xfId="41" applyFont="1" applyBorder="1" applyAlignment="1">
      <alignment horizontal="center" vertical="center"/>
    </xf>
    <xf numFmtId="0" fontId="43" fillId="0" borderId="15" xfId="41" applyFont="1" applyBorder="1" applyAlignment="1">
      <alignment vertical="center"/>
    </xf>
    <xf numFmtId="0" fontId="43" fillId="0" borderId="15" xfId="41" applyFont="1" applyBorder="1" applyAlignment="1">
      <alignment horizontal="center" vertical="center"/>
    </xf>
    <xf numFmtId="0" fontId="79" fillId="0" borderId="15" xfId="41" applyFont="1" applyBorder="1" applyAlignment="1">
      <alignment vertical="center"/>
    </xf>
    <xf numFmtId="0" fontId="43" fillId="0" borderId="10" xfId="41" applyFont="1" applyBorder="1" applyAlignment="1">
      <alignment horizontal="left" vertical="center"/>
    </xf>
    <xf numFmtId="0" fontId="43" fillId="0" borderId="10" xfId="41" applyFont="1" applyBorder="1" applyAlignment="1">
      <alignment vertical="center" wrapText="1"/>
    </xf>
    <xf numFmtId="0" fontId="79" fillId="0" borderId="61" xfId="41" applyFont="1" applyBorder="1" applyAlignment="1">
      <alignment vertical="center"/>
    </xf>
    <xf numFmtId="0" fontId="43" fillId="0" borderId="16" xfId="41" applyFont="1" applyBorder="1" applyAlignment="1">
      <alignment vertical="center"/>
    </xf>
    <xf numFmtId="0" fontId="43" fillId="0" borderId="71" xfId="41" applyFont="1" applyBorder="1" applyAlignment="1">
      <alignment vertical="center"/>
    </xf>
    <xf numFmtId="0" fontId="79" fillId="0" borderId="10" xfId="41" applyFont="1" applyBorder="1" applyAlignment="1">
      <alignment vertical="center"/>
    </xf>
    <xf numFmtId="0" fontId="43" fillId="0" borderId="10" xfId="41" applyFont="1" applyBorder="1" applyAlignment="1">
      <alignment vertical="center"/>
    </xf>
    <xf numFmtId="0" fontId="79" fillId="0" borderId="53" xfId="41" applyFont="1" applyBorder="1" applyAlignment="1">
      <alignment vertical="center"/>
    </xf>
    <xf numFmtId="0" fontId="79" fillId="0" borderId="11" xfId="41" applyFont="1" applyBorder="1" applyAlignment="1">
      <alignment horizontal="center" vertical="center"/>
    </xf>
    <xf numFmtId="0" fontId="43" fillId="0" borderId="14" xfId="41" applyFont="1" applyBorder="1" applyAlignment="1">
      <alignment vertical="center"/>
    </xf>
    <xf numFmtId="0" fontId="43" fillId="0" borderId="11" xfId="41" applyFont="1" applyBorder="1" applyAlignment="1">
      <alignment vertical="center"/>
    </xf>
    <xf numFmtId="0" fontId="43" fillId="0" borderId="42" xfId="41" applyFont="1" applyBorder="1" applyAlignment="1">
      <alignment horizontal="left" vertical="center"/>
    </xf>
    <xf numFmtId="0" fontId="43" fillId="0" borderId="85" xfId="41" applyFont="1" applyBorder="1" applyAlignment="1">
      <alignment vertical="center" wrapText="1"/>
    </xf>
    <xf numFmtId="0" fontId="79" fillId="0" borderId="85" xfId="41" applyFont="1" applyBorder="1" applyAlignment="1">
      <alignment vertical="center"/>
    </xf>
    <xf numFmtId="0" fontId="43" fillId="0" borderId="85" xfId="41" applyFont="1" applyBorder="1" applyAlignment="1">
      <alignment vertical="center"/>
    </xf>
    <xf numFmtId="0" fontId="79" fillId="0" borderId="18" xfId="41" applyFont="1" applyBorder="1" applyAlignment="1">
      <alignment vertical="center"/>
    </xf>
    <xf numFmtId="188" fontId="43" fillId="0" borderId="22" xfId="41" applyNumberFormat="1" applyFont="1" applyBorder="1" applyAlignment="1">
      <alignment horizontal="center" vertical="center"/>
    </xf>
    <xf numFmtId="188" fontId="43" fillId="0" borderId="11" xfId="41" applyNumberFormat="1" applyFont="1" applyBorder="1" applyAlignment="1">
      <alignment vertical="center"/>
    </xf>
    <xf numFmtId="0" fontId="43" fillId="0" borderId="42" xfId="41" applyFont="1" applyBorder="1" applyAlignment="1">
      <alignment vertical="center" wrapText="1"/>
    </xf>
    <xf numFmtId="188" fontId="43" fillId="0" borderId="16" xfId="41" applyNumberFormat="1" applyFont="1" applyBorder="1" applyAlignment="1">
      <alignment vertical="center"/>
    </xf>
    <xf numFmtId="182" fontId="43" fillId="0" borderId="0" xfId="41" applyNumberFormat="1" applyFont="1" applyAlignment="1">
      <alignment vertical="center"/>
    </xf>
    <xf numFmtId="0" fontId="44" fillId="0" borderId="0" xfId="41" applyFont="1" applyAlignment="1">
      <alignment horizontal="left" vertical="top"/>
    </xf>
    <xf numFmtId="0" fontId="43" fillId="0" borderId="0" xfId="41" applyFont="1" applyAlignment="1">
      <alignment horizontal="left" vertical="top"/>
    </xf>
    <xf numFmtId="0" fontId="43" fillId="0" borderId="0" xfId="41" applyFont="1" applyAlignment="1">
      <alignment horizontal="left"/>
    </xf>
    <xf numFmtId="0" fontId="44" fillId="0" borderId="0" xfId="41" applyFont="1" applyAlignment="1">
      <alignment vertical="center"/>
    </xf>
    <xf numFmtId="0" fontId="12" fillId="46" borderId="114" xfId="42" applyFont="1" applyFill="1" applyBorder="1" applyAlignment="1">
      <alignment vertical="center"/>
    </xf>
    <xf numFmtId="0" fontId="12" fillId="46" borderId="115" xfId="42" applyFont="1" applyFill="1" applyBorder="1" applyAlignment="1">
      <alignment vertical="center"/>
    </xf>
    <xf numFmtId="0" fontId="7" fillId="46" borderId="0" xfId="42" applyFont="1" applyFill="1" applyBorder="1" applyAlignment="1">
      <alignment vertical="center"/>
    </xf>
    <xf numFmtId="0" fontId="7" fillId="46" borderId="115" xfId="42" applyFont="1" applyFill="1" applyBorder="1" applyAlignment="1">
      <alignment vertical="center"/>
    </xf>
    <xf numFmtId="0" fontId="34" fillId="46" borderId="115" xfId="42" applyFont="1" applyFill="1" applyBorder="1" applyAlignment="1">
      <alignment vertical="center"/>
    </xf>
    <xf numFmtId="0" fontId="34" fillId="46" borderId="116" xfId="42" applyFont="1" applyFill="1" applyBorder="1" applyAlignment="1">
      <alignment vertical="center"/>
    </xf>
    <xf numFmtId="0" fontId="12" fillId="46" borderId="10" xfId="42" applyFont="1" applyFill="1" applyBorder="1" applyAlignment="1">
      <alignment vertical="center"/>
    </xf>
    <xf numFmtId="0" fontId="12" fillId="46" borderId="0" xfId="42" applyFont="1" applyFill="1" applyBorder="1" applyAlignment="1">
      <alignment vertical="center"/>
    </xf>
    <xf numFmtId="0" fontId="34" fillId="46" borderId="0" xfId="42" applyFont="1" applyFill="1" applyBorder="1" applyAlignment="1">
      <alignment vertical="center"/>
    </xf>
    <xf numFmtId="0" fontId="12" fillId="46" borderId="34" xfId="42" applyFont="1" applyFill="1" applyBorder="1" applyAlignment="1">
      <alignment vertical="center"/>
    </xf>
    <xf numFmtId="0" fontId="34" fillId="46" borderId="34" xfId="42" applyFont="1" applyFill="1" applyBorder="1" applyAlignment="1">
      <alignment vertical="center"/>
    </xf>
    <xf numFmtId="0" fontId="0" fillId="0" borderId="61" xfId="0" applyFont="1" applyBorder="1"/>
    <xf numFmtId="0" fontId="0" fillId="0" borderId="62" xfId="0" applyFont="1" applyBorder="1"/>
    <xf numFmtId="0" fontId="0" fillId="0" borderId="92" xfId="0" applyFont="1" applyBorder="1"/>
    <xf numFmtId="0" fontId="0" fillId="0" borderId="93" xfId="0" applyFont="1" applyBorder="1"/>
    <xf numFmtId="0" fontId="0" fillId="0" borderId="71" xfId="0" applyFont="1" applyBorder="1"/>
    <xf numFmtId="0" fontId="0" fillId="0" borderId="205" xfId="0" applyFont="1" applyBorder="1"/>
    <xf numFmtId="0" fontId="113" fillId="0" borderId="0" xfId="73" applyFont="1" applyAlignment="1">
      <alignment horizontal="left" vertical="center"/>
    </xf>
    <xf numFmtId="0" fontId="0" fillId="0" borderId="39" xfId="0" applyFont="1" applyBorder="1" applyAlignment="1">
      <alignment horizontal="center" vertical="center" shrinkToFit="1"/>
    </xf>
    <xf numFmtId="0" fontId="0" fillId="0" borderId="39" xfId="0" applyFont="1" applyBorder="1" applyAlignment="1">
      <alignment horizontal="center" vertical="center"/>
    </xf>
    <xf numFmtId="0" fontId="0" fillId="0" borderId="39" xfId="0" applyFont="1" applyBorder="1"/>
    <xf numFmtId="0" fontId="47" fillId="0" borderId="11" xfId="41" applyFont="1" applyBorder="1" applyAlignment="1">
      <alignment vertical="center" wrapText="1"/>
    </xf>
    <xf numFmtId="0" fontId="47" fillId="0" borderId="10" xfId="41" applyFont="1" applyBorder="1" applyAlignment="1">
      <alignment horizontal="center" vertical="center" wrapText="1"/>
    </xf>
    <xf numFmtId="0" fontId="47" fillId="0" borderId="107" xfId="41" applyFont="1" applyBorder="1" applyAlignment="1">
      <alignment horizontal="left" vertical="center"/>
    </xf>
    <xf numFmtId="0" fontId="43" fillId="0" borderId="12" xfId="41" applyFont="1" applyBorder="1" applyAlignment="1">
      <alignment horizontal="left" vertical="center" wrapText="1"/>
    </xf>
    <xf numFmtId="0" fontId="43" fillId="0" borderId="14" xfId="41" applyFont="1" applyBorder="1" applyAlignment="1">
      <alignment horizontal="left" vertical="center" wrapText="1"/>
    </xf>
    <xf numFmtId="0" fontId="43" fillId="0" borderId="0" xfId="41" applyFont="1" applyBorder="1" applyAlignment="1">
      <alignment vertical="center" wrapText="1"/>
    </xf>
    <xf numFmtId="0" fontId="43" fillId="0" borderId="11" xfId="41" applyFont="1" applyBorder="1" applyAlignment="1">
      <alignment horizontal="center" vertical="center" wrapText="1"/>
    </xf>
    <xf numFmtId="0" fontId="43" fillId="0" borderId="0" xfId="41" applyFont="1" applyBorder="1" applyAlignment="1">
      <alignment horizontal="center" vertical="center" wrapText="1"/>
    </xf>
    <xf numFmtId="0" fontId="43" fillId="0" borderId="85" xfId="41" applyFont="1" applyBorder="1" applyAlignment="1">
      <alignment horizontal="center" vertical="center" wrapText="1"/>
    </xf>
    <xf numFmtId="0" fontId="43" fillId="0" borderId="104" xfId="41" applyFont="1" applyBorder="1" applyAlignment="1">
      <alignment vertical="center"/>
    </xf>
    <xf numFmtId="0" fontId="43" fillId="0" borderId="104" xfId="41" applyFont="1" applyBorder="1" applyAlignment="1">
      <alignment vertical="center" wrapText="1"/>
    </xf>
    <xf numFmtId="0" fontId="43" fillId="0" borderId="104" xfId="41" applyFont="1" applyBorder="1" applyAlignment="1">
      <alignment horizontal="left" vertical="center" wrapText="1"/>
    </xf>
    <xf numFmtId="0" fontId="43" fillId="32" borderId="53" xfId="41" applyFont="1" applyFill="1" applyBorder="1" applyAlignment="1">
      <alignment horizontal="center" vertical="center"/>
    </xf>
    <xf numFmtId="0" fontId="43" fillId="0" borderId="0" xfId="0" applyFont="1" applyFill="1" applyBorder="1" applyAlignment="1">
      <alignment horizontal="left" vertical="center"/>
    </xf>
    <xf numFmtId="0" fontId="45" fillId="0" borderId="0" xfId="0" applyFont="1" applyFill="1" applyBorder="1" applyAlignment="1">
      <alignment horizontal="centerContinuous" vertical="center"/>
    </xf>
    <xf numFmtId="0" fontId="43" fillId="0" borderId="0" xfId="0" applyFont="1" applyFill="1" applyBorder="1" applyAlignment="1">
      <alignment horizontal="centerContinuous" vertical="center"/>
    </xf>
    <xf numFmtId="0" fontId="41" fillId="0" borderId="0" xfId="0" applyFont="1" applyAlignment="1"/>
    <xf numFmtId="0" fontId="41" fillId="0" borderId="0" xfId="0" applyFont="1" applyBorder="1" applyAlignment="1"/>
    <xf numFmtId="0" fontId="46" fillId="0" borderId="0" xfId="0" applyFont="1" applyBorder="1" applyAlignment="1"/>
    <xf numFmtId="0" fontId="43" fillId="0" borderId="15" xfId="0" applyFont="1" applyFill="1" applyBorder="1" applyAlignment="1">
      <alignment horizontal="center" vertical="center"/>
    </xf>
    <xf numFmtId="0" fontId="43" fillId="0" borderId="15" xfId="0" applyFont="1" applyFill="1" applyBorder="1" applyAlignment="1">
      <alignment horizontal="left" vertical="center" wrapText="1"/>
    </xf>
    <xf numFmtId="0" fontId="43" fillId="0" borderId="15" xfId="0" applyFont="1" applyFill="1" applyBorder="1" applyAlignment="1">
      <alignment horizontal="left" vertical="center"/>
    </xf>
    <xf numFmtId="0" fontId="43" fillId="0" borderId="21" xfId="0" applyFont="1" applyFill="1" applyBorder="1" applyAlignment="1">
      <alignment horizontal="left" vertical="center"/>
    </xf>
    <xf numFmtId="0" fontId="43" fillId="0" borderId="10" xfId="0" applyFont="1" applyFill="1" applyBorder="1" applyAlignment="1">
      <alignment horizontal="left" vertical="center"/>
    </xf>
    <xf numFmtId="0" fontId="43" fillId="0" borderId="11" xfId="0" applyFont="1" applyFill="1" applyBorder="1" applyAlignment="1">
      <alignment horizontal="left" vertical="center"/>
    </xf>
    <xf numFmtId="0" fontId="43" fillId="0" borderId="0" xfId="0" applyFont="1" applyFill="1" applyBorder="1" applyAlignment="1">
      <alignment horizontal="left" vertical="center" wrapText="1"/>
    </xf>
    <xf numFmtId="0" fontId="43" fillId="0" borderId="10" xfId="0" applyFont="1" applyFill="1" applyBorder="1" applyAlignment="1">
      <alignment horizontal="left"/>
    </xf>
    <xf numFmtId="0" fontId="43" fillId="0" borderId="0" xfId="0" applyFont="1" applyFill="1" applyBorder="1" applyAlignment="1">
      <alignment horizontal="left"/>
    </xf>
    <xf numFmtId="0" fontId="43" fillId="0" borderId="11" xfId="0" applyFont="1" applyFill="1" applyBorder="1" applyAlignment="1">
      <alignment horizontal="left"/>
    </xf>
    <xf numFmtId="0" fontId="43" fillId="0" borderId="42" xfId="0" applyFont="1" applyFill="1" applyBorder="1" applyAlignment="1">
      <alignment horizontal="center"/>
    </xf>
    <xf numFmtId="0" fontId="43" fillId="0" borderId="15" xfId="0" applyFont="1" applyFill="1" applyBorder="1"/>
    <xf numFmtId="0" fontId="43" fillId="0" borderId="16" xfId="0" applyFont="1" applyFill="1" applyBorder="1"/>
    <xf numFmtId="0" fontId="43" fillId="0" borderId="0" xfId="0" applyFont="1" applyFill="1" applyBorder="1" applyAlignment="1">
      <alignment vertical="center"/>
    </xf>
    <xf numFmtId="0" fontId="43" fillId="0" borderId="0" xfId="0" applyFont="1" applyFill="1" applyBorder="1"/>
    <xf numFmtId="0" fontId="43" fillId="0" borderId="0" xfId="0" applyFont="1" applyFill="1" applyBorder="1" applyAlignment="1">
      <alignment horizontal="center"/>
    </xf>
    <xf numFmtId="0" fontId="0" fillId="0" borderId="95"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56" xfId="0" applyFont="1" applyBorder="1" applyAlignment="1">
      <alignment horizontal="center" vertical="center"/>
    </xf>
    <xf numFmtId="0" fontId="0" fillId="0" borderId="0" xfId="0" applyFont="1" applyBorder="1" applyAlignment="1">
      <alignment horizontal="left" vertical="center"/>
    </xf>
    <xf numFmtId="0" fontId="0" fillId="0" borderId="60" xfId="0" applyFont="1" applyBorder="1" applyAlignment="1">
      <alignment vertical="center"/>
    </xf>
    <xf numFmtId="0" fontId="0" fillId="0" borderId="56" xfId="0" applyFont="1" applyBorder="1" applyAlignment="1">
      <alignment vertical="center"/>
    </xf>
    <xf numFmtId="0" fontId="0" fillId="0" borderId="37" xfId="0" applyFont="1" applyBorder="1" applyAlignment="1">
      <alignment vertical="center"/>
    </xf>
    <xf numFmtId="0" fontId="43" fillId="32" borderId="100" xfId="41" applyFont="1" applyFill="1" applyBorder="1" applyAlignment="1">
      <alignment horizontal="center" vertical="center"/>
    </xf>
    <xf numFmtId="0" fontId="43" fillId="32" borderId="101" xfId="41" applyFont="1" applyFill="1" applyBorder="1" applyAlignment="1">
      <alignment horizontal="center" vertical="center"/>
    </xf>
    <xf numFmtId="0" fontId="43" fillId="32" borderId="102" xfId="41" applyFont="1" applyFill="1" applyBorder="1" applyAlignment="1">
      <alignment horizontal="center" vertical="center"/>
    </xf>
    <xf numFmtId="0" fontId="43" fillId="32" borderId="100" xfId="41" applyFont="1" applyFill="1" applyBorder="1" applyAlignment="1">
      <alignment horizontal="left" vertical="center"/>
    </xf>
    <xf numFmtId="0" fontId="43" fillId="32" borderId="101" xfId="41" applyFont="1" applyFill="1" applyBorder="1" applyAlignment="1">
      <alignment horizontal="left" vertical="center"/>
    </xf>
    <xf numFmtId="0" fontId="43" fillId="32" borderId="102" xfId="41" applyFont="1" applyFill="1" applyBorder="1" applyAlignment="1">
      <alignment horizontal="left" vertical="center"/>
    </xf>
    <xf numFmtId="0" fontId="43" fillId="32" borderId="99" xfId="41" applyFont="1" applyFill="1" applyBorder="1" applyAlignment="1">
      <alignment horizontal="center" vertical="center"/>
    </xf>
    <xf numFmtId="0" fontId="43" fillId="32" borderId="0" xfId="41" applyFont="1" applyFill="1" applyBorder="1" applyAlignment="1">
      <alignment horizontal="center" vertical="center"/>
    </xf>
    <xf numFmtId="0" fontId="43" fillId="32" borderId="0" xfId="41" applyFont="1" applyFill="1" applyBorder="1" applyAlignment="1">
      <alignment horizontal="center" vertical="center" wrapText="1"/>
    </xf>
    <xf numFmtId="0" fontId="43" fillId="32" borderId="106" xfId="41" applyFont="1" applyFill="1" applyBorder="1" applyAlignment="1">
      <alignment horizontal="left" vertical="center"/>
    </xf>
    <xf numFmtId="0" fontId="43" fillId="0" borderId="0" xfId="0" applyFont="1" applyFill="1" applyBorder="1" applyAlignment="1">
      <alignment horizontal="right" vertical="center"/>
    </xf>
    <xf numFmtId="0" fontId="43" fillId="0" borderId="0" xfId="0" applyFont="1" applyFill="1" applyBorder="1" applyAlignment="1">
      <alignment horizontal="center" vertical="center"/>
    </xf>
    <xf numFmtId="0" fontId="43" fillId="0" borderId="21" xfId="0" applyFont="1" applyFill="1" applyBorder="1" applyAlignment="1">
      <alignment horizontal="center" vertical="center"/>
    </xf>
    <xf numFmtId="0" fontId="47" fillId="0" borderId="0" xfId="41" applyFont="1" applyBorder="1" applyAlignment="1">
      <alignment horizontal="left" vertical="center" wrapText="1"/>
    </xf>
    <xf numFmtId="0" fontId="43" fillId="0" borderId="107" xfId="41" applyFont="1" applyBorder="1" applyAlignment="1">
      <alignment horizontal="left" vertical="center" wrapText="1"/>
    </xf>
    <xf numFmtId="0" fontId="43" fillId="0" borderId="0" xfId="41" applyFont="1" applyBorder="1" applyAlignment="1">
      <alignment horizontal="left" vertical="center" wrapText="1"/>
    </xf>
    <xf numFmtId="0" fontId="43" fillId="0" borderId="11" xfId="41" applyFont="1" applyBorder="1" applyAlignment="1">
      <alignment horizontal="left" vertical="center" wrapText="1"/>
    </xf>
    <xf numFmtId="0" fontId="43" fillId="0" borderId="42" xfId="41" applyFont="1" applyBorder="1" applyAlignment="1">
      <alignment horizontal="left" vertical="center" wrapText="1"/>
    </xf>
    <xf numFmtId="0" fontId="43" fillId="0" borderId="16" xfId="41" applyFont="1" applyBorder="1" applyAlignment="1">
      <alignment horizontal="left" vertical="center" wrapText="1"/>
    </xf>
    <xf numFmtId="0" fontId="47" fillId="0" borderId="0" xfId="41" applyFont="1" applyBorder="1" applyAlignment="1">
      <alignment horizontal="left" vertical="center"/>
    </xf>
    <xf numFmtId="0" fontId="43" fillId="0" borderId="102" xfId="41" applyFont="1" applyBorder="1" applyAlignment="1">
      <alignment horizontal="center" vertical="center"/>
    </xf>
    <xf numFmtId="0" fontId="43" fillId="0" borderId="100" xfId="41" applyFont="1" applyBorder="1" applyAlignment="1">
      <alignment horizontal="left" vertical="center"/>
    </xf>
    <xf numFmtId="0" fontId="43" fillId="0" borderId="101" xfId="41" applyFont="1" applyBorder="1" applyAlignment="1">
      <alignment horizontal="left" vertical="center"/>
    </xf>
    <xf numFmtId="0" fontId="43" fillId="0" borderId="101" xfId="41" applyFont="1" applyBorder="1" applyAlignment="1">
      <alignment horizontal="left" vertical="center" wrapText="1" indent="2"/>
    </xf>
    <xf numFmtId="0" fontId="43" fillId="0" borderId="102" xfId="41" applyFont="1" applyBorder="1" applyAlignment="1">
      <alignment horizontal="left" vertical="center" wrapText="1" indent="2"/>
    </xf>
    <xf numFmtId="0" fontId="43" fillId="0" borderId="0" xfId="41" applyFont="1" applyAlignment="1">
      <alignment horizontal="center" vertical="center" wrapText="1"/>
    </xf>
    <xf numFmtId="0" fontId="43" fillId="0" borderId="15" xfId="41" applyFont="1" applyBorder="1" applyAlignment="1">
      <alignment horizontal="center" vertical="center" wrapText="1"/>
    </xf>
    <xf numFmtId="188" fontId="43" fillId="0" borderId="21" xfId="41" applyNumberFormat="1" applyFont="1" applyBorder="1" applyAlignment="1">
      <alignment horizontal="center" vertical="center"/>
    </xf>
    <xf numFmtId="0" fontId="44" fillId="0" borderId="0" xfId="41" applyFont="1" applyAlignment="1">
      <alignment horizontal="center" vertical="center"/>
    </xf>
    <xf numFmtId="188" fontId="43" fillId="0" borderId="15" xfId="41" applyNumberFormat="1" applyFont="1" applyBorder="1" applyAlignment="1">
      <alignment horizontal="center" vertical="center"/>
    </xf>
    <xf numFmtId="0" fontId="43" fillId="0" borderId="13" xfId="41" applyFont="1" applyBorder="1" applyAlignment="1">
      <alignment horizontal="center" vertical="center" wrapText="1"/>
    </xf>
    <xf numFmtId="0" fontId="43" fillId="0" borderId="0" xfId="41" applyFont="1" applyAlignment="1">
      <alignment horizontal="center" vertical="center"/>
    </xf>
    <xf numFmtId="0" fontId="43" fillId="0" borderId="21" xfId="41" applyFont="1" applyBorder="1" applyAlignment="1">
      <alignment horizontal="left" vertical="center"/>
    </xf>
    <xf numFmtId="0" fontId="43" fillId="0" borderId="12" xfId="41" applyFont="1" applyBorder="1" applyAlignment="1">
      <alignment horizontal="left" vertical="center"/>
    </xf>
    <xf numFmtId="0" fontId="43" fillId="0" borderId="13" xfId="41" applyFont="1" applyBorder="1" applyAlignment="1">
      <alignment horizontal="left" vertical="center"/>
    </xf>
    <xf numFmtId="0" fontId="43" fillId="0" borderId="14" xfId="41" applyFont="1" applyBorder="1" applyAlignment="1">
      <alignment horizontal="left" vertical="center"/>
    </xf>
    <xf numFmtId="0" fontId="0" fillId="0" borderId="53" xfId="0" applyFont="1" applyBorder="1" applyAlignment="1">
      <alignment horizontal="center" vertical="center"/>
    </xf>
    <xf numFmtId="0" fontId="0" fillId="0" borderId="71" xfId="0" applyFont="1" applyBorder="1" applyAlignment="1">
      <alignment horizontal="center" vertical="center" shrinkToFit="1"/>
    </xf>
    <xf numFmtId="0" fontId="0" fillId="0" borderId="71" xfId="0" applyFont="1" applyBorder="1" applyAlignment="1">
      <alignment horizontal="center"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15" xfId="0" applyFont="1" applyBorder="1" applyAlignment="1">
      <alignment horizontal="left" vertical="center"/>
    </xf>
    <xf numFmtId="0" fontId="0" fillId="0" borderId="23" xfId="0" applyFont="1" applyBorder="1" applyAlignment="1">
      <alignment horizontal="lef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4" xfId="0" applyFont="1" applyBorder="1" applyAlignment="1">
      <alignment horizontal="left" vertical="center"/>
    </xf>
    <xf numFmtId="0" fontId="0" fillId="0" borderId="17" xfId="0" applyFont="1" applyBorder="1" applyAlignment="1">
      <alignment horizontal="left" vertical="center"/>
    </xf>
    <xf numFmtId="0" fontId="0" fillId="0" borderId="19" xfId="0" applyFont="1" applyBorder="1" applyAlignment="1">
      <alignment horizontal="left"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0" fillId="0" borderId="72"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56" xfId="0" applyFont="1" applyBorder="1" applyAlignment="1">
      <alignment horizontal="center" vertical="center"/>
    </xf>
    <xf numFmtId="0" fontId="49" fillId="0" borderId="24" xfId="0" applyFont="1" applyBorder="1" applyAlignment="1">
      <alignment horizontal="left" vertical="center"/>
    </xf>
    <xf numFmtId="0" fontId="49" fillId="0" borderId="17" xfId="0" applyFont="1" applyBorder="1" applyAlignment="1">
      <alignment horizontal="left" vertical="center"/>
    </xf>
    <xf numFmtId="0" fontId="49" fillId="0" borderId="19" xfId="0" applyFont="1" applyBorder="1" applyAlignment="1">
      <alignment horizontal="left" vertical="center"/>
    </xf>
    <xf numFmtId="0" fontId="0" fillId="0" borderId="91" xfId="0" applyFont="1" applyBorder="1" applyAlignment="1">
      <alignment horizontal="left" vertical="center"/>
    </xf>
    <xf numFmtId="0" fontId="39" fillId="0" borderId="0" xfId="0" applyFont="1" applyAlignment="1">
      <alignment horizontal="left" vertical="center" shrinkToFit="1"/>
    </xf>
    <xf numFmtId="0" fontId="0" fillId="0" borderId="49"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7" xfId="0" applyFont="1" applyBorder="1" applyAlignment="1">
      <alignment horizontal="center"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0" fillId="0" borderId="1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8"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61" xfId="0" applyFont="1" applyBorder="1" applyAlignment="1">
      <alignment horizontal="center" vertical="center"/>
    </xf>
    <xf numFmtId="0" fontId="49" fillId="0" borderId="49" xfId="0" applyFont="1" applyBorder="1" applyAlignment="1">
      <alignment horizontal="left" vertical="center"/>
    </xf>
    <xf numFmtId="0" fontId="49" fillId="0" borderId="36" xfId="0" applyFont="1" applyBorder="1" applyAlignment="1">
      <alignment horizontal="left" vertical="center"/>
    </xf>
    <xf numFmtId="0" fontId="49" fillId="0" borderId="37" xfId="0" applyFont="1" applyBorder="1" applyAlignment="1">
      <alignment horizontal="left" vertical="center"/>
    </xf>
    <xf numFmtId="0" fontId="49" fillId="0" borderId="51" xfId="0" applyFont="1" applyBorder="1" applyAlignment="1">
      <alignment horizontal="left" vertical="center"/>
    </xf>
    <xf numFmtId="0" fontId="0" fillId="0" borderId="92" xfId="0" applyFont="1" applyBorder="1" applyAlignment="1">
      <alignment horizontal="center" vertical="center"/>
    </xf>
    <xf numFmtId="0" fontId="0" fillId="0" borderId="53" xfId="0" applyFont="1" applyBorder="1" applyAlignment="1">
      <alignment horizontal="center" vertical="center" wrapText="1"/>
    </xf>
    <xf numFmtId="0" fontId="0" fillId="0" borderId="53" xfId="0" applyFont="1" applyBorder="1" applyAlignment="1">
      <alignment horizontal="center" vertical="center" shrinkToFit="1"/>
    </xf>
    <xf numFmtId="0" fontId="0" fillId="0" borderId="56" xfId="0" applyFont="1" applyBorder="1" applyAlignment="1">
      <alignment horizontal="center" vertical="center" shrinkToFit="1"/>
    </xf>
    <xf numFmtId="0" fontId="5" fillId="0" borderId="52" xfId="0" applyFont="1" applyBorder="1" applyAlignment="1">
      <alignment horizontal="left" vertical="center"/>
    </xf>
    <xf numFmtId="0" fontId="5" fillId="0" borderId="22" xfId="0" applyFont="1" applyBorder="1" applyAlignment="1">
      <alignment horizontal="left" vertical="center"/>
    </xf>
    <xf numFmtId="0" fontId="5" fillId="0" borderId="53" xfId="0" applyFont="1" applyBorder="1" applyAlignment="1">
      <alignment horizontal="left" vertical="center"/>
    </xf>
    <xf numFmtId="0" fontId="0" fillId="0" borderId="55" xfId="0" applyFont="1" applyBorder="1" applyAlignment="1">
      <alignment vertical="center"/>
    </xf>
    <xf numFmtId="0" fontId="0" fillId="0" borderId="60" xfId="0" applyFont="1" applyBorder="1" applyAlignment="1">
      <alignment vertical="center"/>
    </xf>
    <xf numFmtId="0" fontId="0" fillId="0" borderId="56" xfId="0" applyFont="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18"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94" xfId="0" applyFont="1" applyBorder="1" applyAlignment="1">
      <alignment horizontal="center" vertical="center" shrinkToFit="1"/>
    </xf>
    <xf numFmtId="0" fontId="0" fillId="0" borderId="162"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206" xfId="0" applyFont="1" applyBorder="1" applyAlignment="1">
      <alignment horizontal="center" vertical="center" shrinkToFit="1"/>
    </xf>
    <xf numFmtId="0" fontId="39" fillId="0" borderId="34" xfId="0" applyFont="1" applyBorder="1" applyAlignment="1">
      <alignment vertical="center" shrinkToFit="1"/>
    </xf>
    <xf numFmtId="0" fontId="49" fillId="0" borderId="20" xfId="0" applyFont="1" applyBorder="1" applyAlignment="1">
      <alignment vertical="center" shrinkToFit="1"/>
    </xf>
    <xf numFmtId="0" fontId="49" fillId="0" borderId="21" xfId="0" applyFont="1" applyBorder="1" applyAlignment="1">
      <alignment vertical="center" shrinkToFit="1"/>
    </xf>
    <xf numFmtId="0" fontId="49" fillId="0" borderId="23" xfId="0" applyFont="1" applyBorder="1" applyAlignment="1">
      <alignment vertical="center" shrinkToFit="1"/>
    </xf>
    <xf numFmtId="0" fontId="0" fillId="0" borderId="12"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33" xfId="0" applyFont="1" applyBorder="1" applyAlignment="1">
      <alignment horizontal="center" vertical="center"/>
    </xf>
    <xf numFmtId="0" fontId="0" fillId="0" borderId="32" xfId="0" applyFont="1" applyBorder="1" applyAlignment="1">
      <alignment horizontal="center" vertical="center"/>
    </xf>
    <xf numFmtId="0" fontId="0" fillId="0" borderId="85" xfId="0" applyFont="1" applyBorder="1" applyAlignment="1">
      <alignment horizontal="center" vertical="center"/>
    </xf>
    <xf numFmtId="0" fontId="0" fillId="0" borderId="62" xfId="0" applyFont="1" applyBorder="1" applyAlignment="1">
      <alignment horizontal="center" vertical="center"/>
    </xf>
    <xf numFmtId="0" fontId="0" fillId="0" borderId="67" xfId="0" applyFont="1" applyBorder="1" applyAlignment="1">
      <alignment horizontal="center" vertical="center"/>
    </xf>
    <xf numFmtId="0" fontId="0" fillId="0" borderId="93" xfId="0" applyFont="1" applyBorder="1" applyAlignment="1">
      <alignment horizontal="center" vertical="center"/>
    </xf>
    <xf numFmtId="0" fontId="0" fillId="0" borderId="29" xfId="0" applyFont="1" applyBorder="1" applyAlignment="1">
      <alignment horizontal="left" vertical="center"/>
    </xf>
    <xf numFmtId="0" fontId="0" fillId="0" borderId="0" xfId="0" applyFont="1" applyBorder="1" applyAlignment="1">
      <alignment horizontal="left" vertical="center"/>
    </xf>
    <xf numFmtId="0" fontId="0" fillId="0" borderId="11" xfId="0" applyFont="1" applyBorder="1" applyAlignment="1">
      <alignment horizontal="left" vertical="center"/>
    </xf>
    <xf numFmtId="0" fontId="0" fillId="0" borderId="31" xfId="0" applyFont="1" applyBorder="1" applyAlignment="1">
      <alignment horizontal="left" vertical="center"/>
    </xf>
    <xf numFmtId="0" fontId="0" fillId="0" borderId="34" xfId="0" applyFont="1" applyBorder="1" applyAlignment="1">
      <alignment horizontal="left" vertical="center"/>
    </xf>
    <xf numFmtId="0" fontId="0" fillId="0" borderId="32" xfId="0" applyFont="1" applyBorder="1" applyAlignment="1">
      <alignment horizontal="left" vertical="center"/>
    </xf>
    <xf numFmtId="49" fontId="0" fillId="0" borderId="53" xfId="0" applyNumberFormat="1" applyFont="1" applyBorder="1" applyAlignment="1">
      <alignment horizontal="center" vertical="center"/>
    </xf>
    <xf numFmtId="49" fontId="0" fillId="0" borderId="53" xfId="0" applyNumberFormat="1" applyFont="1" applyBorder="1" applyAlignment="1">
      <alignment horizontal="center" vertical="center" shrinkToFit="1"/>
    </xf>
    <xf numFmtId="0" fontId="0" fillId="0" borderId="55" xfId="0" applyFont="1" applyBorder="1" applyAlignment="1">
      <alignment vertical="center" shrinkToFit="1"/>
    </xf>
    <xf numFmtId="0" fontId="0" fillId="0" borderId="60" xfId="0" applyFont="1" applyBorder="1" applyAlignment="1">
      <alignment vertical="center" shrinkToFit="1"/>
    </xf>
    <xf numFmtId="0" fontId="0" fillId="0" borderId="56" xfId="0" applyFont="1" applyBorder="1" applyAlignment="1">
      <alignment vertical="center" shrinkToFit="1"/>
    </xf>
    <xf numFmtId="49" fontId="0" fillId="0" borderId="56" xfId="0" applyNumberFormat="1" applyFont="1" applyBorder="1" applyAlignment="1">
      <alignment horizontal="center" vertical="center"/>
    </xf>
    <xf numFmtId="49" fontId="0" fillId="0" borderId="72" xfId="0" applyNumberFormat="1" applyFont="1" applyBorder="1" applyAlignment="1">
      <alignment horizontal="center" vertical="center" shrinkToFit="1"/>
    </xf>
    <xf numFmtId="49" fontId="0" fillId="0" borderId="60" xfId="0" applyNumberFormat="1" applyFont="1" applyBorder="1" applyAlignment="1">
      <alignment horizontal="center" vertical="center" shrinkToFit="1"/>
    </xf>
    <xf numFmtId="0" fontId="49" fillId="0" borderId="24" xfId="0" applyFont="1" applyBorder="1" applyAlignment="1">
      <alignment vertical="center"/>
    </xf>
    <xf numFmtId="0" fontId="49" fillId="0" borderId="17" xfId="0" applyFont="1" applyBorder="1" applyAlignment="1">
      <alignment vertical="center"/>
    </xf>
    <xf numFmtId="0" fontId="49" fillId="0" borderId="19" xfId="0" applyFont="1" applyBorder="1" applyAlignment="1">
      <alignment vertical="center"/>
    </xf>
    <xf numFmtId="0" fontId="0" fillId="0" borderId="24" xfId="0" applyFont="1" applyBorder="1" applyAlignment="1">
      <alignment vertical="center" shrinkToFit="1"/>
    </xf>
    <xf numFmtId="0" fontId="0" fillId="0" borderId="17" xfId="0" applyFont="1" applyBorder="1" applyAlignment="1">
      <alignment vertical="center" shrinkToFit="1"/>
    </xf>
    <xf numFmtId="0" fontId="0" fillId="0" borderId="19" xfId="0" applyFont="1" applyBorder="1" applyAlignment="1">
      <alignment vertical="center" shrinkToFit="1"/>
    </xf>
    <xf numFmtId="0" fontId="39" fillId="0" borderId="43" xfId="0" applyFont="1" applyBorder="1" applyAlignment="1">
      <alignment horizontal="left" vertical="center"/>
    </xf>
    <xf numFmtId="0" fontId="39" fillId="0" borderId="44" xfId="0" applyFont="1" applyBorder="1" applyAlignment="1">
      <alignment horizontal="left" vertical="center"/>
    </xf>
    <xf numFmtId="0" fontId="39" fillId="0" borderId="45" xfId="0" applyFont="1" applyBorder="1" applyAlignment="1">
      <alignment horizontal="left" vertical="center"/>
    </xf>
    <xf numFmtId="0" fontId="36" fillId="0" borderId="46" xfId="0" applyFont="1" applyBorder="1" applyAlignment="1">
      <alignment horizontal="center" vertical="center" wrapText="1"/>
    </xf>
    <xf numFmtId="0" fontId="36" fillId="0" borderId="47" xfId="0" applyFont="1" applyBorder="1" applyAlignment="1">
      <alignment horizontal="center" vertical="center" wrapText="1"/>
    </xf>
    <xf numFmtId="0" fontId="36" fillId="0" borderId="48" xfId="0" applyFont="1" applyBorder="1" applyAlignment="1">
      <alignment horizontal="center" vertical="center" wrapText="1"/>
    </xf>
    <xf numFmtId="0" fontId="0" fillId="0" borderId="49"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23" xfId="0" applyFont="1" applyBorder="1" applyAlignment="1">
      <alignment vertical="center" shrinkToFit="1"/>
    </xf>
    <xf numFmtId="0" fontId="42" fillId="0" borderId="55" xfId="0" applyFont="1" applyBorder="1" applyAlignment="1">
      <alignment vertical="center" shrinkToFit="1"/>
    </xf>
    <xf numFmtId="0" fontId="42" fillId="0" borderId="60" xfId="0" applyFont="1" applyBorder="1" applyAlignment="1">
      <alignment vertical="center" shrinkToFit="1"/>
    </xf>
    <xf numFmtId="0" fontId="42" fillId="0" borderId="56" xfId="0" applyFont="1" applyBorder="1" applyAlignment="1">
      <alignment vertical="center" shrinkToFit="1"/>
    </xf>
    <xf numFmtId="0" fontId="12" fillId="0" borderId="78" xfId="42" applyFont="1" applyFill="1" applyBorder="1" applyAlignment="1">
      <alignment horizontal="center" vertical="center" wrapText="1"/>
    </xf>
    <xf numFmtId="0" fontId="12" fillId="0" borderId="65" xfId="42" applyFont="1" applyFill="1" applyBorder="1" applyAlignment="1">
      <alignment horizontal="center" vertical="center" wrapText="1"/>
    </xf>
    <xf numFmtId="0" fontId="12" fillId="0" borderId="85" xfId="42" applyFont="1" applyFill="1" applyBorder="1" applyAlignment="1">
      <alignment horizontal="center" vertical="center" wrapText="1"/>
    </xf>
    <xf numFmtId="0" fontId="12" fillId="0" borderId="67" xfId="42" applyFont="1" applyFill="1" applyBorder="1" applyAlignment="1">
      <alignment horizontal="center" vertical="center" wrapText="1"/>
    </xf>
    <xf numFmtId="0" fontId="12" fillId="0" borderId="92" xfId="42" applyFont="1" applyFill="1" applyBorder="1" applyAlignment="1">
      <alignment horizontal="center" vertical="center" wrapText="1"/>
    </xf>
    <xf numFmtId="0" fontId="12" fillId="0" borderId="93" xfId="42" applyFont="1" applyFill="1" applyBorder="1" applyAlignment="1">
      <alignment horizontal="center" vertical="center" wrapText="1"/>
    </xf>
    <xf numFmtId="0" fontId="12" fillId="0" borderId="114" xfId="42" applyFont="1" applyFill="1" applyBorder="1" applyAlignment="1">
      <alignment horizontal="left" vertical="center" wrapText="1"/>
    </xf>
    <xf numFmtId="0" fontId="12" fillId="0" borderId="115" xfId="42" applyFont="1" applyFill="1" applyBorder="1" applyAlignment="1">
      <alignment horizontal="left" vertical="center" wrapText="1"/>
    </xf>
    <xf numFmtId="0" fontId="12" fillId="0" borderId="116" xfId="42" applyFont="1" applyFill="1" applyBorder="1" applyAlignment="1">
      <alignment horizontal="left" vertical="center" wrapText="1"/>
    </xf>
    <xf numFmtId="0" fontId="12" fillId="46" borderId="114" xfId="42" applyFont="1" applyFill="1" applyBorder="1" applyAlignment="1">
      <alignment horizontal="left" vertical="center" wrapText="1"/>
    </xf>
    <xf numFmtId="0" fontId="12" fillId="46" borderId="115" xfId="42" applyFont="1" applyFill="1" applyBorder="1" applyAlignment="1">
      <alignment horizontal="left" vertical="center" wrapText="1"/>
    </xf>
    <xf numFmtId="0" fontId="12" fillId="46" borderId="116" xfId="42" applyFont="1" applyFill="1" applyBorder="1" applyAlignment="1">
      <alignment horizontal="left" vertical="center" wrapText="1"/>
    </xf>
    <xf numFmtId="0" fontId="30" fillId="0" borderId="64" xfId="42" applyFont="1" applyFill="1" applyBorder="1" applyAlignment="1">
      <alignment horizontal="center" vertical="center"/>
    </xf>
    <xf numFmtId="0" fontId="30" fillId="0" borderId="39" xfId="42" applyFont="1" applyFill="1" applyBorder="1" applyAlignment="1">
      <alignment horizontal="center" vertical="center"/>
    </xf>
    <xf numFmtId="0" fontId="30" fillId="0" borderId="29" xfId="42" applyFont="1" applyFill="1" applyBorder="1" applyAlignment="1">
      <alignment horizontal="center" vertical="center"/>
    </xf>
    <xf numFmtId="0" fontId="30" fillId="0" borderId="0" xfId="42" applyFont="1" applyFill="1" applyBorder="1" applyAlignment="1">
      <alignment horizontal="center" vertical="center"/>
    </xf>
    <xf numFmtId="0" fontId="30" fillId="0" borderId="31" xfId="42" applyFont="1" applyFill="1" applyBorder="1" applyAlignment="1">
      <alignment horizontal="center" vertical="center"/>
    </xf>
    <xf numFmtId="0" fontId="30" fillId="0" borderId="34" xfId="42" applyFont="1" applyFill="1" applyBorder="1" applyAlignment="1">
      <alignment horizontal="center" vertical="center"/>
    </xf>
    <xf numFmtId="0" fontId="12" fillId="0" borderId="40" xfId="42" applyFont="1" applyFill="1" applyBorder="1" applyAlignment="1">
      <alignment horizontal="center" vertical="center" wrapText="1"/>
    </xf>
    <xf numFmtId="0" fontId="12" fillId="0" borderId="39" xfId="42" applyFont="1" applyFill="1" applyBorder="1" applyAlignment="1">
      <alignment horizontal="center" vertical="center" wrapText="1"/>
    </xf>
    <xf numFmtId="0" fontId="12" fillId="0" borderId="41" xfId="42" applyFont="1" applyFill="1" applyBorder="1" applyAlignment="1">
      <alignment horizontal="center" vertical="center" wrapText="1"/>
    </xf>
    <xf numFmtId="0" fontId="12" fillId="0" borderId="10" xfId="42" applyFont="1" applyFill="1" applyBorder="1" applyAlignment="1">
      <alignment horizontal="center" vertical="center" wrapText="1"/>
    </xf>
    <xf numFmtId="0" fontId="12" fillId="0" borderId="0" xfId="42" applyFont="1" applyFill="1" applyBorder="1" applyAlignment="1">
      <alignment horizontal="center" vertical="center" wrapText="1"/>
    </xf>
    <xf numFmtId="0" fontId="12" fillId="0" borderId="11" xfId="42" applyFont="1" applyFill="1" applyBorder="1" applyAlignment="1">
      <alignment horizontal="center" vertical="center" wrapText="1"/>
    </xf>
    <xf numFmtId="0" fontId="12" fillId="0" borderId="33" xfId="42" applyFont="1" applyFill="1" applyBorder="1" applyAlignment="1">
      <alignment horizontal="center" vertical="center" wrapText="1"/>
    </xf>
    <xf numFmtId="0" fontId="12" fillId="0" borderId="34" xfId="42" applyFont="1" applyFill="1" applyBorder="1" applyAlignment="1">
      <alignment horizontal="center" vertical="center" wrapText="1"/>
    </xf>
    <xf numFmtId="0" fontId="12" fillId="0" borderId="32" xfId="42" applyFont="1" applyFill="1" applyBorder="1" applyAlignment="1">
      <alignment horizontal="center" vertical="center" wrapText="1"/>
    </xf>
    <xf numFmtId="0" fontId="12" fillId="0" borderId="40" xfId="42" applyFont="1" applyFill="1" applyBorder="1" applyAlignment="1">
      <alignment horizontal="left" vertical="center" wrapText="1"/>
    </xf>
    <xf numFmtId="0" fontId="12" fillId="0" borderId="39" xfId="42" applyFont="1" applyFill="1" applyBorder="1" applyAlignment="1">
      <alignment horizontal="left" vertical="center" wrapText="1"/>
    </xf>
    <xf numFmtId="0" fontId="12" fillId="0" borderId="41" xfId="42" applyFont="1" applyFill="1" applyBorder="1" applyAlignment="1">
      <alignment horizontal="left" vertical="center" wrapText="1"/>
    </xf>
    <xf numFmtId="0" fontId="12" fillId="46" borderId="33" xfId="42" applyFont="1" applyFill="1" applyBorder="1" applyAlignment="1">
      <alignment horizontal="left" vertical="center" wrapText="1"/>
    </xf>
    <xf numFmtId="0" fontId="12" fillId="46" borderId="34" xfId="42" applyFont="1" applyFill="1" applyBorder="1" applyAlignment="1">
      <alignment horizontal="left" vertical="center" wrapText="1"/>
    </xf>
    <xf numFmtId="0" fontId="12" fillId="46" borderId="32" xfId="42" applyFont="1" applyFill="1" applyBorder="1" applyAlignment="1">
      <alignment horizontal="left" vertical="center" wrapText="1"/>
    </xf>
    <xf numFmtId="0" fontId="30" fillId="0" borderId="41" xfId="42" applyFont="1" applyFill="1" applyBorder="1" applyAlignment="1">
      <alignment horizontal="center" vertical="center"/>
    </xf>
    <xf numFmtId="0" fontId="30" fillId="0" borderId="11" xfId="42" applyFont="1" applyFill="1" applyBorder="1" applyAlignment="1">
      <alignment horizontal="center" vertical="center"/>
    </xf>
    <xf numFmtId="0" fontId="30" fillId="0" borderId="32" xfId="42" applyFont="1" applyFill="1" applyBorder="1" applyAlignment="1">
      <alignment horizontal="center" vertical="center"/>
    </xf>
    <xf numFmtId="0" fontId="12" fillId="0" borderId="61" xfId="42" applyFont="1" applyFill="1" applyBorder="1" applyAlignment="1">
      <alignment horizontal="center" vertical="center" wrapText="1"/>
    </xf>
    <xf numFmtId="0" fontId="12" fillId="0" borderId="62" xfId="42" applyFont="1" applyFill="1" applyBorder="1" applyAlignment="1">
      <alignment horizontal="center" vertical="center" wrapText="1"/>
    </xf>
    <xf numFmtId="0" fontId="30" fillId="0" borderId="28" xfId="42" applyFont="1" applyFill="1" applyBorder="1" applyAlignment="1">
      <alignment horizontal="center" vertical="center"/>
    </xf>
    <xf numFmtId="0" fontId="30" fillId="0" borderId="14" xfId="42" applyFont="1" applyFill="1" applyBorder="1" applyAlignment="1">
      <alignment horizontal="center" vertical="center"/>
    </xf>
    <xf numFmtId="0" fontId="12" fillId="0" borderId="13" xfId="42" applyFont="1" applyFill="1" applyBorder="1" applyAlignment="1">
      <alignment horizontal="center" vertical="center" wrapText="1"/>
    </xf>
    <xf numFmtId="0" fontId="12" fillId="0" borderId="13" xfId="42" applyFont="1" applyFill="1" applyBorder="1" applyAlignment="1">
      <alignment horizontal="center" vertical="center"/>
    </xf>
    <xf numFmtId="0" fontId="12" fillId="0" borderId="14" xfId="42" applyFont="1" applyFill="1" applyBorder="1" applyAlignment="1">
      <alignment horizontal="center" vertical="center"/>
    </xf>
    <xf numFmtId="0" fontId="12" fillId="0" borderId="0" xfId="42" applyFont="1" applyFill="1" applyBorder="1" applyAlignment="1">
      <alignment horizontal="center" vertical="center"/>
    </xf>
    <xf numFmtId="0" fontId="12" fillId="0" borderId="11" xfId="42" applyFont="1" applyFill="1" applyBorder="1" applyAlignment="1">
      <alignment horizontal="center" vertical="center"/>
    </xf>
    <xf numFmtId="0" fontId="12" fillId="0" borderId="34" xfId="42" applyFont="1" applyFill="1" applyBorder="1" applyAlignment="1">
      <alignment horizontal="center" vertical="center"/>
    </xf>
    <xf numFmtId="0" fontId="12" fillId="0" borderId="32" xfId="42" applyFont="1" applyFill="1" applyBorder="1" applyAlignment="1">
      <alignment horizontal="center" vertical="center"/>
    </xf>
    <xf numFmtId="0" fontId="12" fillId="0" borderId="12" xfId="42" applyFont="1" applyFill="1" applyBorder="1" applyAlignment="1">
      <alignment horizontal="center" vertical="center" wrapText="1"/>
    </xf>
    <xf numFmtId="0" fontId="12" fillId="0" borderId="10" xfId="42" applyFont="1" applyFill="1" applyBorder="1" applyAlignment="1">
      <alignment horizontal="center" vertical="center"/>
    </xf>
    <xf numFmtId="0" fontId="12" fillId="0" borderId="33" xfId="42" applyFont="1" applyFill="1" applyBorder="1" applyAlignment="1">
      <alignment horizontal="center" vertical="center"/>
    </xf>
    <xf numFmtId="0" fontId="12" fillId="0" borderId="12" xfId="42" applyFont="1" applyFill="1" applyBorder="1" applyAlignment="1">
      <alignment horizontal="center" vertical="center" wrapText="1" shrinkToFit="1"/>
    </xf>
    <xf numFmtId="0" fontId="12" fillId="0" borderId="13" xfId="42" applyFont="1" applyFill="1" applyBorder="1" applyAlignment="1">
      <alignment horizontal="center" vertical="center" shrinkToFit="1"/>
    </xf>
    <xf numFmtId="0" fontId="12" fillId="0" borderId="14" xfId="42" applyFont="1" applyFill="1" applyBorder="1" applyAlignment="1">
      <alignment horizontal="center" vertical="center" shrinkToFit="1"/>
    </xf>
    <xf numFmtId="0" fontId="12" fillId="0" borderId="10" xfId="42" applyFont="1" applyFill="1" applyBorder="1" applyAlignment="1">
      <alignment horizontal="center" vertical="center" shrinkToFit="1"/>
    </xf>
    <xf numFmtId="0" fontId="12" fillId="0" borderId="0" xfId="42" applyFont="1" applyFill="1" applyBorder="1" applyAlignment="1">
      <alignment horizontal="center" vertical="center" shrinkToFit="1"/>
    </xf>
    <xf numFmtId="0" fontId="12" fillId="0" borderId="11" xfId="42" applyFont="1" applyFill="1" applyBorder="1" applyAlignment="1">
      <alignment horizontal="center" vertical="center" shrinkToFit="1"/>
    </xf>
    <xf numFmtId="0" fontId="12" fillId="0" borderId="33" xfId="42" applyFont="1" applyFill="1" applyBorder="1" applyAlignment="1">
      <alignment horizontal="center" vertical="center" shrinkToFit="1"/>
    </xf>
    <xf numFmtId="0" fontId="12" fillId="0" borderId="34" xfId="42" applyFont="1" applyFill="1" applyBorder="1" applyAlignment="1">
      <alignment horizontal="center" vertical="center" shrinkToFit="1"/>
    </xf>
    <xf numFmtId="0" fontId="12" fillId="0" borderId="32" xfId="42" applyFont="1" applyFill="1" applyBorder="1" applyAlignment="1">
      <alignment horizontal="center" vertical="center" shrinkToFit="1"/>
    </xf>
    <xf numFmtId="0" fontId="12" fillId="0" borderId="12" xfId="42" applyFont="1" applyFill="1" applyBorder="1" applyAlignment="1">
      <alignment horizontal="left" vertical="center" wrapText="1"/>
    </xf>
    <xf numFmtId="0" fontId="12" fillId="0" borderId="13" xfId="42" applyFont="1" applyFill="1" applyBorder="1" applyAlignment="1">
      <alignment horizontal="left" vertical="center" wrapText="1"/>
    </xf>
    <xf numFmtId="0" fontId="12" fillId="0" borderId="14" xfId="42" applyFont="1" applyFill="1" applyBorder="1" applyAlignment="1">
      <alignment horizontal="left" vertical="center" wrapText="1"/>
    </xf>
    <xf numFmtId="0" fontId="12" fillId="46" borderId="10" xfId="42" applyFont="1" applyFill="1" applyBorder="1" applyAlignment="1">
      <alignment horizontal="left" vertical="center" wrapText="1"/>
    </xf>
    <xf numFmtId="0" fontId="12" fillId="46" borderId="0" xfId="42" applyFont="1" applyFill="1" applyBorder="1" applyAlignment="1">
      <alignment horizontal="left" vertical="center" wrapText="1"/>
    </xf>
    <xf numFmtId="0" fontId="12" fillId="46" borderId="11" xfId="42" applyFont="1" applyFill="1" applyBorder="1" applyAlignment="1">
      <alignment horizontal="left" vertical="center" wrapText="1"/>
    </xf>
    <xf numFmtId="0" fontId="50" fillId="0" borderId="0" xfId="42" applyFont="1" applyFill="1" applyBorder="1" applyAlignment="1">
      <alignment horizontal="left" vertical="center" wrapText="1"/>
    </xf>
    <xf numFmtId="0" fontId="12" fillId="0" borderId="0" xfId="42" applyFont="1" applyFill="1" applyBorder="1" applyAlignment="1">
      <alignment horizontal="left" wrapText="1"/>
    </xf>
    <xf numFmtId="0" fontId="52" fillId="0" borderId="24" xfId="42" applyFont="1" applyFill="1" applyBorder="1" applyAlignment="1">
      <alignment horizontal="distributed" vertical="center" indent="6"/>
    </xf>
    <xf numFmtId="0" fontId="52" fillId="0" borderId="17" xfId="42" applyFont="1" applyFill="1" applyBorder="1" applyAlignment="1">
      <alignment horizontal="distributed" vertical="center" indent="6"/>
    </xf>
    <xf numFmtId="0" fontId="52" fillId="0" borderId="19" xfId="42" applyFont="1" applyFill="1" applyBorder="1" applyAlignment="1">
      <alignment horizontal="distributed" vertical="center" indent="6"/>
    </xf>
    <xf numFmtId="0" fontId="12" fillId="0" borderId="20" xfId="42" applyFont="1" applyFill="1" applyBorder="1" applyAlignment="1">
      <alignment horizontal="center" vertical="center"/>
    </xf>
    <xf numFmtId="0" fontId="12" fillId="0" borderId="21" xfId="42" applyFont="1" applyFill="1" applyBorder="1" applyAlignment="1">
      <alignment horizontal="center" vertical="center"/>
    </xf>
    <xf numFmtId="0" fontId="12" fillId="0" borderId="22" xfId="42" applyFont="1" applyFill="1" applyBorder="1" applyAlignment="1">
      <alignment horizontal="center" vertical="center"/>
    </xf>
    <xf numFmtId="0" fontId="12" fillId="0" borderId="18" xfId="42" applyFont="1" applyFill="1" applyBorder="1" applyAlignment="1">
      <alignment horizontal="center" vertical="center"/>
    </xf>
    <xf numFmtId="0" fontId="12" fillId="0" borderId="18" xfId="42" applyFont="1" applyFill="1" applyBorder="1" applyAlignment="1">
      <alignment horizontal="center" vertical="center" shrinkToFit="1"/>
    </xf>
    <xf numFmtId="0" fontId="12" fillId="0" borderId="21" xfId="42" applyFont="1" applyFill="1" applyBorder="1" applyAlignment="1">
      <alignment horizontal="center" vertical="center" shrinkToFit="1"/>
    </xf>
    <xf numFmtId="0" fontId="12" fillId="0" borderId="22" xfId="42" applyFont="1" applyFill="1" applyBorder="1" applyAlignment="1">
      <alignment horizontal="center" vertical="center" shrinkToFit="1"/>
    </xf>
    <xf numFmtId="0" fontId="109" fillId="0" borderId="53" xfId="42" applyFont="1" applyFill="1" applyBorder="1" applyAlignment="1">
      <alignment horizontal="center" vertical="center" wrapText="1"/>
    </xf>
    <xf numFmtId="0" fontId="12" fillId="0" borderId="53" xfId="42" applyFont="1" applyFill="1" applyBorder="1" applyAlignment="1">
      <alignment horizontal="center" vertical="center"/>
    </xf>
    <xf numFmtId="0" fontId="12" fillId="0" borderId="54" xfId="42" applyFont="1" applyFill="1" applyBorder="1" applyAlignment="1">
      <alignment horizontal="center" vertical="center"/>
    </xf>
    <xf numFmtId="0" fontId="43" fillId="0" borderId="99" xfId="41" applyFont="1" applyBorder="1" applyAlignment="1">
      <alignment horizontal="center" vertical="center"/>
    </xf>
    <xf numFmtId="0" fontId="43" fillId="0" borderId="105" xfId="41" applyFont="1" applyBorder="1" applyAlignment="1">
      <alignment horizontal="left" vertical="center" shrinkToFit="1"/>
    </xf>
    <xf numFmtId="0" fontId="43" fillId="0" borderId="0" xfId="0" applyFont="1" applyFill="1" applyAlignment="1">
      <alignment horizontal="right" vertical="center"/>
    </xf>
    <xf numFmtId="0" fontId="43" fillId="32" borderId="99" xfId="41" applyFont="1" applyFill="1" applyBorder="1" applyAlignment="1">
      <alignment horizontal="center" vertical="center"/>
    </xf>
    <xf numFmtId="0" fontId="43" fillId="32" borderId="100" xfId="41" applyFont="1" applyFill="1" applyBorder="1" applyAlignment="1">
      <alignment horizontal="center" vertical="center"/>
    </xf>
    <xf numFmtId="0" fontId="43" fillId="32" borderId="101" xfId="41" applyFont="1" applyFill="1" applyBorder="1" applyAlignment="1">
      <alignment horizontal="center" vertical="center"/>
    </xf>
    <xf numFmtId="0" fontId="43" fillId="32" borderId="102" xfId="41" applyFont="1" applyFill="1" applyBorder="1" applyAlignment="1">
      <alignment horizontal="center" vertical="center"/>
    </xf>
    <xf numFmtId="0" fontId="43" fillId="32" borderId="99" xfId="41" applyFont="1" applyFill="1" applyBorder="1" applyAlignment="1">
      <alignment horizontal="left" vertical="center"/>
    </xf>
    <xf numFmtId="0" fontId="43" fillId="32" borderId="100" xfId="41" applyFont="1" applyFill="1" applyBorder="1" applyAlignment="1">
      <alignment horizontal="left" vertical="center"/>
    </xf>
    <xf numFmtId="0" fontId="43" fillId="32" borderId="101" xfId="41" applyFont="1" applyFill="1" applyBorder="1" applyAlignment="1">
      <alignment horizontal="left" vertical="center"/>
    </xf>
    <xf numFmtId="0" fontId="43" fillId="32" borderId="102" xfId="41" applyFont="1" applyFill="1" applyBorder="1" applyAlignment="1">
      <alignment horizontal="left" vertical="center"/>
    </xf>
    <xf numFmtId="0" fontId="43" fillId="32" borderId="100" xfId="41" applyFont="1" applyFill="1" applyBorder="1" applyAlignment="1">
      <alignment horizontal="left" vertical="center" wrapText="1"/>
    </xf>
    <xf numFmtId="0" fontId="43" fillId="32" borderId="101" xfId="41" applyFont="1" applyFill="1" applyBorder="1" applyAlignment="1">
      <alignment horizontal="left" vertical="center" wrapText="1"/>
    </xf>
    <xf numFmtId="0" fontId="43" fillId="32" borderId="102" xfId="41" applyFont="1" applyFill="1" applyBorder="1" applyAlignment="1">
      <alignment horizontal="left" vertical="center" wrapText="1"/>
    </xf>
    <xf numFmtId="0" fontId="43" fillId="32" borderId="0" xfId="41" applyFont="1" applyFill="1" applyBorder="1" applyAlignment="1">
      <alignment horizontal="center" vertical="center"/>
    </xf>
    <xf numFmtId="0" fontId="43" fillId="32" borderId="0" xfId="41" applyFont="1" applyFill="1" applyBorder="1" applyAlignment="1">
      <alignment horizontal="center" vertical="center" wrapText="1"/>
    </xf>
    <xf numFmtId="0" fontId="79" fillId="32" borderId="99" xfId="41" applyFont="1" applyFill="1" applyBorder="1" applyAlignment="1">
      <alignment horizontal="left" vertical="center"/>
    </xf>
    <xf numFmtId="0" fontId="43" fillId="32" borderId="99" xfId="41" applyFont="1" applyFill="1" applyBorder="1" applyAlignment="1">
      <alignment vertical="center"/>
    </xf>
    <xf numFmtId="0" fontId="79" fillId="32" borderId="99" xfId="41" applyFont="1" applyFill="1" applyBorder="1" applyAlignment="1">
      <alignment wrapText="1"/>
    </xf>
    <xf numFmtId="0" fontId="43" fillId="32" borderId="106" xfId="41" applyFont="1" applyFill="1" applyBorder="1" applyAlignment="1">
      <alignment horizontal="left" vertical="center"/>
    </xf>
    <xf numFmtId="0" fontId="79" fillId="32" borderId="106" xfId="41" applyFont="1" applyFill="1" applyBorder="1" applyAlignment="1">
      <alignment vertical="center"/>
    </xf>
    <xf numFmtId="0" fontId="79" fillId="32" borderId="111" xfId="41" applyFont="1" applyFill="1" applyBorder="1" applyAlignment="1"/>
    <xf numFmtId="0" fontId="79" fillId="32" borderId="112" xfId="41" applyFont="1" applyFill="1" applyBorder="1" applyAlignment="1">
      <alignment vertical="top"/>
    </xf>
    <xf numFmtId="0" fontId="43" fillId="32" borderId="113" xfId="41" applyFont="1" applyFill="1" applyBorder="1" applyAlignment="1">
      <alignment horizontal="center" vertical="center"/>
    </xf>
    <xf numFmtId="0" fontId="79" fillId="32" borderId="101" xfId="41" applyFont="1" applyFill="1" applyBorder="1" applyAlignment="1">
      <alignment horizontal="left" vertical="center" wrapText="1"/>
    </xf>
    <xf numFmtId="0" fontId="43" fillId="32" borderId="100" xfId="41" applyFont="1" applyFill="1" applyBorder="1" applyAlignment="1">
      <alignment vertical="center"/>
    </xf>
    <xf numFmtId="0" fontId="43" fillId="32" borderId="113" xfId="41" applyFont="1" applyFill="1" applyBorder="1" applyAlignment="1">
      <alignment horizontal="center" vertical="center" wrapText="1"/>
    </xf>
    <xf numFmtId="0" fontId="43" fillId="32" borderId="113" xfId="41" applyFont="1" applyFill="1" applyBorder="1" applyAlignment="1">
      <alignment vertical="center"/>
    </xf>
    <xf numFmtId="0" fontId="43" fillId="32" borderId="99" xfId="41" applyFont="1" applyFill="1" applyBorder="1" applyAlignment="1">
      <alignment horizontal="center" vertical="center" wrapText="1"/>
    </xf>
    <xf numFmtId="0" fontId="79" fillId="32" borderId="100" xfId="41" applyFont="1" applyFill="1" applyBorder="1" applyAlignment="1">
      <alignment horizontal="left" vertical="center" wrapText="1"/>
    </xf>
    <xf numFmtId="0" fontId="43" fillId="32" borderId="103" xfId="41" applyFont="1" applyFill="1" applyBorder="1" applyAlignment="1">
      <alignment vertical="center"/>
    </xf>
    <xf numFmtId="0" fontId="79" fillId="32" borderId="100" xfId="41" applyFont="1" applyFill="1" applyBorder="1" applyAlignment="1">
      <alignment vertical="center" wrapText="1"/>
    </xf>
    <xf numFmtId="0" fontId="47" fillId="32" borderId="100" xfId="41" applyFont="1" applyFill="1" applyBorder="1" applyAlignment="1">
      <alignment vertical="center" wrapText="1"/>
    </xf>
    <xf numFmtId="0" fontId="43" fillId="0" borderId="53" xfId="0" applyFont="1" applyFill="1" applyBorder="1" applyAlignment="1">
      <alignment horizontal="left" vertical="center" wrapText="1"/>
    </xf>
    <xf numFmtId="0" fontId="43" fillId="0" borderId="53" xfId="0" applyFont="1" applyFill="1" applyBorder="1" applyAlignment="1">
      <alignment horizontal="center" vertical="center"/>
    </xf>
    <xf numFmtId="0" fontId="43" fillId="0" borderId="13" xfId="0" applyFont="1" applyFill="1" applyBorder="1" applyAlignment="1">
      <alignment horizontal="left" vertical="center"/>
    </xf>
    <xf numFmtId="0" fontId="43" fillId="0" borderId="53" xfId="48" applyFont="1" applyFill="1" applyBorder="1" applyAlignment="1">
      <alignment horizontal="left" vertical="center" wrapText="1"/>
    </xf>
    <xf numFmtId="0" fontId="43" fillId="0" borderId="0" xfId="0" applyFont="1" applyFill="1" applyBorder="1" applyAlignment="1">
      <alignment horizontal="right" vertical="center"/>
    </xf>
    <xf numFmtId="0" fontId="43" fillId="0" borderId="0" xfId="0" applyFont="1" applyFill="1" applyBorder="1" applyAlignment="1">
      <alignment horizontal="center" vertical="center"/>
    </xf>
    <xf numFmtId="0" fontId="46" fillId="0" borderId="0" xfId="0" applyFont="1" applyBorder="1" applyAlignment="1">
      <alignment horizontal="right"/>
    </xf>
    <xf numFmtId="0" fontId="43" fillId="0" borderId="18" xfId="0" applyFont="1" applyFill="1" applyBorder="1" applyAlignment="1">
      <alignment horizontal="center" vertical="center"/>
    </xf>
    <xf numFmtId="0" fontId="43" fillId="0" borderId="21" xfId="0" applyFont="1" applyFill="1" applyBorder="1" applyAlignment="1">
      <alignment horizontal="center" vertical="center"/>
    </xf>
    <xf numFmtId="0" fontId="43" fillId="0" borderId="22" xfId="0" applyFont="1" applyFill="1" applyBorder="1" applyAlignment="1">
      <alignment horizontal="center" vertical="center"/>
    </xf>
    <xf numFmtId="0" fontId="43" fillId="0" borderId="12" xfId="0" applyFont="1" applyFill="1" applyBorder="1" applyAlignment="1">
      <alignment horizontal="left" vertical="center"/>
    </xf>
    <xf numFmtId="0" fontId="43" fillId="0" borderId="14" xfId="0" applyFont="1" applyFill="1" applyBorder="1" applyAlignment="1">
      <alignment horizontal="left" vertical="center"/>
    </xf>
    <xf numFmtId="0" fontId="43" fillId="0" borderId="18" xfId="0" applyFont="1" applyFill="1" applyBorder="1" applyAlignment="1">
      <alignment horizontal="left" vertical="center" wrapText="1"/>
    </xf>
    <xf numFmtId="0" fontId="43" fillId="0" borderId="21" xfId="0" applyFont="1" applyFill="1" applyBorder="1" applyAlignment="1">
      <alignment horizontal="left" vertical="center" wrapText="1"/>
    </xf>
    <xf numFmtId="0" fontId="43" fillId="0" borderId="22" xfId="0" applyFont="1" applyFill="1" applyBorder="1" applyAlignment="1">
      <alignment horizontal="left" vertical="center" wrapText="1"/>
    </xf>
    <xf numFmtId="0" fontId="43" fillId="0" borderId="18" xfId="0" applyFont="1" applyFill="1" applyBorder="1" applyAlignment="1">
      <alignment horizontal="right" vertical="center" wrapText="1"/>
    </xf>
    <xf numFmtId="0" fontId="43" fillId="0" borderId="21" xfId="0" applyFont="1" applyFill="1" applyBorder="1" applyAlignment="1">
      <alignment horizontal="right" vertical="center"/>
    </xf>
    <xf numFmtId="0" fontId="43" fillId="0" borderId="22" xfId="0" applyFont="1" applyFill="1" applyBorder="1" applyAlignment="1">
      <alignment horizontal="right" vertical="center"/>
    </xf>
    <xf numFmtId="0" fontId="43" fillId="0" borderId="18" xfId="0" applyFont="1" applyFill="1" applyBorder="1" applyAlignment="1">
      <alignment horizontal="right" vertical="center"/>
    </xf>
    <xf numFmtId="0" fontId="47" fillId="0" borderId="107" xfId="41" applyFont="1" applyBorder="1" applyAlignment="1">
      <alignment horizontal="left" vertical="center" wrapText="1"/>
    </xf>
    <xf numFmtId="0" fontId="43" fillId="0" borderId="99" xfId="41" applyFont="1" applyBorder="1" applyAlignment="1">
      <alignment horizontal="left" vertical="center" wrapText="1"/>
    </xf>
    <xf numFmtId="0" fontId="43" fillId="0" borderId="18" xfId="0" applyFont="1" applyBorder="1" applyAlignment="1">
      <alignment horizontal="left" vertical="center"/>
    </xf>
    <xf numFmtId="0" fontId="43" fillId="0" borderId="21" xfId="0" applyFont="1" applyBorder="1" applyAlignment="1">
      <alignment horizontal="left" vertical="center"/>
    </xf>
    <xf numFmtId="0" fontId="47" fillId="0" borderId="0" xfId="41" applyFont="1" applyBorder="1" applyAlignment="1">
      <alignment horizontal="left" vertical="center" wrapText="1"/>
    </xf>
    <xf numFmtId="0" fontId="47" fillId="0" borderId="99" xfId="41" applyFont="1" applyBorder="1" applyAlignment="1">
      <alignment horizontal="left" vertical="center" wrapText="1" indent="2"/>
    </xf>
    <xf numFmtId="0" fontId="47" fillId="0" borderId="113" xfId="41" applyFont="1" applyBorder="1" applyAlignment="1">
      <alignment horizontal="center" vertical="center"/>
    </xf>
    <xf numFmtId="0" fontId="47" fillId="0" borderId="104" xfId="41" applyFont="1" applyBorder="1" applyAlignment="1">
      <alignment horizontal="left" vertical="center" wrapText="1"/>
    </xf>
    <xf numFmtId="0" fontId="47" fillId="0" borderId="163" xfId="41" applyFont="1" applyBorder="1" applyAlignment="1">
      <alignment horizontal="left" vertical="center" wrapText="1" indent="2"/>
    </xf>
    <xf numFmtId="0" fontId="43" fillId="0" borderId="172" xfId="41" applyFont="1" applyBorder="1" applyAlignment="1">
      <alignment horizontal="left" vertical="center" wrapText="1"/>
    </xf>
    <xf numFmtId="0" fontId="43" fillId="0" borderId="107" xfId="41" applyFont="1" applyBorder="1" applyAlignment="1">
      <alignment horizontal="left" vertical="center" wrapText="1"/>
    </xf>
    <xf numFmtId="0" fontId="43" fillId="0" borderId="171" xfId="41" applyFont="1" applyBorder="1" applyAlignment="1">
      <alignment horizontal="left" vertical="center" wrapText="1"/>
    </xf>
    <xf numFmtId="0" fontId="43" fillId="0" borderId="10" xfId="41" applyFont="1" applyBorder="1" applyAlignment="1">
      <alignment horizontal="left" vertical="center" wrapText="1"/>
    </xf>
    <xf numFmtId="0" fontId="43" fillId="0" borderId="0" xfId="41" applyFont="1" applyBorder="1" applyAlignment="1">
      <alignment horizontal="left" vertical="center" wrapText="1"/>
    </xf>
    <xf numFmtId="0" fontId="43" fillId="0" borderId="11" xfId="41" applyFont="1" applyBorder="1" applyAlignment="1">
      <alignment horizontal="left" vertical="center" wrapText="1"/>
    </xf>
    <xf numFmtId="0" fontId="43" fillId="0" borderId="42" xfId="41" applyFont="1" applyBorder="1" applyAlignment="1">
      <alignment horizontal="left" vertical="center" wrapText="1"/>
    </xf>
    <xf numFmtId="0" fontId="43" fillId="0" borderId="15" xfId="41" applyFont="1" applyBorder="1" applyAlignment="1">
      <alignment horizontal="left" vertical="center" wrapText="1"/>
    </xf>
    <xf numFmtId="0" fontId="43" fillId="0" borderId="16" xfId="41" applyFont="1" applyBorder="1" applyAlignment="1">
      <alignment horizontal="left" vertical="center" wrapText="1"/>
    </xf>
    <xf numFmtId="0" fontId="43" fillId="32" borderId="99" xfId="41" applyFont="1" applyFill="1" applyBorder="1" applyAlignment="1">
      <alignment horizontal="left" vertical="center" wrapText="1" indent="2"/>
    </xf>
    <xf numFmtId="0" fontId="43" fillId="32" borderId="113" xfId="41" applyFont="1" applyFill="1" applyBorder="1" applyAlignment="1">
      <alignment horizontal="left" vertical="center" wrapText="1"/>
    </xf>
    <xf numFmtId="0" fontId="43" fillId="0" borderId="100" xfId="41" applyFont="1" applyBorder="1" applyAlignment="1">
      <alignment horizontal="center" vertical="center"/>
    </xf>
    <xf numFmtId="0" fontId="43" fillId="0" borderId="101" xfId="41" applyFont="1" applyBorder="1" applyAlignment="1">
      <alignment horizontal="center" vertical="center"/>
    </xf>
    <xf numFmtId="0" fontId="43" fillId="0" borderId="100" xfId="41" applyFont="1" applyBorder="1" applyAlignment="1">
      <alignment horizontal="left" vertical="center"/>
    </xf>
    <xf numFmtId="0" fontId="43" fillId="0" borderId="101" xfId="41" applyFont="1" applyBorder="1" applyAlignment="1">
      <alignment horizontal="left" vertical="center"/>
    </xf>
    <xf numFmtId="0" fontId="43" fillId="0" borderId="102" xfId="41" applyFont="1" applyBorder="1" applyAlignment="1">
      <alignment horizontal="left" vertical="center"/>
    </xf>
    <xf numFmtId="0" fontId="43" fillId="0" borderId="100" xfId="41" applyFont="1" applyBorder="1" applyAlignment="1">
      <alignment horizontal="left" vertical="center" wrapText="1" indent="2"/>
    </xf>
    <xf numFmtId="0" fontId="43" fillId="0" borderId="101" xfId="41" applyFont="1" applyBorder="1" applyAlignment="1">
      <alignment horizontal="left" vertical="center" wrapText="1" indent="2"/>
    </xf>
    <xf numFmtId="0" fontId="43" fillId="0" borderId="102" xfId="41" applyFont="1" applyBorder="1" applyAlignment="1">
      <alignment horizontal="left" vertical="center" wrapText="1" indent="2"/>
    </xf>
    <xf numFmtId="0" fontId="47" fillId="0" borderId="0" xfId="41" applyFont="1" applyBorder="1" applyAlignment="1">
      <alignment horizontal="left" vertical="center"/>
    </xf>
    <xf numFmtId="0" fontId="43" fillId="0" borderId="102" xfId="41" applyFont="1" applyBorder="1" applyAlignment="1">
      <alignment horizontal="center" vertical="center"/>
    </xf>
    <xf numFmtId="0" fontId="43" fillId="0" borderId="100" xfId="41" applyFont="1" applyBorder="1" applyAlignment="1">
      <alignment horizontal="center" vertical="center" wrapText="1"/>
    </xf>
    <xf numFmtId="0" fontId="43" fillId="0" borderId="101" xfId="41" applyFont="1" applyBorder="1" applyAlignment="1">
      <alignment horizontal="center" vertical="center" wrapText="1"/>
    </xf>
    <xf numFmtId="0" fontId="43" fillId="0" borderId="207" xfId="41" applyFont="1" applyBorder="1" applyAlignment="1">
      <alignment horizontal="center" vertical="center" wrapText="1"/>
    </xf>
    <xf numFmtId="0" fontId="47" fillId="32" borderId="0" xfId="41" applyFont="1" applyFill="1" applyBorder="1" applyAlignment="1">
      <alignment horizontal="left" vertical="center" wrapText="1"/>
    </xf>
    <xf numFmtId="0" fontId="43" fillId="0" borderId="53" xfId="41" applyFont="1" applyBorder="1" applyAlignment="1">
      <alignment horizontal="center" vertical="center" wrapText="1"/>
    </xf>
    <xf numFmtId="0" fontId="79" fillId="0" borderId="53" xfId="41" applyFont="1" applyBorder="1" applyAlignment="1">
      <alignment horizontal="center" vertical="center"/>
    </xf>
    <xf numFmtId="0" fontId="43" fillId="0" borderId="0" xfId="41" applyFont="1" applyAlignment="1">
      <alignment horizontal="center" vertical="center"/>
    </xf>
    <xf numFmtId="0" fontId="43" fillId="0" borderId="53" xfId="41" applyFont="1" applyBorder="1" applyAlignment="1">
      <alignment horizontal="left" vertical="center"/>
    </xf>
    <xf numFmtId="0" fontId="43" fillId="0" borderId="18" xfId="41" applyFont="1" applyBorder="1" applyAlignment="1">
      <alignment horizontal="left" vertical="center"/>
    </xf>
    <xf numFmtId="0" fontId="43" fillId="0" borderId="21" xfId="41" applyFont="1" applyBorder="1" applyAlignment="1">
      <alignment horizontal="left" vertical="center"/>
    </xf>
    <xf numFmtId="0" fontId="43" fillId="0" borderId="22" xfId="41" applyFont="1" applyBorder="1" applyAlignment="1">
      <alignment horizontal="left" vertical="center"/>
    </xf>
    <xf numFmtId="0" fontId="43" fillId="0" borderId="12" xfId="41" applyFont="1" applyBorder="1" applyAlignment="1">
      <alignment horizontal="left" vertical="center"/>
    </xf>
    <xf numFmtId="0" fontId="43" fillId="0" borderId="13" xfId="41" applyFont="1" applyBorder="1" applyAlignment="1">
      <alignment horizontal="left" vertical="center"/>
    </xf>
    <xf numFmtId="0" fontId="43" fillId="0" borderId="14" xfId="41" applyFont="1" applyBorder="1" applyAlignment="1">
      <alignment horizontal="left" vertical="center"/>
    </xf>
    <xf numFmtId="0" fontId="43" fillId="0" borderId="61" xfId="41" applyFont="1" applyBorder="1" applyAlignment="1">
      <alignment horizontal="center" vertical="center" wrapText="1"/>
    </xf>
    <xf numFmtId="0" fontId="43" fillId="0" borderId="22" xfId="41" applyFont="1" applyBorder="1" applyAlignment="1">
      <alignment horizontal="center" vertical="center" wrapText="1"/>
    </xf>
    <xf numFmtId="0" fontId="43" fillId="0" borderId="12" xfId="41" applyFont="1" applyBorder="1" applyAlignment="1">
      <alignment horizontal="center" vertical="center" wrapText="1"/>
    </xf>
    <xf numFmtId="0" fontId="43" fillId="0" borderId="13" xfId="41" applyFont="1" applyBorder="1" applyAlignment="1">
      <alignment horizontal="center" vertical="center" wrapText="1"/>
    </xf>
    <xf numFmtId="0" fontId="43" fillId="0" borderId="42" xfId="41" applyFont="1" applyBorder="1" applyAlignment="1">
      <alignment horizontal="center" vertical="center" wrapText="1"/>
    </xf>
    <xf numFmtId="0" fontId="43" fillId="0" borderId="15" xfId="41" applyFont="1" applyBorder="1" applyAlignment="1">
      <alignment horizontal="center" vertical="center" wrapText="1"/>
    </xf>
    <xf numFmtId="38" fontId="43" fillId="0" borderId="53" xfId="75" applyFont="1" applyFill="1" applyBorder="1" applyAlignment="1">
      <alignment horizontal="center" vertical="center"/>
    </xf>
    <xf numFmtId="38" fontId="43" fillId="0" borderId="53" xfId="75" applyFont="1" applyFill="1" applyBorder="1" applyAlignment="1">
      <alignment horizontal="center" vertical="center" wrapText="1"/>
    </xf>
    <xf numFmtId="188" fontId="43" fillId="0" borderId="13" xfId="41" applyNumberFormat="1" applyFont="1" applyBorder="1" applyAlignment="1">
      <alignment horizontal="center" vertical="center"/>
    </xf>
    <xf numFmtId="188" fontId="43" fillId="0" borderId="15" xfId="41" applyNumberFormat="1" applyFont="1" applyBorder="1" applyAlignment="1">
      <alignment horizontal="center" vertical="center"/>
    </xf>
    <xf numFmtId="188" fontId="43" fillId="0" borderId="14" xfId="41" applyNumberFormat="1" applyFont="1" applyBorder="1" applyAlignment="1">
      <alignment horizontal="center" vertical="center"/>
    </xf>
    <xf numFmtId="188" fontId="43" fillId="0" borderId="16" xfId="41" applyNumberFormat="1" applyFont="1" applyBorder="1" applyAlignment="1">
      <alignment horizontal="center" vertical="center"/>
    </xf>
    <xf numFmtId="0" fontId="44" fillId="0" borderId="0" xfId="41" applyFont="1" applyAlignment="1">
      <alignment horizontal="left" vertical="center"/>
    </xf>
    <xf numFmtId="0" fontId="43" fillId="0" borderId="0" xfId="41" applyFont="1" applyAlignment="1">
      <alignment horizontal="center" vertical="center" wrapText="1"/>
    </xf>
    <xf numFmtId="188" fontId="43" fillId="0" borderId="18" xfId="41" applyNumberFormat="1" applyFont="1" applyBorder="1" applyAlignment="1">
      <alignment horizontal="center" vertical="center"/>
    </xf>
    <xf numFmtId="188" fontId="43" fillId="0" borderId="21" xfId="41" applyNumberFormat="1" applyFont="1" applyBorder="1" applyAlignment="1">
      <alignment horizontal="center" vertical="center"/>
    </xf>
    <xf numFmtId="0" fontId="44" fillId="0" borderId="0" xfId="41" applyFont="1" applyAlignment="1">
      <alignment horizontal="center" vertical="center"/>
    </xf>
    <xf numFmtId="0" fontId="44" fillId="0" borderId="0" xfId="41" applyFont="1" applyAlignment="1">
      <alignment horizontal="left" vertical="top" wrapText="1"/>
    </xf>
    <xf numFmtId="0" fontId="58" fillId="0" borderId="64" xfId="48" applyFont="1" applyBorder="1" applyAlignment="1">
      <alignment horizontal="center" vertical="center" wrapText="1"/>
    </xf>
    <xf numFmtId="0" fontId="58" fillId="0" borderId="29" xfId="48" applyFont="1" applyBorder="1" applyAlignment="1">
      <alignment horizontal="center" vertical="center"/>
    </xf>
    <xf numFmtId="0" fontId="58" fillId="0" borderId="31" xfId="48" applyFont="1" applyBorder="1" applyAlignment="1">
      <alignment horizontal="center" vertical="center"/>
    </xf>
    <xf numFmtId="0" fontId="72" fillId="0" borderId="40" xfId="48" applyFont="1" applyBorder="1" applyAlignment="1">
      <alignment horizontal="center" vertical="center" wrapText="1"/>
    </xf>
    <xf numFmtId="0" fontId="72" fillId="0" borderId="41" xfId="48" applyFont="1" applyBorder="1" applyAlignment="1">
      <alignment horizontal="center" vertical="center" wrapText="1"/>
    </xf>
    <xf numFmtId="0" fontId="72" fillId="0" borderId="10" xfId="48" applyFont="1" applyBorder="1" applyAlignment="1">
      <alignment horizontal="center" vertical="center" wrapText="1"/>
    </xf>
    <xf numFmtId="0" fontId="72" fillId="0" borderId="11" xfId="48" applyFont="1" applyBorder="1" applyAlignment="1">
      <alignment horizontal="center" vertical="center" wrapText="1"/>
    </xf>
    <xf numFmtId="0" fontId="74" fillId="31" borderId="10" xfId="48" applyFont="1" applyFill="1" applyBorder="1" applyAlignment="1">
      <alignment horizontal="right" vertical="center"/>
    </xf>
    <xf numFmtId="0" fontId="74" fillId="31" borderId="33" xfId="48" applyFont="1" applyFill="1" applyBorder="1" applyAlignment="1">
      <alignment horizontal="right" vertical="center"/>
    </xf>
    <xf numFmtId="0" fontId="72" fillId="0" borderId="11" xfId="48" applyFont="1" applyBorder="1" applyAlignment="1">
      <alignment horizontal="center" vertical="center"/>
    </xf>
    <xf numFmtId="0" fontId="72" fillId="0" borderId="32" xfId="48" applyFont="1" applyBorder="1" applyAlignment="1">
      <alignment horizontal="center" vertical="center"/>
    </xf>
    <xf numFmtId="177" fontId="42" fillId="0" borderId="29" xfId="49" applyNumberFormat="1" applyFont="1" applyFill="1" applyBorder="1" applyAlignment="1">
      <alignment horizontal="center" vertical="center" wrapText="1"/>
    </xf>
    <xf numFmtId="177" fontId="42" fillId="0" borderId="0" xfId="49" applyNumberFormat="1" applyFont="1" applyFill="1" applyBorder="1" applyAlignment="1">
      <alignment horizontal="center" vertical="center" wrapText="1"/>
    </xf>
    <xf numFmtId="177" fontId="42" fillId="0" borderId="30" xfId="49" applyNumberFormat="1" applyFont="1" applyFill="1" applyBorder="1" applyAlignment="1">
      <alignment horizontal="center" vertical="center" wrapText="1"/>
    </xf>
    <xf numFmtId="177" fontId="42" fillId="0" borderId="31" xfId="49" applyNumberFormat="1" applyFont="1" applyFill="1" applyBorder="1" applyAlignment="1">
      <alignment horizontal="center" vertical="center" wrapText="1"/>
    </xf>
    <xf numFmtId="177" fontId="42" fillId="0" borderId="34" xfId="49" applyNumberFormat="1" applyFont="1" applyFill="1" applyBorder="1" applyAlignment="1">
      <alignment horizontal="center" vertical="center" wrapText="1"/>
    </xf>
    <xf numFmtId="177" fontId="42" fillId="0" borderId="35" xfId="49" applyNumberFormat="1" applyFont="1" applyFill="1" applyBorder="1" applyAlignment="1">
      <alignment horizontal="center" vertical="center" wrapText="1"/>
    </xf>
    <xf numFmtId="177" fontId="65" fillId="0" borderId="64" xfId="49" applyNumberFormat="1" applyFont="1" applyFill="1" applyBorder="1" applyAlignment="1">
      <alignment horizontal="left" vertical="center" wrapText="1"/>
    </xf>
    <xf numFmtId="177" fontId="65" fillId="0" borderId="39" xfId="49" applyNumberFormat="1" applyFont="1" applyFill="1" applyBorder="1" applyAlignment="1">
      <alignment horizontal="left" vertical="center" wrapText="1"/>
    </xf>
    <xf numFmtId="177" fontId="65" fillId="0" borderId="75" xfId="49" applyNumberFormat="1" applyFont="1" applyFill="1" applyBorder="1" applyAlignment="1">
      <alignment horizontal="left" vertical="center" wrapText="1"/>
    </xf>
    <xf numFmtId="0" fontId="56" fillId="29" borderId="0" xfId="47" applyFont="1" applyFill="1" applyAlignment="1">
      <alignment horizontal="left" vertical="center" wrapText="1"/>
    </xf>
    <xf numFmtId="0" fontId="54" fillId="0" borderId="0" xfId="47" applyFont="1" applyAlignment="1">
      <alignment horizontal="left" vertical="top" wrapText="1"/>
    </xf>
    <xf numFmtId="0" fontId="70" fillId="0" borderId="0" xfId="47" applyFont="1" applyFill="1" applyAlignment="1">
      <alignment horizontal="left" wrapText="1"/>
    </xf>
    <xf numFmtId="179" fontId="70" fillId="0" borderId="0" xfId="47" applyNumberFormat="1" applyFont="1" applyFill="1" applyBorder="1" applyAlignment="1">
      <alignment horizontal="center" vertical="center"/>
    </xf>
    <xf numFmtId="0" fontId="55" fillId="0" borderId="34" xfId="47" applyFont="1" applyFill="1" applyBorder="1" applyAlignment="1">
      <alignment horizontal="left" wrapText="1"/>
    </xf>
    <xf numFmtId="0" fontId="37" fillId="0" borderId="61" xfId="47" applyFont="1" applyFill="1" applyBorder="1" applyAlignment="1">
      <alignment horizontal="center" vertical="center"/>
    </xf>
    <xf numFmtId="0" fontId="37" fillId="0" borderId="71" xfId="47" applyFont="1" applyFill="1" applyBorder="1" applyAlignment="1">
      <alignment horizontal="center" vertical="center"/>
    </xf>
    <xf numFmtId="0" fontId="37" fillId="0" borderId="12" xfId="47" applyFont="1" applyFill="1" applyBorder="1" applyAlignment="1">
      <alignment horizontal="center" vertical="center"/>
    </xf>
    <xf numFmtId="0" fontId="37" fillId="0" borderId="13" xfId="47" applyFont="1" applyFill="1" applyBorder="1" applyAlignment="1">
      <alignment horizontal="center" vertical="center"/>
    </xf>
    <xf numFmtId="0" fontId="37" fillId="0" borderId="14" xfId="47" applyFont="1" applyFill="1" applyBorder="1" applyAlignment="1">
      <alignment horizontal="center" vertical="center"/>
    </xf>
    <xf numFmtId="0" fontId="37" fillId="0" borderId="26" xfId="47" applyFont="1" applyFill="1" applyBorder="1" applyAlignment="1">
      <alignment horizontal="center" vertical="center"/>
    </xf>
    <xf numFmtId="0" fontId="37" fillId="0" borderId="83" xfId="47" applyFont="1" applyFill="1" applyBorder="1" applyAlignment="1">
      <alignment horizontal="center" vertical="center"/>
    </xf>
    <xf numFmtId="0" fontId="37" fillId="0" borderId="97" xfId="47" applyFont="1" applyFill="1" applyBorder="1" applyAlignment="1">
      <alignment horizontal="center" vertical="center"/>
    </xf>
    <xf numFmtId="0" fontId="37" fillId="0" borderId="98" xfId="47" applyFont="1" applyFill="1" applyBorder="1" applyAlignment="1">
      <alignment horizontal="center" vertical="center"/>
    </xf>
    <xf numFmtId="0" fontId="58" fillId="0" borderId="76" xfId="48" applyFont="1" applyBorder="1" applyAlignment="1">
      <alignment horizontal="center" vertical="center" wrapText="1"/>
    </xf>
    <xf numFmtId="0" fontId="58" fillId="0" borderId="80" xfId="48" applyFont="1" applyBorder="1" applyAlignment="1">
      <alignment horizontal="center" vertical="center"/>
    </xf>
    <xf numFmtId="0" fontId="58" fillId="0" borderId="86" xfId="48" applyFont="1" applyBorder="1" applyAlignment="1">
      <alignment horizontal="center" vertical="center"/>
    </xf>
    <xf numFmtId="177" fontId="42" fillId="0" borderId="43" xfId="47" applyNumberFormat="1" applyFont="1" applyBorder="1" applyAlignment="1">
      <alignment horizontal="center" vertical="center" shrinkToFit="1"/>
    </xf>
    <xf numFmtId="177" fontId="42" fillId="0" borderId="44" xfId="47" applyNumberFormat="1" applyFont="1" applyBorder="1" applyAlignment="1">
      <alignment horizontal="center" vertical="center" shrinkToFit="1"/>
    </xf>
    <xf numFmtId="177" fontId="42" fillId="0" borderId="45" xfId="47" applyNumberFormat="1" applyFont="1" applyBorder="1" applyAlignment="1">
      <alignment horizontal="center" vertical="center" shrinkToFit="1"/>
    </xf>
    <xf numFmtId="0" fontId="55" fillId="0" borderId="0" xfId="47" applyFont="1" applyFill="1" applyAlignment="1">
      <alignment horizontal="left" wrapText="1"/>
    </xf>
    <xf numFmtId="179" fontId="37" fillId="0" borderId="0" xfId="47" applyNumberFormat="1" applyFont="1" applyFill="1" applyBorder="1" applyAlignment="1">
      <alignment horizontal="center" vertical="center"/>
    </xf>
    <xf numFmtId="0" fontId="66" fillId="0" borderId="0" xfId="47" applyFont="1" applyFill="1" applyBorder="1" applyAlignment="1">
      <alignment horizontal="left" vertical="top" wrapText="1"/>
    </xf>
    <xf numFmtId="0" fontId="37" fillId="0" borderId="26" xfId="47" applyFont="1" applyFill="1" applyBorder="1" applyAlignment="1">
      <alignment horizontal="center" vertical="center" shrinkToFit="1"/>
    </xf>
    <xf numFmtId="0" fontId="37" fillId="0" borderId="83" xfId="47" applyFont="1" applyFill="1" applyBorder="1" applyAlignment="1">
      <alignment horizontal="center" vertical="center" shrinkToFit="1"/>
    </xf>
    <xf numFmtId="0" fontId="37" fillId="0" borderId="97" xfId="47" applyFont="1" applyFill="1" applyBorder="1" applyAlignment="1">
      <alignment horizontal="center" vertical="center" shrinkToFit="1"/>
    </xf>
    <xf numFmtId="0" fontId="37" fillId="0" borderId="98" xfId="47" applyFont="1" applyFill="1" applyBorder="1" applyAlignment="1">
      <alignment horizontal="center" vertical="center" shrinkToFit="1"/>
    </xf>
    <xf numFmtId="0" fontId="58" fillId="0" borderId="76" xfId="52" applyFont="1" applyBorder="1" applyAlignment="1">
      <alignment horizontal="center" vertical="center" wrapText="1"/>
    </xf>
    <xf numFmtId="0" fontId="58" fillId="0" borderId="80" xfId="52" applyFont="1" applyBorder="1" applyAlignment="1">
      <alignment horizontal="center" vertical="center"/>
    </xf>
    <xf numFmtId="0" fontId="58" fillId="0" borderId="86" xfId="52" applyFont="1" applyBorder="1" applyAlignment="1">
      <alignment horizontal="center" vertical="center"/>
    </xf>
    <xf numFmtId="0" fontId="10" fillId="0" borderId="40" xfId="53" applyFont="1" applyBorder="1" applyAlignment="1">
      <alignment horizontal="center" vertical="center" wrapText="1"/>
    </xf>
    <xf numFmtId="0" fontId="10" fillId="0" borderId="41" xfId="53" applyFont="1" applyBorder="1" applyAlignment="1">
      <alignment horizontal="center" vertical="center" wrapText="1"/>
    </xf>
    <xf numFmtId="0" fontId="10" fillId="0" borderId="10" xfId="53" applyFont="1" applyBorder="1" applyAlignment="1">
      <alignment horizontal="center" vertical="center" wrapText="1"/>
    </xf>
    <xf numFmtId="0" fontId="10" fillId="0" borderId="11" xfId="53" applyFont="1" applyBorder="1" applyAlignment="1">
      <alignment horizontal="center" vertical="center" wrapText="1"/>
    </xf>
    <xf numFmtId="0" fontId="58" fillId="31" borderId="10" xfId="53" applyFont="1" applyFill="1" applyBorder="1" applyAlignment="1">
      <alignment horizontal="right" vertical="center"/>
    </xf>
    <xf numFmtId="0" fontId="58" fillId="31" borderId="33" xfId="53" applyFont="1" applyFill="1" applyBorder="1" applyAlignment="1">
      <alignment horizontal="right" vertical="center"/>
    </xf>
    <xf numFmtId="0" fontId="10" fillId="0" borderId="11" xfId="53" applyFont="1" applyBorder="1" applyAlignment="1">
      <alignment horizontal="center" vertical="center"/>
    </xf>
    <xf numFmtId="0" fontId="10" fillId="0" borderId="32" xfId="53" applyFont="1" applyBorder="1" applyAlignment="1">
      <alignment horizontal="center" vertical="center"/>
    </xf>
    <xf numFmtId="0" fontId="58" fillId="0" borderId="80" xfId="52" applyFont="1" applyBorder="1" applyAlignment="1">
      <alignment horizontal="center" vertical="center" wrapText="1"/>
    </xf>
    <xf numFmtId="0" fontId="58" fillId="0" borderId="86" xfId="52" applyFont="1" applyBorder="1" applyAlignment="1">
      <alignment horizontal="center" vertical="center" wrapText="1"/>
    </xf>
    <xf numFmtId="0" fontId="56" fillId="29" borderId="0" xfId="52" applyFont="1" applyFill="1" applyAlignment="1">
      <alignment horizontal="left" vertical="center" wrapText="1"/>
    </xf>
    <xf numFmtId="177" fontId="42" fillId="0" borderId="43" xfId="52" applyNumberFormat="1" applyFont="1" applyFill="1" applyBorder="1" applyAlignment="1">
      <alignment horizontal="center" vertical="center" shrinkToFit="1"/>
    </xf>
    <xf numFmtId="177" fontId="42" fillId="0" borderId="44" xfId="52" applyNumberFormat="1" applyFont="1" applyFill="1" applyBorder="1" applyAlignment="1">
      <alignment horizontal="center" vertical="center" shrinkToFit="1"/>
    </xf>
    <xf numFmtId="177" fontId="42" fillId="0" borderId="45" xfId="52" applyNumberFormat="1" applyFont="1" applyFill="1" applyBorder="1" applyAlignment="1">
      <alignment horizontal="center" vertical="center" shrinkToFit="1"/>
    </xf>
    <xf numFmtId="0" fontId="54" fillId="0" borderId="0" xfId="52" applyFont="1" applyAlignment="1">
      <alignment horizontal="left" vertical="top" wrapText="1"/>
    </xf>
    <xf numFmtId="0" fontId="55" fillId="0" borderId="0" xfId="52" applyFont="1" applyFill="1" applyAlignment="1">
      <alignment horizontal="left" wrapText="1"/>
    </xf>
    <xf numFmtId="179" fontId="37" fillId="0" borderId="0" xfId="52" applyNumberFormat="1" applyFont="1" applyFill="1" applyBorder="1" applyAlignment="1">
      <alignment horizontal="center" vertical="center"/>
    </xf>
    <xf numFmtId="0" fontId="55" fillId="0" borderId="34" xfId="52" applyFont="1" applyFill="1" applyBorder="1" applyAlignment="1">
      <alignment horizontal="left" wrapText="1"/>
    </xf>
    <xf numFmtId="0" fontId="37" fillId="0" borderId="61" xfId="52" applyFont="1" applyFill="1" applyBorder="1" applyAlignment="1">
      <alignment horizontal="center" vertical="center"/>
    </xf>
    <xf numFmtId="0" fontId="37" fillId="0" borderId="71" xfId="52" applyFont="1" applyFill="1" applyBorder="1" applyAlignment="1">
      <alignment horizontal="center" vertical="center"/>
    </xf>
    <xf numFmtId="0" fontId="37" fillId="0" borderId="27" xfId="52" applyFont="1" applyFill="1" applyBorder="1" applyAlignment="1">
      <alignment horizontal="center" vertical="center"/>
    </xf>
    <xf numFmtId="0" fontId="37" fillId="0" borderId="25" xfId="52" applyFont="1" applyFill="1" applyBorder="1" applyAlignment="1">
      <alignment horizontal="center" vertical="center"/>
    </xf>
    <xf numFmtId="0" fontId="37" fillId="0" borderId="79" xfId="52" applyFont="1" applyFill="1" applyBorder="1" applyAlignment="1">
      <alignment horizontal="center" vertical="center"/>
    </xf>
    <xf numFmtId="0" fontId="92" fillId="41" borderId="12" xfId="73" applyFont="1" applyFill="1" applyBorder="1" applyAlignment="1" applyProtection="1">
      <alignment horizontal="center" vertical="center" shrinkToFit="1"/>
      <protection locked="0"/>
    </xf>
    <xf numFmtId="0" fontId="92" fillId="41" borderId="13" xfId="73" applyFont="1" applyFill="1" applyBorder="1" applyAlignment="1" applyProtection="1">
      <alignment horizontal="center" vertical="center" shrinkToFit="1"/>
      <protection locked="0"/>
    </xf>
    <xf numFmtId="0" fontId="92" fillId="41" borderId="14" xfId="73" applyFont="1" applyFill="1" applyBorder="1" applyAlignment="1" applyProtection="1">
      <alignment horizontal="center" vertical="center" shrinkToFit="1"/>
      <protection locked="0"/>
    </xf>
    <xf numFmtId="0" fontId="92" fillId="41" borderId="10" xfId="73" applyFont="1" applyFill="1" applyBorder="1" applyAlignment="1" applyProtection="1">
      <alignment horizontal="center" vertical="center" shrinkToFit="1"/>
      <protection locked="0"/>
    </xf>
    <xf numFmtId="0" fontId="92" fillId="41" borderId="0" xfId="73" applyFont="1" applyFill="1" applyBorder="1" applyAlignment="1" applyProtection="1">
      <alignment horizontal="center" vertical="center" shrinkToFit="1"/>
      <protection locked="0"/>
    </xf>
    <xf numFmtId="0" fontId="92" fillId="41" borderId="11" xfId="73" applyFont="1" applyFill="1" applyBorder="1" applyAlignment="1" applyProtection="1">
      <alignment horizontal="center" vertical="center" shrinkToFit="1"/>
      <protection locked="0"/>
    </xf>
    <xf numFmtId="0" fontId="92" fillId="43" borderId="18" xfId="73" applyFont="1" applyFill="1" applyBorder="1" applyAlignment="1" applyProtection="1">
      <alignment horizontal="center" vertical="center" shrinkToFit="1"/>
      <protection locked="0"/>
    </xf>
    <xf numFmtId="0" fontId="92" fillId="43" borderId="21" xfId="73" applyFont="1" applyFill="1" applyBorder="1" applyAlignment="1" applyProtection="1">
      <alignment horizontal="center" vertical="center" shrinkToFit="1"/>
      <protection locked="0"/>
    </xf>
    <xf numFmtId="0" fontId="92" fillId="43" borderId="22" xfId="73" applyFont="1" applyFill="1" applyBorder="1" applyAlignment="1" applyProtection="1">
      <alignment horizontal="center" vertical="center" shrinkToFit="1"/>
      <protection locked="0"/>
    </xf>
    <xf numFmtId="0" fontId="92" fillId="0" borderId="141" xfId="73" applyFont="1" applyBorder="1" applyAlignment="1">
      <alignment horizontal="center" vertical="center" wrapText="1"/>
    </xf>
    <xf numFmtId="0" fontId="92" fillId="0" borderId="142" xfId="73" applyFont="1" applyBorder="1" applyAlignment="1">
      <alignment horizontal="center" vertical="center" wrapText="1"/>
    </xf>
    <xf numFmtId="0" fontId="92" fillId="0" borderId="122" xfId="73" applyFont="1" applyBorder="1" applyAlignment="1">
      <alignment horizontal="center" vertical="center"/>
    </xf>
    <xf numFmtId="0" fontId="92" fillId="0" borderId="69" xfId="73" applyFont="1" applyBorder="1" applyAlignment="1">
      <alignment horizontal="center" vertical="center"/>
    </xf>
    <xf numFmtId="0" fontId="92" fillId="41" borderId="64" xfId="73" applyFont="1" applyFill="1" applyBorder="1" applyAlignment="1" applyProtection="1">
      <alignment horizontal="center" vertical="center" shrinkToFit="1"/>
      <protection locked="0"/>
    </xf>
    <xf numFmtId="0" fontId="92" fillId="41" borderId="41" xfId="73" applyFont="1" applyFill="1" applyBorder="1" applyAlignment="1" applyProtection="1">
      <alignment horizontal="center" vertical="center" shrinkToFit="1"/>
      <protection locked="0"/>
    </xf>
    <xf numFmtId="0" fontId="92" fillId="41" borderId="29" xfId="73" applyFont="1" applyFill="1" applyBorder="1" applyAlignment="1" applyProtection="1">
      <alignment horizontal="center" vertical="center" shrinkToFit="1"/>
      <protection locked="0"/>
    </xf>
    <xf numFmtId="0" fontId="92" fillId="41" borderId="40" xfId="73" applyFont="1" applyFill="1" applyBorder="1" applyAlignment="1" applyProtection="1">
      <alignment horizontal="center" vertical="center" wrapText="1"/>
      <protection locked="0"/>
    </xf>
    <xf numFmtId="0" fontId="92" fillId="41" borderId="41" xfId="73" applyFont="1" applyFill="1" applyBorder="1" applyAlignment="1" applyProtection="1">
      <alignment horizontal="center" vertical="center" wrapText="1"/>
      <protection locked="0"/>
    </xf>
    <xf numFmtId="0" fontId="92" fillId="41" borderId="10" xfId="73" applyFont="1" applyFill="1" applyBorder="1" applyAlignment="1" applyProtection="1">
      <alignment horizontal="center" vertical="center" wrapText="1"/>
      <protection locked="0"/>
    </xf>
    <xf numFmtId="0" fontId="92" fillId="41" borderId="11" xfId="73" applyFont="1" applyFill="1" applyBorder="1" applyAlignment="1" applyProtection="1">
      <alignment horizontal="center" vertical="center" wrapText="1"/>
      <protection locked="0"/>
    </xf>
    <xf numFmtId="0" fontId="92" fillId="41" borderId="40" xfId="73" applyFont="1" applyFill="1" applyBorder="1" applyAlignment="1" applyProtection="1">
      <alignment horizontal="center" vertical="center" shrinkToFit="1"/>
      <protection locked="0"/>
    </xf>
    <xf numFmtId="0" fontId="92" fillId="41" borderId="39" xfId="73" applyFont="1" applyFill="1" applyBorder="1" applyAlignment="1" applyProtection="1">
      <alignment horizontal="center" vertical="center" shrinkToFit="1"/>
      <protection locked="0"/>
    </xf>
    <xf numFmtId="0" fontId="92" fillId="43" borderId="50" xfId="73" applyFont="1" applyFill="1" applyBorder="1" applyAlignment="1" applyProtection="1">
      <alignment horizontal="center" vertical="center" shrinkToFit="1"/>
      <protection locked="0"/>
    </xf>
    <xf numFmtId="0" fontId="92" fillId="43" borderId="17" xfId="73" applyFont="1" applyFill="1" applyBorder="1" applyAlignment="1" applyProtection="1">
      <alignment horizontal="center" vertical="center" shrinkToFit="1"/>
      <protection locked="0"/>
    </xf>
    <xf numFmtId="0" fontId="92" fillId="43" borderId="36" xfId="73" applyFont="1" applyFill="1" applyBorder="1" applyAlignment="1" applyProtection="1">
      <alignment horizontal="center" vertical="center" shrinkToFit="1"/>
      <protection locked="0"/>
    </xf>
    <xf numFmtId="0" fontId="92" fillId="0" borderId="126" xfId="73" applyFont="1" applyBorder="1" applyAlignment="1">
      <alignment horizontal="center" vertical="center" wrapText="1"/>
    </xf>
    <xf numFmtId="0" fontId="92" fillId="0" borderId="127" xfId="73" applyFont="1" applyBorder="1" applyAlignment="1">
      <alignment horizontal="center" vertical="center" wrapText="1"/>
    </xf>
    <xf numFmtId="0" fontId="93" fillId="41" borderId="0" xfId="73" applyFont="1" applyFill="1" applyAlignment="1" applyProtection="1">
      <alignment horizontal="center" vertical="center" shrinkToFit="1"/>
      <protection locked="0"/>
    </xf>
    <xf numFmtId="0" fontId="93" fillId="42" borderId="0" xfId="73" applyFont="1" applyFill="1" applyAlignment="1" applyProtection="1">
      <alignment horizontal="center" vertical="center" shrinkToFit="1"/>
      <protection locked="0"/>
    </xf>
    <xf numFmtId="0" fontId="93" fillId="43" borderId="0" xfId="73" applyFont="1" applyFill="1" applyAlignment="1" applyProtection="1">
      <alignment horizontal="center" vertical="center"/>
      <protection locked="0"/>
    </xf>
    <xf numFmtId="0" fontId="93" fillId="0" borderId="0" xfId="73" applyFont="1" applyFill="1" applyAlignment="1">
      <alignment horizontal="center" vertical="center"/>
    </xf>
    <xf numFmtId="0" fontId="92" fillId="41" borderId="18" xfId="73" applyFont="1" applyFill="1" applyBorder="1" applyAlignment="1" applyProtection="1">
      <alignment horizontal="center" vertical="center"/>
      <protection locked="0"/>
    </xf>
    <xf numFmtId="0" fontId="92" fillId="42" borderId="21" xfId="73" applyFont="1" applyFill="1" applyBorder="1" applyAlignment="1" applyProtection="1">
      <alignment horizontal="center" vertical="center"/>
      <protection locked="0"/>
    </xf>
    <xf numFmtId="0" fontId="92" fillId="42" borderId="22" xfId="73" applyFont="1" applyFill="1" applyBorder="1" applyAlignment="1" applyProtection="1">
      <alignment horizontal="center" vertical="center"/>
      <protection locked="0"/>
    </xf>
    <xf numFmtId="0" fontId="92" fillId="0" borderId="39" xfId="73" quotePrefix="1" applyFont="1" applyBorder="1" applyAlignment="1">
      <alignment horizontal="center" vertical="center"/>
    </xf>
    <xf numFmtId="0" fontId="92" fillId="0" borderId="39" xfId="73" applyFont="1" applyBorder="1" applyAlignment="1">
      <alignment horizontal="center" vertical="center"/>
    </xf>
    <xf numFmtId="0" fontId="46" fillId="0" borderId="119" xfId="73" applyFont="1" applyFill="1" applyBorder="1" applyAlignment="1">
      <alignment horizontal="center" vertical="center" wrapText="1"/>
    </xf>
    <xf numFmtId="0" fontId="46" fillId="0" borderId="75" xfId="73" applyFont="1" applyFill="1" applyBorder="1" applyAlignment="1">
      <alignment horizontal="center" vertical="center" wrapText="1"/>
    </xf>
    <xf numFmtId="0" fontId="46" fillId="0" borderId="120" xfId="73" applyFont="1" applyFill="1" applyBorder="1" applyAlignment="1">
      <alignment horizontal="center" vertical="center" wrapText="1"/>
    </xf>
    <xf numFmtId="0" fontId="46" fillId="0" borderId="30" xfId="73" applyFont="1" applyFill="1" applyBorder="1" applyAlignment="1">
      <alignment horizontal="center" vertical="center" wrapText="1"/>
    </xf>
    <xf numFmtId="0" fontId="46" fillId="0" borderId="121" xfId="73" applyFont="1" applyFill="1" applyBorder="1" applyAlignment="1">
      <alignment horizontal="center" vertical="center" wrapText="1"/>
    </xf>
    <xf numFmtId="0" fontId="46" fillId="0" borderId="35" xfId="73" applyFont="1" applyFill="1" applyBorder="1" applyAlignment="1">
      <alignment horizontal="center" vertical="center" wrapText="1"/>
    </xf>
    <xf numFmtId="0" fontId="46" fillId="0" borderId="64" xfId="73" applyFont="1" applyBorder="1" applyAlignment="1">
      <alignment horizontal="center" vertical="center" wrapText="1"/>
    </xf>
    <xf numFmtId="0" fontId="46" fillId="0" borderId="75" xfId="73" applyFont="1" applyBorder="1" applyAlignment="1">
      <alignment horizontal="center" vertical="center" wrapText="1"/>
    </xf>
    <xf numFmtId="0" fontId="46" fillId="0" borderId="29" xfId="73" applyFont="1" applyBorder="1" applyAlignment="1">
      <alignment horizontal="center" vertical="center" wrapText="1"/>
    </xf>
    <xf numFmtId="0" fontId="46" fillId="0" borderId="30" xfId="73" applyFont="1" applyBorder="1" applyAlignment="1">
      <alignment horizontal="center" vertical="center" wrapText="1"/>
    </xf>
    <xf numFmtId="0" fontId="46" fillId="0" borderId="31" xfId="73" applyFont="1" applyBorder="1" applyAlignment="1">
      <alignment horizontal="center" vertical="center" wrapText="1"/>
    </xf>
    <xf numFmtId="0" fontId="46" fillId="0" borderId="35" xfId="73" applyFont="1" applyBorder="1" applyAlignment="1">
      <alignment horizontal="center" vertical="center" wrapText="1"/>
    </xf>
    <xf numFmtId="0" fontId="92" fillId="0" borderId="64" xfId="73" applyFont="1" applyBorder="1" applyAlignment="1">
      <alignment horizontal="center" vertical="center" wrapText="1"/>
    </xf>
    <xf numFmtId="0" fontId="92" fillId="0" borderId="39" xfId="73" applyFont="1" applyBorder="1" applyAlignment="1">
      <alignment horizontal="center" vertical="center" wrapText="1"/>
    </xf>
    <xf numFmtId="0" fontId="92" fillId="0" borderId="75" xfId="73" applyFont="1" applyBorder="1" applyAlignment="1">
      <alignment horizontal="center" vertical="center" wrapText="1"/>
    </xf>
    <xf numFmtId="0" fontId="92" fillId="0" borderId="29" xfId="73" applyFont="1" applyBorder="1" applyAlignment="1">
      <alignment horizontal="center" vertical="center" wrapText="1"/>
    </xf>
    <xf numFmtId="0" fontId="92" fillId="0" borderId="0" xfId="73" applyFont="1" applyBorder="1" applyAlignment="1">
      <alignment horizontal="center" vertical="center" wrapText="1"/>
    </xf>
    <xf numFmtId="0" fontId="92" fillId="0" borderId="30" xfId="73" applyFont="1" applyBorder="1" applyAlignment="1">
      <alignment horizontal="center" vertical="center" wrapText="1"/>
    </xf>
    <xf numFmtId="0" fontId="92" fillId="0" borderId="31" xfId="73" applyFont="1" applyBorder="1" applyAlignment="1">
      <alignment horizontal="center" vertical="center" wrapText="1"/>
    </xf>
    <xf numFmtId="0" fontId="92" fillId="0" borderId="34" xfId="73" applyFont="1" applyBorder="1" applyAlignment="1">
      <alignment horizontal="center" vertical="center" wrapText="1"/>
    </xf>
    <xf numFmtId="0" fontId="92" fillId="0" borderId="35" xfId="73" applyFont="1" applyBorder="1" applyAlignment="1">
      <alignment horizontal="center" vertical="center" wrapText="1"/>
    </xf>
    <xf numFmtId="0" fontId="92" fillId="0" borderId="21" xfId="73" applyFont="1" applyFill="1" applyBorder="1" applyAlignment="1">
      <alignment horizontal="center" vertical="center"/>
    </xf>
    <xf numFmtId="0" fontId="92" fillId="0" borderId="23" xfId="73" applyFont="1" applyFill="1" applyBorder="1" applyAlignment="1">
      <alignment horizontal="center" vertical="center"/>
    </xf>
    <xf numFmtId="0" fontId="92" fillId="0" borderId="20" xfId="73" applyFont="1" applyFill="1" applyBorder="1" applyAlignment="1">
      <alignment horizontal="center" vertical="center"/>
    </xf>
    <xf numFmtId="0" fontId="92" fillId="43" borderId="18" xfId="73" applyFont="1" applyFill="1" applyBorder="1" applyAlignment="1" applyProtection="1">
      <alignment horizontal="center" vertical="center"/>
      <protection locked="0"/>
    </xf>
    <xf numFmtId="0" fontId="92" fillId="43" borderId="22" xfId="73" applyFont="1" applyFill="1" applyBorder="1" applyAlignment="1" applyProtection="1">
      <alignment horizontal="center" vertical="center"/>
      <protection locked="0"/>
    </xf>
    <xf numFmtId="0" fontId="92" fillId="44" borderId="18" xfId="73" applyFont="1" applyFill="1" applyBorder="1" applyAlignment="1" applyProtection="1">
      <alignment horizontal="center" vertical="center"/>
    </xf>
    <xf numFmtId="0" fontId="92" fillId="44" borderId="22" xfId="73" applyFont="1" applyFill="1" applyBorder="1" applyAlignment="1" applyProtection="1">
      <alignment horizontal="center" vertical="center"/>
    </xf>
    <xf numFmtId="1" fontId="92" fillId="0" borderId="143" xfId="73" applyNumberFormat="1" applyFont="1" applyBorder="1" applyAlignment="1">
      <alignment horizontal="center" vertical="center" wrapText="1"/>
    </xf>
    <xf numFmtId="1" fontId="92" fillId="0" borderId="142" xfId="73" applyNumberFormat="1" applyFont="1" applyBorder="1" applyAlignment="1">
      <alignment horizontal="center" vertical="center" wrapText="1"/>
    </xf>
    <xf numFmtId="0" fontId="92" fillId="43" borderId="28" xfId="73" applyFont="1" applyFill="1" applyBorder="1" applyAlignment="1" applyProtection="1">
      <alignment horizontal="left" vertical="center" wrapText="1"/>
      <protection locked="0"/>
    </xf>
    <xf numFmtId="0" fontId="92" fillId="43" borderId="13" xfId="73" applyFont="1" applyFill="1" applyBorder="1" applyAlignment="1" applyProtection="1">
      <alignment horizontal="left" vertical="center" wrapText="1"/>
      <protection locked="0"/>
    </xf>
    <xf numFmtId="0" fontId="92" fillId="43" borderId="117" xfId="73" applyFont="1" applyFill="1" applyBorder="1" applyAlignment="1" applyProtection="1">
      <alignment horizontal="left" vertical="center" wrapText="1"/>
      <protection locked="0"/>
    </xf>
    <xf numFmtId="0" fontId="92" fillId="43" borderId="29" xfId="73" applyFont="1" applyFill="1" applyBorder="1" applyAlignment="1" applyProtection="1">
      <alignment horizontal="left" vertical="center" wrapText="1"/>
      <protection locked="0"/>
    </xf>
    <xf numFmtId="0" fontId="92" fillId="43" borderId="0" xfId="73" applyFont="1" applyFill="1" applyBorder="1" applyAlignment="1" applyProtection="1">
      <alignment horizontal="left" vertical="center" wrapText="1"/>
      <protection locked="0"/>
    </xf>
    <xf numFmtId="0" fontId="92" fillId="43" borderId="30" xfId="73" applyFont="1" applyFill="1" applyBorder="1" applyAlignment="1" applyProtection="1">
      <alignment horizontal="left" vertical="center" wrapText="1"/>
      <protection locked="0"/>
    </xf>
    <xf numFmtId="184" fontId="92" fillId="0" borderId="135" xfId="73" applyNumberFormat="1" applyFont="1" applyBorder="1" applyAlignment="1">
      <alignment horizontal="center" vertical="center" wrapText="1"/>
    </xf>
    <xf numFmtId="184" fontId="92" fillId="0" borderId="131" xfId="73" applyNumberFormat="1" applyFont="1" applyBorder="1" applyAlignment="1">
      <alignment horizontal="center" vertical="center" wrapText="1"/>
    </xf>
    <xf numFmtId="184" fontId="92" fillId="0" borderId="136" xfId="73" applyNumberFormat="1" applyFont="1" applyBorder="1" applyAlignment="1">
      <alignment horizontal="center" vertical="center" wrapText="1"/>
    </xf>
    <xf numFmtId="0" fontId="92" fillId="41" borderId="28" xfId="73" applyFont="1" applyFill="1" applyBorder="1" applyAlignment="1" applyProtection="1">
      <alignment horizontal="center" vertical="center" shrinkToFit="1"/>
      <protection locked="0"/>
    </xf>
    <xf numFmtId="0" fontId="92" fillId="41" borderId="12" xfId="73" applyFont="1" applyFill="1" applyBorder="1" applyAlignment="1" applyProtection="1">
      <alignment horizontal="center" vertical="center" wrapText="1"/>
      <protection locked="0"/>
    </xf>
    <xf numFmtId="0" fontId="92" fillId="41" borderId="14" xfId="73" applyFont="1" applyFill="1" applyBorder="1" applyAlignment="1" applyProtection="1">
      <alignment horizontal="center" vertical="center" wrapText="1"/>
      <protection locked="0"/>
    </xf>
    <xf numFmtId="0" fontId="92" fillId="0" borderId="118" xfId="73" applyFont="1" applyBorder="1" applyAlignment="1">
      <alignment horizontal="center" vertical="center"/>
    </xf>
    <xf numFmtId="0" fontId="92" fillId="0" borderId="70" xfId="73" applyFont="1" applyBorder="1" applyAlignment="1">
      <alignment horizontal="center" vertical="center"/>
    </xf>
    <xf numFmtId="0" fontId="92" fillId="0" borderId="73" xfId="73" applyFont="1" applyBorder="1" applyAlignment="1">
      <alignment horizontal="center" vertical="center"/>
    </xf>
    <xf numFmtId="0" fontId="92" fillId="0" borderId="41" xfId="73" applyFont="1" applyBorder="1" applyAlignment="1">
      <alignment horizontal="center" vertical="center" wrapText="1"/>
    </xf>
    <xf numFmtId="0" fontId="92" fillId="0" borderId="11" xfId="73" applyFont="1" applyBorder="1" applyAlignment="1">
      <alignment horizontal="center" vertical="center" wrapText="1"/>
    </xf>
    <xf numFmtId="0" fontId="92" fillId="0" borderId="32" xfId="73" applyFont="1" applyBorder="1" applyAlignment="1">
      <alignment horizontal="center" vertical="center" wrapText="1"/>
    </xf>
    <xf numFmtId="0" fontId="45" fillId="0" borderId="40" xfId="73" applyFont="1" applyBorder="1" applyAlignment="1">
      <alignment horizontal="center" vertical="center" wrapText="1"/>
    </xf>
    <xf numFmtId="0" fontId="45" fillId="0" borderId="41" xfId="73" applyFont="1" applyBorder="1" applyAlignment="1">
      <alignment horizontal="center" vertical="center" wrapText="1"/>
    </xf>
    <xf numFmtId="0" fontId="45" fillId="0" borderId="10" xfId="73" applyFont="1" applyBorder="1" applyAlignment="1">
      <alignment horizontal="center" vertical="center" wrapText="1"/>
    </xf>
    <xf numFmtId="0" fontId="45" fillId="0" borderId="11" xfId="73" applyFont="1" applyBorder="1" applyAlignment="1">
      <alignment horizontal="center" vertical="center" wrapText="1"/>
    </xf>
    <xf numFmtId="0" fontId="45" fillId="0" borderId="33" xfId="73" applyFont="1" applyBorder="1" applyAlignment="1">
      <alignment horizontal="center" vertical="center" wrapText="1"/>
    </xf>
    <xf numFmtId="0" fontId="45" fillId="0" borderId="32" xfId="73" applyFont="1" applyBorder="1" applyAlignment="1">
      <alignment horizontal="center" vertical="center" wrapText="1"/>
    </xf>
    <xf numFmtId="0" fontId="92" fillId="0" borderId="40" xfId="73" applyFont="1" applyBorder="1" applyAlignment="1">
      <alignment horizontal="center" vertical="center" wrapText="1"/>
    </xf>
    <xf numFmtId="0" fontId="92" fillId="0" borderId="10" xfId="73" applyFont="1" applyBorder="1" applyAlignment="1">
      <alignment horizontal="center" vertical="center" wrapText="1"/>
    </xf>
    <xf numFmtId="0" fontId="92" fillId="0" borderId="33" xfId="73" applyFont="1" applyBorder="1" applyAlignment="1">
      <alignment horizontal="center" vertical="center" wrapText="1"/>
    </xf>
    <xf numFmtId="1" fontId="92" fillId="0" borderId="128" xfId="73" applyNumberFormat="1" applyFont="1" applyBorder="1" applyAlignment="1">
      <alignment horizontal="center" vertical="center" wrapText="1"/>
    </xf>
    <xf numFmtId="1" fontId="92" fillId="0" borderId="127" xfId="73" applyNumberFormat="1" applyFont="1" applyBorder="1" applyAlignment="1">
      <alignment horizontal="center" vertical="center" wrapText="1"/>
    </xf>
    <xf numFmtId="0" fontId="92" fillId="43" borderId="64" xfId="73" applyFont="1" applyFill="1" applyBorder="1" applyAlignment="1" applyProtection="1">
      <alignment horizontal="left" vertical="center" wrapText="1"/>
      <protection locked="0"/>
    </xf>
    <xf numFmtId="0" fontId="92" fillId="43" borderId="39" xfId="73" applyFont="1" applyFill="1" applyBorder="1" applyAlignment="1" applyProtection="1">
      <alignment horizontal="left" vertical="center" wrapText="1"/>
      <protection locked="0"/>
    </xf>
    <xf numFmtId="0" fontId="92" fillId="43" borderId="75" xfId="73" applyFont="1" applyFill="1" applyBorder="1" applyAlignment="1" applyProtection="1">
      <alignment horizontal="left" vertical="center" wrapText="1"/>
      <protection locked="0"/>
    </xf>
    <xf numFmtId="0" fontId="92" fillId="43" borderId="38" xfId="73" applyFont="1" applyFill="1" applyBorder="1" applyAlignment="1" applyProtection="1">
      <alignment horizontal="left" vertical="center" wrapText="1"/>
      <protection locked="0"/>
    </xf>
    <xf numFmtId="0" fontId="92" fillId="43" borderId="15" xfId="73" applyFont="1" applyFill="1" applyBorder="1" applyAlignment="1" applyProtection="1">
      <alignment horizontal="left" vertical="center" wrapText="1"/>
      <protection locked="0"/>
    </xf>
    <xf numFmtId="0" fontId="92" fillId="43" borderId="63" xfId="73" applyFont="1" applyFill="1" applyBorder="1" applyAlignment="1" applyProtection="1">
      <alignment horizontal="left" vertical="center" wrapText="1"/>
      <protection locked="0"/>
    </xf>
    <xf numFmtId="184" fontId="92" fillId="0" borderId="147" xfId="73" applyNumberFormat="1" applyFont="1" applyBorder="1" applyAlignment="1">
      <alignment horizontal="center" vertical="center" wrapText="1"/>
    </xf>
    <xf numFmtId="184" fontId="92" fillId="0" borderId="146" xfId="73" applyNumberFormat="1" applyFont="1" applyBorder="1" applyAlignment="1">
      <alignment horizontal="center" vertical="center" wrapText="1"/>
    </xf>
    <xf numFmtId="184" fontId="92" fillId="0" borderId="148" xfId="73" applyNumberFormat="1" applyFont="1" applyBorder="1" applyAlignment="1">
      <alignment horizontal="center" vertical="center" wrapText="1"/>
    </xf>
    <xf numFmtId="0" fontId="92" fillId="41" borderId="38" xfId="73" applyFont="1" applyFill="1" applyBorder="1" applyAlignment="1" applyProtection="1">
      <alignment horizontal="center" vertical="center" shrinkToFit="1"/>
      <protection locked="0"/>
    </xf>
    <xf numFmtId="0" fontId="92" fillId="41" borderId="16" xfId="73" applyFont="1" applyFill="1" applyBorder="1" applyAlignment="1" applyProtection="1">
      <alignment horizontal="center" vertical="center" shrinkToFit="1"/>
      <protection locked="0"/>
    </xf>
    <xf numFmtId="0" fontId="92" fillId="41" borderId="42" xfId="73" applyFont="1" applyFill="1" applyBorder="1" applyAlignment="1" applyProtection="1">
      <alignment horizontal="center" vertical="center" wrapText="1"/>
      <protection locked="0"/>
    </xf>
    <xf numFmtId="0" fontId="92" fillId="41" borderId="16" xfId="73" applyFont="1" applyFill="1" applyBorder="1" applyAlignment="1" applyProtection="1">
      <alignment horizontal="center" vertical="center" wrapText="1"/>
      <protection locked="0"/>
    </xf>
    <xf numFmtId="0" fontId="92" fillId="41" borderId="42" xfId="73" applyFont="1" applyFill="1" applyBorder="1" applyAlignment="1" applyProtection="1">
      <alignment horizontal="center" vertical="center" shrinkToFit="1"/>
      <protection locked="0"/>
    </xf>
    <xf numFmtId="0" fontId="92" fillId="41" borderId="15" xfId="73" applyFont="1" applyFill="1" applyBorder="1" applyAlignment="1" applyProtection="1">
      <alignment horizontal="center" vertical="center" shrinkToFit="1"/>
      <protection locked="0"/>
    </xf>
    <xf numFmtId="0" fontId="92" fillId="0" borderId="74" xfId="73" applyFont="1" applyBorder="1" applyAlignment="1">
      <alignment horizontal="center" vertical="center"/>
    </xf>
    <xf numFmtId="0" fontId="92" fillId="41" borderId="31" xfId="73" applyFont="1" applyFill="1" applyBorder="1" applyAlignment="1" applyProtection="1">
      <alignment horizontal="center" vertical="center" shrinkToFit="1"/>
      <protection locked="0"/>
    </xf>
    <xf numFmtId="0" fontId="92" fillId="41" borderId="32" xfId="73" applyFont="1" applyFill="1" applyBorder="1" applyAlignment="1" applyProtection="1">
      <alignment horizontal="center" vertical="center" shrinkToFit="1"/>
      <protection locked="0"/>
    </xf>
    <xf numFmtId="0" fontId="92" fillId="41" borderId="33" xfId="73" applyFont="1" applyFill="1" applyBorder="1" applyAlignment="1" applyProtection="1">
      <alignment horizontal="center" vertical="center" wrapText="1"/>
      <protection locked="0"/>
    </xf>
    <xf numFmtId="0" fontId="92" fillId="41" borderId="32" xfId="73" applyFont="1" applyFill="1" applyBorder="1" applyAlignment="1" applyProtection="1">
      <alignment horizontal="center" vertical="center" wrapText="1"/>
      <protection locked="0"/>
    </xf>
    <xf numFmtId="0" fontId="92" fillId="41" borderId="33" xfId="73" applyFont="1" applyFill="1" applyBorder="1" applyAlignment="1" applyProtection="1">
      <alignment horizontal="center" vertical="center" shrinkToFit="1"/>
      <protection locked="0"/>
    </xf>
    <xf numFmtId="0" fontId="92" fillId="41" borderId="34" xfId="73" applyFont="1" applyFill="1" applyBorder="1" applyAlignment="1" applyProtection="1">
      <alignment horizontal="center" vertical="center" shrinkToFit="1"/>
      <protection locked="0"/>
    </xf>
    <xf numFmtId="0" fontId="92" fillId="43" borderId="72" xfId="73" applyFont="1" applyFill="1" applyBorder="1" applyAlignment="1" applyProtection="1">
      <alignment horizontal="center" vertical="center" shrinkToFit="1"/>
      <protection locked="0"/>
    </xf>
    <xf numFmtId="0" fontId="92" fillId="43" borderId="59" xfId="73" applyFont="1" applyFill="1" applyBorder="1" applyAlignment="1" applyProtection="1">
      <alignment horizontal="center" vertical="center" shrinkToFit="1"/>
      <protection locked="0"/>
    </xf>
    <xf numFmtId="0" fontId="92" fillId="43" borderId="60" xfId="73" applyFont="1" applyFill="1" applyBorder="1" applyAlignment="1" applyProtection="1">
      <alignment horizontal="center" vertical="center" shrinkToFit="1"/>
      <protection locked="0"/>
    </xf>
    <xf numFmtId="0" fontId="46" fillId="0" borderId="0" xfId="73" applyFont="1" applyFill="1" applyBorder="1" applyAlignment="1">
      <alignment horizontal="center" vertical="center"/>
    </xf>
    <xf numFmtId="0" fontId="46" fillId="0" borderId="0" xfId="73" applyFont="1" applyFill="1" applyBorder="1" applyAlignment="1">
      <alignment horizontal="center" vertical="center" wrapText="1"/>
    </xf>
    <xf numFmtId="0" fontId="46" fillId="44" borderId="0" xfId="73" applyFont="1" applyFill="1" applyBorder="1" applyAlignment="1" applyProtection="1">
      <alignment horizontal="center" vertical="center" wrapText="1"/>
      <protection locked="0"/>
    </xf>
    <xf numFmtId="0" fontId="45" fillId="0" borderId="15" xfId="73" applyFont="1" applyFill="1" applyBorder="1" applyAlignment="1">
      <alignment horizontal="center" vertical="center"/>
    </xf>
    <xf numFmtId="186" fontId="45" fillId="44" borderId="53" xfId="73" applyNumberFormat="1" applyFont="1" applyFill="1" applyBorder="1" applyAlignment="1">
      <alignment horizontal="center" vertical="center"/>
    </xf>
    <xf numFmtId="0" fontId="92" fillId="43" borderId="31" xfId="73" applyFont="1" applyFill="1" applyBorder="1" applyAlignment="1" applyProtection="1">
      <alignment horizontal="left" vertical="center" wrapText="1"/>
      <protection locked="0"/>
    </xf>
    <xf numFmtId="0" fontId="92" fillId="43" borderId="34" xfId="73" applyFont="1" applyFill="1" applyBorder="1" applyAlignment="1" applyProtection="1">
      <alignment horizontal="left" vertical="center" wrapText="1"/>
      <protection locked="0"/>
    </xf>
    <xf numFmtId="0" fontId="92" fillId="43" borderId="35" xfId="73" applyFont="1" applyFill="1" applyBorder="1" applyAlignment="1" applyProtection="1">
      <alignment horizontal="left" vertical="center" wrapText="1"/>
      <protection locked="0"/>
    </xf>
    <xf numFmtId="184" fontId="92" fillId="0" borderId="159" xfId="73" applyNumberFormat="1" applyFont="1" applyBorder="1" applyAlignment="1">
      <alignment horizontal="center" vertical="center" wrapText="1"/>
    </xf>
    <xf numFmtId="184" fontId="92" fillId="0" borderId="154" xfId="73" applyNumberFormat="1" applyFont="1" applyBorder="1" applyAlignment="1">
      <alignment horizontal="center" vertical="center" wrapText="1"/>
    </xf>
    <xf numFmtId="184" fontId="92" fillId="0" borderId="160" xfId="73" applyNumberFormat="1" applyFont="1" applyBorder="1" applyAlignment="1">
      <alignment horizontal="center" vertical="center" wrapText="1"/>
    </xf>
    <xf numFmtId="0" fontId="46" fillId="44" borderId="0" xfId="73" applyFont="1" applyFill="1" applyBorder="1" applyAlignment="1" applyProtection="1">
      <alignment horizontal="left" vertical="center" wrapText="1"/>
      <protection locked="0"/>
    </xf>
    <xf numFmtId="0" fontId="45" fillId="0" borderId="0" xfId="73" applyFont="1" applyFill="1" applyBorder="1" applyAlignment="1">
      <alignment horizontal="center" vertical="center"/>
    </xf>
    <xf numFmtId="185" fontId="45" fillId="0" borderId="53" xfId="74" applyNumberFormat="1" applyFont="1" applyFill="1" applyBorder="1" applyAlignment="1">
      <alignment horizontal="right" vertical="center"/>
    </xf>
    <xf numFmtId="185" fontId="45" fillId="43" borderId="53" xfId="73" applyNumberFormat="1" applyFont="1" applyFill="1" applyBorder="1" applyAlignment="1" applyProtection="1">
      <alignment horizontal="right" vertical="center"/>
      <protection locked="0"/>
    </xf>
    <xf numFmtId="185" fontId="45" fillId="43" borderId="18" xfId="73" applyNumberFormat="1" applyFont="1" applyFill="1" applyBorder="1" applyAlignment="1" applyProtection="1">
      <alignment horizontal="right" vertical="center"/>
      <protection locked="0"/>
    </xf>
    <xf numFmtId="185" fontId="45" fillId="43" borderId="22" xfId="73" applyNumberFormat="1" applyFont="1" applyFill="1" applyBorder="1" applyAlignment="1" applyProtection="1">
      <alignment horizontal="right" vertical="center"/>
      <protection locked="0"/>
    </xf>
    <xf numFmtId="186" fontId="45" fillId="0" borderId="53" xfId="73" applyNumberFormat="1" applyFont="1" applyFill="1" applyBorder="1" applyAlignment="1">
      <alignment horizontal="center" vertical="center"/>
    </xf>
    <xf numFmtId="0" fontId="45" fillId="0" borderId="53" xfId="73" applyFont="1" applyFill="1" applyBorder="1" applyAlignment="1">
      <alignment horizontal="center" vertical="center"/>
    </xf>
    <xf numFmtId="0" fontId="45" fillId="0" borderId="53" xfId="73" applyNumberFormat="1" applyFont="1" applyFill="1" applyBorder="1" applyAlignment="1">
      <alignment horizontal="center" vertical="center"/>
    </xf>
    <xf numFmtId="185" fontId="45" fillId="0" borderId="53" xfId="73" applyNumberFormat="1" applyFont="1" applyFill="1" applyBorder="1" applyAlignment="1">
      <alignment horizontal="right" vertical="center"/>
    </xf>
    <xf numFmtId="185" fontId="45" fillId="43" borderId="53" xfId="74" applyNumberFormat="1" applyFont="1" applyFill="1" applyBorder="1" applyAlignment="1" applyProtection="1">
      <alignment horizontal="right" vertical="center"/>
      <protection locked="0"/>
    </xf>
    <xf numFmtId="185" fontId="45" fillId="0" borderId="18" xfId="73" applyNumberFormat="1" applyFont="1" applyFill="1" applyBorder="1" applyAlignment="1">
      <alignment horizontal="center" vertical="center"/>
    </xf>
    <xf numFmtId="185" fontId="45" fillId="0" borderId="22" xfId="73" applyNumberFormat="1" applyFont="1" applyFill="1" applyBorder="1" applyAlignment="1">
      <alignment horizontal="center" vertical="center"/>
    </xf>
    <xf numFmtId="183" fontId="45" fillId="0" borderId="53" xfId="73" applyNumberFormat="1" applyFont="1" applyFill="1" applyBorder="1" applyAlignment="1">
      <alignment horizontal="center" vertical="center"/>
    </xf>
    <xf numFmtId="0" fontId="45" fillId="44" borderId="53" xfId="73" applyFont="1" applyFill="1" applyBorder="1" applyAlignment="1">
      <alignment horizontal="center" vertical="center"/>
    </xf>
    <xf numFmtId="183" fontId="45" fillId="44" borderId="53" xfId="73" applyNumberFormat="1" applyFont="1" applyFill="1" applyBorder="1" applyAlignment="1">
      <alignment horizontal="center" vertical="center"/>
    </xf>
    <xf numFmtId="0" fontId="45" fillId="43" borderId="18" xfId="73" applyFont="1" applyFill="1" applyBorder="1" applyAlignment="1" applyProtection="1">
      <alignment horizontal="center" vertical="center"/>
      <protection locked="0"/>
    </xf>
    <xf numFmtId="0" fontId="45" fillId="43" borderId="22" xfId="73" applyFont="1" applyFill="1" applyBorder="1" applyAlignment="1" applyProtection="1">
      <alignment horizontal="center" vertical="center"/>
      <protection locked="0"/>
    </xf>
    <xf numFmtId="0" fontId="45" fillId="44" borderId="18" xfId="73" applyFont="1" applyFill="1" applyBorder="1" applyAlignment="1" applyProtection="1">
      <alignment horizontal="center" vertical="center"/>
    </xf>
    <xf numFmtId="0" fontId="45" fillId="44" borderId="22" xfId="73" applyFont="1" applyFill="1" applyBorder="1" applyAlignment="1" applyProtection="1">
      <alignment horizontal="center" vertical="center"/>
    </xf>
    <xf numFmtId="185" fontId="45" fillId="0" borderId="18" xfId="73" applyNumberFormat="1" applyFont="1" applyFill="1" applyBorder="1" applyAlignment="1">
      <alignment horizontal="right" vertical="center"/>
    </xf>
    <xf numFmtId="185" fontId="45" fillId="0" borderId="22" xfId="73" applyNumberFormat="1" applyFont="1" applyFill="1" applyBorder="1" applyAlignment="1">
      <alignment horizontal="right" vertical="center"/>
    </xf>
    <xf numFmtId="185" fontId="45" fillId="0" borderId="53" xfId="73" applyNumberFormat="1" applyFont="1" applyFill="1" applyBorder="1" applyAlignment="1">
      <alignment horizontal="center" vertical="center"/>
    </xf>
    <xf numFmtId="0" fontId="96" fillId="44" borderId="53" xfId="73" applyFont="1" applyFill="1" applyBorder="1" applyAlignment="1" applyProtection="1">
      <alignment horizontal="center" vertical="center"/>
    </xf>
    <xf numFmtId="0" fontId="46" fillId="44" borderId="0" xfId="73" applyFont="1" applyFill="1" applyBorder="1" applyAlignment="1">
      <alignment horizontal="left" vertical="center" indent="1"/>
    </xf>
    <xf numFmtId="0" fontId="1" fillId="44" borderId="66" xfId="73" applyFill="1" applyBorder="1" applyAlignment="1">
      <alignment horizontal="center" vertical="center"/>
    </xf>
    <xf numFmtId="0" fontId="1" fillId="44" borderId="68" xfId="73" applyFill="1" applyBorder="1" applyAlignment="1">
      <alignment horizontal="center" vertical="center"/>
    </xf>
    <xf numFmtId="0" fontId="1" fillId="44" borderId="74" xfId="73"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0" fillId="0" borderId="39" xfId="0" applyFont="1" applyBorder="1" applyAlignment="1">
      <alignment horizontal="left" vertical="center"/>
    </xf>
    <xf numFmtId="0" fontId="0" fillId="0" borderId="52" xfId="0" applyFont="1" applyBorder="1" applyAlignment="1">
      <alignment vertical="center" shrinkToFit="1"/>
    </xf>
    <xf numFmtId="0" fontId="0" fillId="0" borderId="53" xfId="0" applyFont="1" applyBorder="1" applyAlignment="1">
      <alignment vertical="center" shrinkToFit="1"/>
    </xf>
    <xf numFmtId="0" fontId="37" fillId="0" borderId="28" xfId="0" applyFont="1" applyBorder="1" applyAlignment="1">
      <alignment horizontal="left" vertical="center" wrapText="1"/>
    </xf>
    <xf numFmtId="0" fontId="37" fillId="0" borderId="13" xfId="0" applyFont="1" applyBorder="1" applyAlignment="1">
      <alignment horizontal="left" vertical="center" wrapText="1"/>
    </xf>
    <xf numFmtId="0" fontId="37" fillId="0" borderId="13" xfId="0" applyFont="1" applyBorder="1" applyAlignment="1">
      <alignment horizontal="left" vertical="center"/>
    </xf>
    <xf numFmtId="0" fontId="37" fillId="0" borderId="117" xfId="0" applyFont="1" applyBorder="1" applyAlignment="1">
      <alignment horizontal="left" vertical="center"/>
    </xf>
    <xf numFmtId="0" fontId="37" fillId="0" borderId="31" xfId="0" applyFont="1" applyBorder="1" applyAlignment="1">
      <alignment horizontal="left" vertical="center"/>
    </xf>
    <xf numFmtId="0" fontId="37" fillId="0" borderId="34" xfId="0" applyFont="1" applyBorder="1" applyAlignment="1">
      <alignment horizontal="left" vertical="center"/>
    </xf>
    <xf numFmtId="0" fontId="37" fillId="0" borderId="35" xfId="0" applyFont="1" applyBorder="1" applyAlignment="1">
      <alignment horizontal="left" vertical="center"/>
    </xf>
    <xf numFmtId="0" fontId="0" fillId="0" borderId="18" xfId="0" applyFont="1" applyBorder="1" applyAlignment="1">
      <alignment horizontal="center" vertical="center"/>
    </xf>
    <xf numFmtId="0" fontId="0" fillId="0" borderId="22" xfId="0" applyFont="1" applyBorder="1" applyAlignment="1">
      <alignment horizontal="center" vertical="center"/>
    </xf>
    <xf numFmtId="0" fontId="0" fillId="0" borderId="52" xfId="0" applyFont="1" applyBorder="1" applyAlignment="1">
      <alignment horizontal="left" vertical="center" wrapText="1"/>
    </xf>
    <xf numFmtId="0" fontId="0" fillId="0" borderId="22" xfId="0" applyFont="1" applyBorder="1" applyAlignment="1">
      <alignment horizontal="left" vertical="center" wrapText="1"/>
    </xf>
    <xf numFmtId="0" fontId="0" fillId="0" borderId="204" xfId="0" applyFont="1" applyBorder="1" applyAlignment="1">
      <alignment horizontal="left" vertical="center" wrapText="1"/>
    </xf>
    <xf numFmtId="0" fontId="0" fillId="0" borderId="16" xfId="0" applyFont="1" applyBorder="1" applyAlignment="1">
      <alignment horizontal="left" vertical="center" wrapText="1"/>
    </xf>
    <xf numFmtId="0" fontId="0" fillId="0" borderId="71" xfId="0" applyFont="1" applyBorder="1" applyAlignment="1">
      <alignment horizontal="left" vertical="center"/>
    </xf>
    <xf numFmtId="0" fontId="0" fillId="0" borderId="203" xfId="0" applyFont="1" applyBorder="1" applyAlignment="1">
      <alignment horizontal="left" vertical="center" wrapText="1"/>
    </xf>
    <xf numFmtId="0" fontId="0" fillId="0" borderId="32" xfId="0" applyFont="1" applyBorder="1" applyAlignment="1">
      <alignment horizontal="left" vertical="center" wrapText="1"/>
    </xf>
    <xf numFmtId="0" fontId="0" fillId="0" borderId="92" xfId="0" applyFont="1" applyBorder="1" applyAlignment="1">
      <alignment horizontal="left" vertical="center"/>
    </xf>
    <xf numFmtId="0" fontId="0" fillId="0" borderId="39" xfId="0" applyFont="1" applyBorder="1" applyAlignment="1">
      <alignment horizontal="left" vertical="center" wrapText="1"/>
    </xf>
    <xf numFmtId="0" fontId="0" fillId="0" borderId="53"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37" xfId="0" applyFont="1" applyFill="1" applyBorder="1" applyAlignment="1">
      <alignment horizontal="center" vertical="center"/>
    </xf>
    <xf numFmtId="0" fontId="4" fillId="0" borderId="0" xfId="41" applyFont="1"/>
    <xf numFmtId="0" fontId="43" fillId="0" borderId="53" xfId="41" applyFont="1" applyBorder="1" applyAlignment="1">
      <alignment horizontal="center" vertical="center"/>
    </xf>
    <xf numFmtId="0" fontId="43" fillId="0" borderId="0" xfId="41" applyFont="1" applyAlignment="1">
      <alignment horizontal="center" vertical="top"/>
    </xf>
    <xf numFmtId="0" fontId="43" fillId="0" borderId="0" xfId="41" applyFont="1" applyAlignment="1">
      <alignment horizontal="justify" vertical="center" wrapText="1"/>
    </xf>
    <xf numFmtId="0" fontId="43" fillId="46" borderId="18" xfId="41" applyFont="1" applyFill="1" applyBorder="1" applyAlignment="1">
      <alignment horizontal="center" vertical="center" wrapText="1"/>
    </xf>
    <xf numFmtId="0" fontId="43" fillId="46" borderId="21" xfId="41" applyFont="1" applyFill="1" applyBorder="1" applyAlignment="1">
      <alignment horizontal="center" vertical="center" wrapText="1"/>
    </xf>
    <xf numFmtId="0" fontId="43" fillId="46" borderId="22" xfId="41" applyFont="1" applyFill="1" applyBorder="1" applyAlignment="1">
      <alignment horizontal="center" vertical="center" wrapText="1"/>
    </xf>
    <xf numFmtId="0" fontId="43" fillId="46" borderId="199" xfId="41" applyFont="1" applyFill="1" applyBorder="1" applyAlignment="1">
      <alignment horizontal="center" vertical="center" wrapText="1"/>
    </xf>
    <xf numFmtId="0" fontId="43" fillId="46" borderId="200" xfId="41" applyFont="1" applyFill="1" applyBorder="1" applyAlignment="1">
      <alignment horizontal="center" vertical="center" wrapText="1"/>
    </xf>
    <xf numFmtId="0" fontId="43" fillId="0" borderId="61" xfId="41" applyFont="1" applyBorder="1" applyAlignment="1">
      <alignment horizontal="center" vertical="center" textRotation="255" wrapText="1"/>
    </xf>
    <xf numFmtId="0" fontId="43" fillId="0" borderId="12" xfId="41" applyFont="1" applyBorder="1" applyAlignment="1">
      <alignment horizontal="left" vertical="center" wrapText="1"/>
    </xf>
    <xf numFmtId="0" fontId="43" fillId="0" borderId="13" xfId="41" applyFont="1" applyBorder="1" applyAlignment="1">
      <alignment horizontal="left" vertical="center" wrapText="1"/>
    </xf>
    <xf numFmtId="0" fontId="4" fillId="0" borderId="13" xfId="41" applyFont="1" applyBorder="1" applyAlignment="1">
      <alignment horizontal="left" vertical="center" wrapText="1"/>
    </xf>
    <xf numFmtId="0" fontId="43" fillId="0" borderId="173" xfId="41" applyFont="1" applyBorder="1" applyAlignment="1">
      <alignment horizontal="left" vertical="center"/>
    </xf>
    <xf numFmtId="0" fontId="43" fillId="0" borderId="174" xfId="41" applyFont="1" applyBorder="1" applyAlignment="1">
      <alignment horizontal="left" vertical="center"/>
    </xf>
    <xf numFmtId="0" fontId="43" fillId="0" borderId="175" xfId="41" applyFont="1" applyBorder="1" applyAlignment="1">
      <alignment horizontal="left" vertical="center"/>
    </xf>
    <xf numFmtId="0" fontId="43" fillId="0" borderId="85" xfId="41" applyFont="1" applyBorder="1" applyAlignment="1">
      <alignment horizontal="center" vertical="center" textRotation="255" wrapText="1"/>
    </xf>
    <xf numFmtId="0" fontId="43" fillId="0" borderId="0" xfId="41" applyFont="1" applyAlignment="1">
      <alignment horizontal="left" vertical="center" wrapText="1"/>
    </xf>
    <xf numFmtId="0" fontId="43" fillId="0" borderId="176" xfId="41" applyFont="1" applyBorder="1" applyAlignment="1">
      <alignment horizontal="left" vertical="center"/>
    </xf>
    <xf numFmtId="0" fontId="43" fillId="0" borderId="177" xfId="41" applyFont="1" applyBorder="1" applyAlignment="1">
      <alignment horizontal="left" vertical="center"/>
    </xf>
    <xf numFmtId="0" fontId="43" fillId="0" borderId="178" xfId="41" applyFont="1" applyBorder="1" applyAlignment="1">
      <alignment horizontal="left" vertical="center"/>
    </xf>
    <xf numFmtId="0" fontId="43" fillId="0" borderId="14" xfId="41" applyFont="1" applyBorder="1" applyAlignment="1">
      <alignment horizontal="left" vertical="center" wrapText="1"/>
    </xf>
    <xf numFmtId="0" fontId="43" fillId="0" borderId="179" xfId="41" applyFont="1" applyBorder="1" applyAlignment="1">
      <alignment horizontal="center" vertical="center" wrapText="1"/>
    </xf>
    <xf numFmtId="0" fontId="43" fillId="0" borderId="180" xfId="41" applyFont="1" applyBorder="1" applyAlignment="1">
      <alignment horizontal="center" vertical="center" wrapText="1"/>
    </xf>
    <xf numFmtId="0" fontId="43" fillId="0" borderId="180" xfId="41" applyFont="1" applyBorder="1" applyAlignment="1">
      <alignment horizontal="left" vertical="center" wrapText="1"/>
    </xf>
    <xf numFmtId="0" fontId="43" fillId="0" borderId="181" xfId="41" applyFont="1" applyBorder="1" applyAlignment="1">
      <alignment horizontal="left" vertical="center" wrapText="1"/>
    </xf>
    <xf numFmtId="0" fontId="43" fillId="0" borderId="182" xfId="41" applyFont="1" applyBorder="1" applyAlignment="1">
      <alignment horizontal="justify" vertical="center" wrapText="1"/>
    </xf>
    <xf numFmtId="0" fontId="43" fillId="0" borderId="183" xfId="41" applyFont="1" applyBorder="1" applyAlignment="1">
      <alignment horizontal="justify" vertical="center" wrapText="1"/>
    </xf>
    <xf numFmtId="0" fontId="43" fillId="0" borderId="184" xfId="41" applyFont="1" applyBorder="1" applyAlignment="1">
      <alignment horizontal="justify" vertical="center" wrapText="1"/>
    </xf>
    <xf numFmtId="0" fontId="43" fillId="0" borderId="18" xfId="41" applyFont="1" applyBorder="1" applyAlignment="1">
      <alignment horizontal="left" vertical="center" wrapText="1"/>
    </xf>
    <xf numFmtId="0" fontId="43" fillId="0" borderId="21" xfId="41" applyFont="1" applyBorder="1" applyAlignment="1">
      <alignment horizontal="left" vertical="center" wrapText="1"/>
    </xf>
    <xf numFmtId="0" fontId="43" fillId="0" borderId="22" xfId="41" applyFont="1" applyBorder="1" applyAlignment="1">
      <alignment horizontal="left" vertical="center" wrapText="1"/>
    </xf>
    <xf numFmtId="0" fontId="43" fillId="0" borderId="18" xfId="41" applyFont="1" applyBorder="1" applyAlignment="1">
      <alignment horizontal="center" vertical="center" wrapText="1"/>
    </xf>
    <xf numFmtId="0" fontId="43" fillId="0" borderId="21" xfId="41" applyFont="1" applyBorder="1" applyAlignment="1">
      <alignment horizontal="center" vertical="center" wrapText="1"/>
    </xf>
    <xf numFmtId="0" fontId="43" fillId="0" borderId="18" xfId="41" applyFont="1" applyBorder="1" applyAlignment="1">
      <alignment horizontal="center" vertical="center"/>
    </xf>
    <xf numFmtId="0" fontId="43" fillId="0" borderId="21" xfId="41" applyFont="1" applyBorder="1" applyAlignment="1">
      <alignment horizontal="center" vertical="center"/>
    </xf>
    <xf numFmtId="0" fontId="43" fillId="0" borderId="22" xfId="41" applyFont="1" applyBorder="1" applyAlignment="1">
      <alignment horizontal="center" vertical="center"/>
    </xf>
    <xf numFmtId="0" fontId="43" fillId="0" borderId="14" xfId="41" applyFont="1" applyBorder="1" applyAlignment="1">
      <alignment horizontal="center" vertical="center" wrapText="1"/>
    </xf>
    <xf numFmtId="0" fontId="43" fillId="0" borderId="53" xfId="41" applyFont="1" applyBorder="1" applyAlignment="1">
      <alignment horizontal="left" wrapText="1"/>
    </xf>
    <xf numFmtId="0" fontId="43" fillId="0" borderId="18" xfId="41" applyFont="1" applyBorder="1" applyAlignment="1">
      <alignment horizontal="center" wrapText="1"/>
    </xf>
    <xf numFmtId="0" fontId="43" fillId="0" borderId="21" xfId="41" applyFont="1" applyBorder="1" applyAlignment="1">
      <alignment horizontal="center" wrapText="1"/>
    </xf>
    <xf numFmtId="0" fontId="43" fillId="0" borderId="22" xfId="41" applyFont="1" applyBorder="1" applyAlignment="1">
      <alignment horizontal="center" wrapText="1"/>
    </xf>
    <xf numFmtId="0" fontId="4" fillId="0" borderId="53" xfId="41" applyFont="1" applyBorder="1" applyAlignment="1">
      <alignment horizontal="left" wrapText="1"/>
    </xf>
    <xf numFmtId="0" fontId="4" fillId="0" borderId="18" xfId="41" applyFont="1" applyBorder="1" applyAlignment="1">
      <alignment horizontal="left" wrapText="1"/>
    </xf>
    <xf numFmtId="0" fontId="43" fillId="0" borderId="18" xfId="41" applyFont="1" applyBorder="1" applyAlignment="1">
      <alignment horizontal="center"/>
    </xf>
    <xf numFmtId="0" fontId="43" fillId="0" borderId="21" xfId="41" applyFont="1" applyBorder="1" applyAlignment="1">
      <alignment horizontal="center"/>
    </xf>
    <xf numFmtId="0" fontId="43" fillId="0" borderId="22" xfId="41" applyFont="1" applyBorder="1" applyAlignment="1">
      <alignment horizontal="center"/>
    </xf>
    <xf numFmtId="0" fontId="43" fillId="0" borderId="53" xfId="41" applyFont="1" applyBorder="1" applyAlignment="1">
      <alignment horizontal="left" vertical="center" wrapText="1"/>
    </xf>
    <xf numFmtId="0" fontId="4" fillId="0" borderId="53" xfId="41" applyFont="1" applyBorder="1" applyAlignment="1">
      <alignment horizontal="left" vertical="center" wrapText="1"/>
    </xf>
    <xf numFmtId="0" fontId="43" fillId="0" borderId="71" xfId="41" applyFont="1" applyBorder="1" applyAlignment="1">
      <alignment horizontal="center" vertical="center" textRotation="255" wrapText="1"/>
    </xf>
    <xf numFmtId="0" fontId="43" fillId="0" borderId="61" xfId="41" applyFont="1" applyBorder="1" applyAlignment="1">
      <alignment horizontal="left" vertical="center" wrapText="1"/>
    </xf>
    <xf numFmtId="0" fontId="4" fillId="0" borderId="61" xfId="41" applyFont="1" applyBorder="1" applyAlignment="1">
      <alignment horizontal="left" vertical="center" wrapText="1"/>
    </xf>
    <xf numFmtId="0" fontId="43" fillId="0" borderId="176" xfId="41" applyFont="1" applyBorder="1" applyAlignment="1">
      <alignment horizontal="left" vertical="center" wrapText="1"/>
    </xf>
    <xf numFmtId="0" fontId="43" fillId="0" borderId="177" xfId="41" applyFont="1" applyBorder="1" applyAlignment="1">
      <alignment horizontal="left" vertical="center" wrapText="1"/>
    </xf>
    <xf numFmtId="0" fontId="43" fillId="0" borderId="178" xfId="41" applyFont="1" applyBorder="1" applyAlignment="1">
      <alignment horizontal="left" vertical="center" wrapText="1"/>
    </xf>
    <xf numFmtId="0" fontId="43" fillId="0" borderId="61" xfId="41" applyFont="1" applyBorder="1" applyAlignment="1">
      <alignment horizontal="center" vertical="center" textRotation="255" shrinkToFit="1"/>
    </xf>
    <xf numFmtId="0" fontId="43" fillId="0" borderId="173" xfId="41" applyFont="1" applyBorder="1" applyAlignment="1">
      <alignment horizontal="left" vertical="center" wrapText="1"/>
    </xf>
    <xf numFmtId="0" fontId="43" fillId="0" borderId="174" xfId="41" applyFont="1" applyBorder="1" applyAlignment="1">
      <alignment horizontal="left" vertical="center" wrapText="1"/>
    </xf>
    <xf numFmtId="0" fontId="43" fillId="0" borderId="175" xfId="41" applyFont="1" applyBorder="1" applyAlignment="1">
      <alignment horizontal="left" vertical="center" wrapText="1"/>
    </xf>
    <xf numFmtId="0" fontId="43" fillId="0" borderId="85" xfId="41" applyFont="1" applyBorder="1" applyAlignment="1">
      <alignment horizontal="center" vertical="center" textRotation="255" shrinkToFit="1"/>
    </xf>
    <xf numFmtId="0" fontId="47" fillId="46" borderId="53" xfId="41" applyFont="1" applyFill="1" applyBorder="1" applyAlignment="1">
      <alignment horizontal="left" vertical="center" wrapText="1"/>
    </xf>
    <xf numFmtId="0" fontId="43" fillId="46" borderId="12" xfId="41" applyFont="1" applyFill="1" applyBorder="1" applyAlignment="1">
      <alignment horizontal="center" vertical="center" wrapText="1"/>
    </xf>
    <xf numFmtId="0" fontId="43" fillId="46" borderId="13" xfId="41" applyFont="1" applyFill="1" applyBorder="1" applyAlignment="1">
      <alignment horizontal="center" vertical="center" wrapText="1"/>
    </xf>
    <xf numFmtId="0" fontId="4" fillId="46" borderId="0" xfId="41" applyFont="1" applyFill="1"/>
    <xf numFmtId="0" fontId="43" fillId="46" borderId="13" xfId="41" applyFont="1" applyFill="1" applyBorder="1" applyAlignment="1">
      <alignment horizontal="left" vertical="center" wrapText="1"/>
    </xf>
    <xf numFmtId="0" fontId="43" fillId="46" borderId="14" xfId="41" applyFont="1" applyFill="1" applyBorder="1" applyAlignment="1">
      <alignment horizontal="left" vertical="center" wrapText="1"/>
    </xf>
    <xf numFmtId="0" fontId="43" fillId="46" borderId="179" xfId="41" applyFont="1" applyFill="1" applyBorder="1" applyAlignment="1">
      <alignment horizontal="center" vertical="center" wrapText="1"/>
    </xf>
    <xf numFmtId="0" fontId="43" fillId="46" borderId="180" xfId="41" applyFont="1" applyFill="1" applyBorder="1" applyAlignment="1">
      <alignment horizontal="center" vertical="center" wrapText="1"/>
    </xf>
    <xf numFmtId="0" fontId="43" fillId="46" borderId="180" xfId="41" applyFont="1" applyFill="1" applyBorder="1" applyAlignment="1">
      <alignment horizontal="left" vertical="center" wrapText="1"/>
    </xf>
    <xf numFmtId="0" fontId="43" fillId="46" borderId="181" xfId="41" applyFont="1" applyFill="1" applyBorder="1" applyAlignment="1">
      <alignment horizontal="left" vertical="center" wrapText="1"/>
    </xf>
    <xf numFmtId="0" fontId="43" fillId="46" borderId="176" xfId="41" applyFont="1" applyFill="1" applyBorder="1" applyAlignment="1">
      <alignment horizontal="left" vertical="center" wrapText="1"/>
    </xf>
    <xf numFmtId="0" fontId="43" fillId="46" borderId="177" xfId="41" applyFont="1" applyFill="1" applyBorder="1" applyAlignment="1">
      <alignment horizontal="left" vertical="center" wrapText="1"/>
    </xf>
    <xf numFmtId="0" fontId="43" fillId="46" borderId="178" xfId="41" applyFont="1" applyFill="1" applyBorder="1" applyAlignment="1">
      <alignment horizontal="left" vertical="center" wrapText="1"/>
    </xf>
    <xf numFmtId="0" fontId="43" fillId="0" borderId="71" xfId="41" applyFont="1" applyBorder="1" applyAlignment="1">
      <alignment horizontal="center" vertical="center" textRotation="255" shrinkToFit="1"/>
    </xf>
    <xf numFmtId="0" fontId="43" fillId="0" borderId="183" xfId="41" applyFont="1" applyBorder="1" applyAlignment="1">
      <alignment horizontal="left" vertical="center" wrapText="1"/>
    </xf>
    <xf numFmtId="0" fontId="43" fillId="0" borderId="184" xfId="41" applyFont="1" applyBorder="1" applyAlignment="1">
      <alignment horizontal="left" vertical="center" wrapText="1"/>
    </xf>
    <xf numFmtId="0" fontId="4" fillId="0" borderId="11" xfId="41" applyFont="1" applyBorder="1"/>
    <xf numFmtId="0" fontId="43" fillId="0" borderId="12" xfId="41" applyFont="1" applyBorder="1" applyAlignment="1">
      <alignment horizontal="left" wrapText="1"/>
    </xf>
    <xf numFmtId="0" fontId="43" fillId="0" borderId="0" xfId="41" applyFont="1" applyAlignment="1">
      <alignment horizontal="left" wrapText="1"/>
    </xf>
    <xf numFmtId="0" fontId="43" fillId="0" borderId="185" xfId="41" applyFont="1" applyBorder="1" applyAlignment="1">
      <alignment horizontal="left" wrapText="1"/>
    </xf>
    <xf numFmtId="0" fontId="43" fillId="0" borderId="0" xfId="41" applyFont="1" applyAlignment="1">
      <alignment horizontal="center" wrapText="1"/>
    </xf>
    <xf numFmtId="0" fontId="43" fillId="0" borderId="185" xfId="41" applyFont="1" applyBorder="1" applyAlignment="1">
      <alignment horizontal="center" wrapText="1"/>
    </xf>
    <xf numFmtId="0" fontId="43" fillId="0" borderId="186" xfId="41" applyFont="1" applyBorder="1" applyAlignment="1">
      <alignment horizontal="left" wrapText="1"/>
    </xf>
    <xf numFmtId="0" fontId="43" fillId="0" borderId="11" xfId="41" applyFont="1" applyBorder="1" applyAlignment="1">
      <alignment horizontal="left" wrapText="1"/>
    </xf>
    <xf numFmtId="0" fontId="43" fillId="0" borderId="10" xfId="41" applyFont="1" applyBorder="1" applyAlignment="1">
      <alignment horizontal="left" vertical="top" wrapText="1"/>
    </xf>
    <xf numFmtId="0" fontId="43" fillId="0" borderId="0" xfId="41" applyFont="1" applyAlignment="1">
      <alignment horizontal="left" vertical="top" wrapText="1"/>
    </xf>
    <xf numFmtId="0" fontId="43" fillId="0" borderId="11" xfId="41" applyFont="1" applyBorder="1" applyAlignment="1">
      <alignment horizontal="left" vertical="top" wrapText="1"/>
    </xf>
    <xf numFmtId="0" fontId="43" fillId="0" borderId="10" xfId="41" applyFont="1" applyBorder="1" applyAlignment="1">
      <alignment horizontal="left" wrapText="1"/>
    </xf>
    <xf numFmtId="0" fontId="43" fillId="0" borderId="13" xfId="41" applyFont="1" applyBorder="1" applyAlignment="1">
      <alignment horizontal="left" wrapText="1"/>
    </xf>
    <xf numFmtId="0" fontId="43" fillId="0" borderId="14" xfId="41" applyFont="1" applyBorder="1" applyAlignment="1">
      <alignment horizontal="left" wrapText="1"/>
    </xf>
    <xf numFmtId="0" fontId="43" fillId="0" borderId="15" xfId="41" applyFont="1" applyBorder="1" applyAlignment="1">
      <alignment horizontal="center" wrapText="1"/>
    </xf>
    <xf numFmtId="0" fontId="43" fillId="0" borderId="187" xfId="41" applyFont="1" applyBorder="1" applyAlignment="1">
      <alignment horizontal="center" wrapText="1"/>
    </xf>
    <xf numFmtId="0" fontId="43" fillId="0" borderId="188" xfId="41" applyFont="1" applyBorder="1" applyAlignment="1">
      <alignment horizontal="left" wrapText="1"/>
    </xf>
    <xf numFmtId="0" fontId="43" fillId="0" borderId="15" xfId="41" applyFont="1" applyBorder="1" applyAlignment="1">
      <alignment horizontal="left" wrapText="1"/>
    </xf>
    <xf numFmtId="0" fontId="43" fillId="0" borderId="16" xfId="41" applyFont="1" applyBorder="1" applyAlignment="1">
      <alignment horizontal="left" wrapText="1"/>
    </xf>
    <xf numFmtId="0" fontId="43" fillId="0" borderId="42" xfId="41" applyFont="1" applyBorder="1" applyAlignment="1">
      <alignment horizontal="left" vertical="top" wrapText="1"/>
    </xf>
    <xf numFmtId="0" fontId="43" fillId="0" borderId="15" xfId="41" applyFont="1" applyBorder="1" applyAlignment="1">
      <alignment horizontal="left" vertical="top" wrapText="1"/>
    </xf>
    <xf numFmtId="0" fontId="43" fillId="0" borderId="16" xfId="41" applyFont="1" applyBorder="1" applyAlignment="1">
      <alignment horizontal="left" vertical="top" wrapText="1"/>
    </xf>
    <xf numFmtId="0" fontId="43" fillId="0" borderId="42" xfId="41" applyFont="1" applyBorder="1" applyAlignment="1">
      <alignment horizontal="left" wrapText="1"/>
    </xf>
    <xf numFmtId="0" fontId="43" fillId="45" borderId="21" xfId="41" applyFont="1" applyFill="1" applyBorder="1" applyAlignment="1">
      <alignment horizontal="left" wrapText="1"/>
    </xf>
    <xf numFmtId="0" fontId="4" fillId="45" borderId="189" xfId="41" applyFont="1" applyFill="1" applyBorder="1" applyAlignment="1">
      <alignment horizontal="left" wrapText="1"/>
    </xf>
    <xf numFmtId="0" fontId="43" fillId="45" borderId="190" xfId="41" applyFont="1" applyFill="1" applyBorder="1" applyAlignment="1">
      <alignment horizontal="center" wrapText="1"/>
    </xf>
    <xf numFmtId="0" fontId="43" fillId="45" borderId="189" xfId="41" applyFont="1" applyFill="1" applyBorder="1" applyAlignment="1">
      <alignment horizontal="center" wrapText="1"/>
    </xf>
    <xf numFmtId="0" fontId="43" fillId="45" borderId="21" xfId="41" applyFont="1" applyFill="1" applyBorder="1" applyAlignment="1">
      <alignment horizontal="center" wrapText="1"/>
    </xf>
    <xf numFmtId="0" fontId="43" fillId="45" borderId="22" xfId="41" applyFont="1" applyFill="1" applyBorder="1" applyAlignment="1">
      <alignment horizontal="center" wrapText="1"/>
    </xf>
    <xf numFmtId="0" fontId="4" fillId="45" borderId="0" xfId="41" applyFont="1" applyFill="1"/>
    <xf numFmtId="0" fontId="47" fillId="45" borderId="21" xfId="41" applyFont="1" applyFill="1" applyBorder="1" applyAlignment="1">
      <alignment horizontal="left" vertical="center" wrapText="1"/>
    </xf>
    <xf numFmtId="0" fontId="47" fillId="45" borderId="22" xfId="41" applyFont="1" applyFill="1" applyBorder="1" applyAlignment="1">
      <alignment horizontal="left" vertical="center" wrapText="1"/>
    </xf>
    <xf numFmtId="0" fontId="43" fillId="45" borderId="18" xfId="41" applyFont="1" applyFill="1" applyBorder="1" applyAlignment="1">
      <alignment horizontal="center" vertical="center"/>
    </xf>
    <xf numFmtId="0" fontId="43" fillId="45" borderId="21" xfId="41" applyFont="1" applyFill="1" applyBorder="1" applyAlignment="1">
      <alignment horizontal="center" vertical="center"/>
    </xf>
    <xf numFmtId="0" fontId="43" fillId="45" borderId="22" xfId="41" applyFont="1" applyFill="1" applyBorder="1" applyAlignment="1">
      <alignment horizontal="center" vertical="center"/>
    </xf>
    <xf numFmtId="0" fontId="43" fillId="45" borderId="18" xfId="41" applyFont="1" applyFill="1" applyBorder="1" applyAlignment="1">
      <alignment horizontal="center"/>
    </xf>
    <xf numFmtId="0" fontId="43" fillId="45" borderId="22" xfId="41" applyFont="1" applyFill="1" applyBorder="1" applyAlignment="1">
      <alignment horizontal="center"/>
    </xf>
    <xf numFmtId="0" fontId="4" fillId="45" borderId="21" xfId="41" applyFont="1" applyFill="1" applyBorder="1" applyAlignment="1">
      <alignment horizontal="left" wrapText="1"/>
    </xf>
    <xf numFmtId="0" fontId="4" fillId="0" borderId="21" xfId="41" applyFont="1" applyBorder="1" applyAlignment="1">
      <alignment horizontal="left" vertical="center" wrapText="1"/>
    </xf>
    <xf numFmtId="0" fontId="4" fillId="0" borderId="189" xfId="41" applyFont="1" applyBorder="1" applyAlignment="1">
      <alignment horizontal="left" vertical="center" wrapText="1"/>
    </xf>
    <xf numFmtId="0" fontId="43" fillId="0" borderId="190" xfId="41" applyFont="1" applyBorder="1" applyAlignment="1">
      <alignment horizontal="center" wrapText="1"/>
    </xf>
    <xf numFmtId="0" fontId="43" fillId="0" borderId="189" xfId="41" applyFont="1" applyBorder="1" applyAlignment="1">
      <alignment horizontal="center" wrapText="1"/>
    </xf>
    <xf numFmtId="0" fontId="4" fillId="0" borderId="0" xfId="41" applyFont="1" applyAlignment="1">
      <alignment vertical="center"/>
    </xf>
    <xf numFmtId="0" fontId="47" fillId="0" borderId="21" xfId="41" applyFont="1" applyBorder="1" applyAlignment="1">
      <alignment horizontal="left" vertical="center" wrapText="1"/>
    </xf>
    <xf numFmtId="0" fontId="47" fillId="0" borderId="22" xfId="41" applyFont="1" applyBorder="1" applyAlignment="1">
      <alignment horizontal="left" vertical="center" wrapText="1"/>
    </xf>
    <xf numFmtId="0" fontId="43" fillId="45" borderId="191" xfId="41" applyFont="1" applyFill="1" applyBorder="1" applyAlignment="1">
      <alignment horizontal="left" wrapText="1"/>
    </xf>
    <xf numFmtId="0" fontId="4" fillId="45" borderId="191" xfId="41" applyFont="1" applyFill="1" applyBorder="1" applyAlignment="1">
      <alignment horizontal="left" wrapText="1"/>
    </xf>
    <xf numFmtId="0" fontId="4" fillId="45" borderId="192" xfId="41" applyFont="1" applyFill="1" applyBorder="1" applyAlignment="1">
      <alignment horizontal="left" wrapText="1"/>
    </xf>
    <xf numFmtId="0" fontId="43" fillId="45" borderId="193" xfId="41" applyFont="1" applyFill="1" applyBorder="1" applyAlignment="1">
      <alignment horizontal="center" wrapText="1"/>
    </xf>
    <xf numFmtId="0" fontId="43" fillId="45" borderId="192" xfId="41" applyFont="1" applyFill="1" applyBorder="1" applyAlignment="1">
      <alignment horizontal="center" wrapText="1"/>
    </xf>
    <xf numFmtId="0" fontId="43" fillId="45" borderId="191" xfId="41" applyFont="1" applyFill="1" applyBorder="1" applyAlignment="1">
      <alignment horizontal="center" wrapText="1"/>
    </xf>
    <xf numFmtId="0" fontId="43" fillId="45" borderId="89" xfId="41" applyFont="1" applyFill="1" applyBorder="1" applyAlignment="1">
      <alignment horizontal="center" wrapText="1"/>
    </xf>
    <xf numFmtId="0" fontId="47" fillId="45" borderId="191" xfId="41" applyFont="1" applyFill="1" applyBorder="1" applyAlignment="1">
      <alignment horizontal="left" vertical="center" wrapText="1"/>
    </xf>
    <xf numFmtId="0" fontId="47" fillId="45" borderId="89" xfId="41" applyFont="1" applyFill="1" applyBorder="1" applyAlignment="1">
      <alignment horizontal="left" vertical="center" wrapText="1"/>
    </xf>
    <xf numFmtId="0" fontId="43" fillId="45" borderId="88" xfId="41" applyFont="1" applyFill="1" applyBorder="1" applyAlignment="1">
      <alignment horizontal="center" vertical="center"/>
    </xf>
    <xf numFmtId="0" fontId="43" fillId="45" borderId="191" xfId="41" applyFont="1" applyFill="1" applyBorder="1" applyAlignment="1">
      <alignment horizontal="center" vertical="center"/>
    </xf>
    <xf numFmtId="0" fontId="43" fillId="45" borderId="89" xfId="41" applyFont="1" applyFill="1" applyBorder="1" applyAlignment="1">
      <alignment horizontal="center" vertical="center"/>
    </xf>
    <xf numFmtId="0" fontId="43" fillId="45" borderId="88" xfId="41" applyFont="1" applyFill="1" applyBorder="1" applyAlignment="1">
      <alignment horizontal="center"/>
    </xf>
    <xf numFmtId="0" fontId="43" fillId="45" borderId="89" xfId="41" applyFont="1" applyFill="1" applyBorder="1" applyAlignment="1">
      <alignment horizontal="center"/>
    </xf>
    <xf numFmtId="0" fontId="43" fillId="45" borderId="15" xfId="41" applyFont="1" applyFill="1" applyBorder="1" applyAlignment="1">
      <alignment horizontal="left" shrinkToFit="1"/>
    </xf>
    <xf numFmtId="0" fontId="4" fillId="45" borderId="15" xfId="41" applyFont="1" applyFill="1" applyBorder="1" applyAlignment="1">
      <alignment horizontal="left" shrinkToFit="1"/>
    </xf>
    <xf numFmtId="0" fontId="4" fillId="45" borderId="187" xfId="41" applyFont="1" applyFill="1" applyBorder="1" applyAlignment="1">
      <alignment horizontal="left" shrinkToFit="1"/>
    </xf>
    <xf numFmtId="0" fontId="43" fillId="45" borderId="194" xfId="41" applyFont="1" applyFill="1" applyBorder="1" applyAlignment="1">
      <alignment horizontal="center" wrapText="1"/>
    </xf>
    <xf numFmtId="0" fontId="43" fillId="45" borderId="195" xfId="41" applyFont="1" applyFill="1" applyBorder="1" applyAlignment="1">
      <alignment horizontal="center" wrapText="1"/>
    </xf>
    <xf numFmtId="0" fontId="43" fillId="45" borderId="196" xfId="41" applyFont="1" applyFill="1" applyBorder="1" applyAlignment="1">
      <alignment horizontal="center" wrapText="1"/>
    </xf>
    <xf numFmtId="0" fontId="43" fillId="45" borderId="197" xfId="41" applyFont="1" applyFill="1" applyBorder="1" applyAlignment="1">
      <alignment horizontal="center" wrapText="1"/>
    </xf>
    <xf numFmtId="0" fontId="47" fillId="45" borderId="196" xfId="41" applyFont="1" applyFill="1" applyBorder="1" applyAlignment="1">
      <alignment horizontal="left" vertical="center" wrapText="1"/>
    </xf>
    <xf numFmtId="0" fontId="47" fillId="45" borderId="197" xfId="41" applyFont="1" applyFill="1" applyBorder="1" applyAlignment="1">
      <alignment horizontal="left" vertical="center" wrapText="1"/>
    </xf>
    <xf numFmtId="0" fontId="43" fillId="45" borderId="198" xfId="41" applyFont="1" applyFill="1" applyBorder="1" applyAlignment="1">
      <alignment horizontal="center" vertical="center"/>
    </xf>
    <xf numFmtId="0" fontId="43" fillId="45" borderId="196" xfId="41" applyFont="1" applyFill="1" applyBorder="1" applyAlignment="1">
      <alignment horizontal="center" vertical="center"/>
    </xf>
    <xf numFmtId="0" fontId="43" fillId="45" borderId="197" xfId="41" applyFont="1" applyFill="1" applyBorder="1" applyAlignment="1">
      <alignment horizontal="center" vertical="center"/>
    </xf>
    <xf numFmtId="0" fontId="43" fillId="45" borderId="198" xfId="41" applyFont="1" applyFill="1" applyBorder="1" applyAlignment="1">
      <alignment horizontal="center"/>
    </xf>
    <xf numFmtId="0" fontId="43" fillId="45" borderId="197" xfId="41" applyFont="1" applyFill="1" applyBorder="1" applyAlignment="1">
      <alignment horizontal="center"/>
    </xf>
    <xf numFmtId="0" fontId="43" fillId="45" borderId="21" xfId="41" applyFont="1" applyFill="1" applyBorder="1" applyAlignment="1">
      <alignment horizontal="left" shrinkToFit="1"/>
    </xf>
    <xf numFmtId="0" fontId="4" fillId="45" borderId="21" xfId="41" applyFont="1" applyFill="1" applyBorder="1" applyAlignment="1">
      <alignment horizontal="left" shrinkToFit="1"/>
    </xf>
    <xf numFmtId="0" fontId="4" fillId="45" borderId="189" xfId="41" applyFont="1" applyFill="1" applyBorder="1" applyAlignment="1">
      <alignment horizontal="left" shrinkToFit="1"/>
    </xf>
    <xf numFmtId="0" fontId="43" fillId="0" borderId="21" xfId="41" applyFont="1" applyBorder="1" applyAlignment="1">
      <alignment horizontal="left" vertical="center" shrinkToFit="1"/>
    </xf>
    <xf numFmtId="0" fontId="4" fillId="0" borderId="21" xfId="41" applyFont="1" applyBorder="1" applyAlignment="1">
      <alignment horizontal="left" vertical="center" shrinkToFit="1"/>
    </xf>
    <xf numFmtId="0" fontId="4" fillId="0" borderId="189" xfId="41" applyFont="1" applyBorder="1" applyAlignment="1">
      <alignment horizontal="left" vertical="center" shrinkToFit="1"/>
    </xf>
    <xf numFmtId="0" fontId="43" fillId="0" borderId="190" xfId="41" applyFont="1" applyBorder="1" applyAlignment="1">
      <alignment horizontal="center" vertical="center" wrapText="1"/>
    </xf>
    <xf numFmtId="0" fontId="43" fillId="0" borderId="189" xfId="41" applyFont="1" applyBorder="1" applyAlignment="1">
      <alignment horizontal="center" vertical="center" wrapText="1"/>
    </xf>
    <xf numFmtId="0" fontId="43" fillId="0" borderId="53" xfId="41" applyFont="1" applyBorder="1" applyAlignment="1">
      <alignment horizontal="center" vertical="center" textRotation="255" wrapText="1"/>
    </xf>
    <xf numFmtId="0" fontId="43" fillId="45" borderId="189" xfId="41" applyFont="1" applyFill="1" applyBorder="1" applyAlignment="1">
      <alignment horizontal="left" wrapText="1"/>
    </xf>
    <xf numFmtId="0" fontId="43" fillId="45" borderId="13" xfId="41" applyFont="1" applyFill="1" applyBorder="1" applyAlignment="1">
      <alignment horizontal="left" wrapText="1"/>
    </xf>
    <xf numFmtId="0" fontId="43" fillId="45" borderId="201" xfId="41" applyFont="1" applyFill="1" applyBorder="1" applyAlignment="1">
      <alignment horizontal="left" wrapText="1"/>
    </xf>
    <xf numFmtId="0" fontId="43" fillId="45" borderId="202" xfId="41" applyFont="1" applyFill="1" applyBorder="1" applyAlignment="1">
      <alignment horizontal="center" wrapText="1"/>
    </xf>
    <xf numFmtId="0" fontId="43" fillId="45" borderId="201" xfId="41" applyFont="1" applyFill="1" applyBorder="1" applyAlignment="1">
      <alignment horizontal="center" wrapText="1"/>
    </xf>
    <xf numFmtId="0" fontId="43" fillId="45" borderId="13" xfId="41" applyFont="1" applyFill="1" applyBorder="1" applyAlignment="1">
      <alignment horizontal="center" wrapText="1"/>
    </xf>
    <xf numFmtId="0" fontId="43" fillId="45" borderId="14" xfId="41" applyFont="1" applyFill="1" applyBorder="1" applyAlignment="1">
      <alignment horizontal="center" wrapText="1"/>
    </xf>
    <xf numFmtId="0" fontId="47" fillId="45" borderId="13" xfId="41" applyFont="1" applyFill="1" applyBorder="1" applyAlignment="1">
      <alignment horizontal="left" vertical="center" wrapText="1"/>
    </xf>
    <xf numFmtId="0" fontId="47" fillId="45" borderId="14" xfId="41" applyFont="1" applyFill="1" applyBorder="1" applyAlignment="1">
      <alignment horizontal="left" vertical="center" wrapText="1"/>
    </xf>
    <xf numFmtId="0" fontId="43" fillId="45" borderId="12" xfId="41" applyFont="1" applyFill="1" applyBorder="1" applyAlignment="1">
      <alignment horizontal="center" vertical="center"/>
    </xf>
    <xf numFmtId="0" fontId="43" fillId="45" borderId="13" xfId="41" applyFont="1" applyFill="1" applyBorder="1" applyAlignment="1">
      <alignment horizontal="center" vertical="center"/>
    </xf>
    <xf numFmtId="0" fontId="43" fillId="45" borderId="14" xfId="41" applyFont="1" applyFill="1" applyBorder="1" applyAlignment="1">
      <alignment horizontal="center" vertical="center"/>
    </xf>
    <xf numFmtId="0" fontId="43" fillId="45" borderId="12" xfId="41" applyFont="1" applyFill="1" applyBorder="1" applyAlignment="1">
      <alignment horizontal="center"/>
    </xf>
    <xf numFmtId="0" fontId="43" fillId="45" borderId="14" xfId="41" applyFont="1" applyFill="1" applyBorder="1" applyAlignment="1">
      <alignment horizontal="center"/>
    </xf>
    <xf numFmtId="0" fontId="45" fillId="0" borderId="53" xfId="41" applyFont="1" applyBorder="1" applyAlignment="1">
      <alignment horizontal="left" wrapText="1"/>
    </xf>
    <xf numFmtId="0" fontId="45" fillId="0" borderId="18" xfId="41" applyFont="1" applyBorder="1" applyAlignment="1">
      <alignment horizontal="left" wrapText="1"/>
    </xf>
    <xf numFmtId="0" fontId="114" fillId="0" borderId="95" xfId="41" applyFont="1" applyBorder="1" applyAlignment="1">
      <alignment horizontal="center"/>
    </xf>
    <xf numFmtId="0" fontId="92" fillId="0" borderId="95" xfId="41" applyFont="1" applyBorder="1" applyAlignment="1">
      <alignment horizontal="center"/>
    </xf>
    <xf numFmtId="0" fontId="92" fillId="0" borderId="96" xfId="41" applyFont="1" applyBorder="1" applyAlignment="1">
      <alignment horizontal="center"/>
    </xf>
    <xf numFmtId="0" fontId="43" fillId="46" borderId="21" xfId="41" applyFont="1" applyFill="1" applyBorder="1" applyAlignment="1">
      <alignment horizontal="center"/>
    </xf>
    <xf numFmtId="0" fontId="43" fillId="46" borderId="22" xfId="41" applyFont="1" applyFill="1" applyBorder="1" applyAlignment="1">
      <alignment horizontal="center"/>
    </xf>
    <xf numFmtId="0" fontId="43" fillId="46" borderId="53" xfId="41" applyFont="1" applyFill="1" applyBorder="1" applyAlignment="1">
      <alignment horizontal="left"/>
    </xf>
    <xf numFmtId="0" fontId="43" fillId="46" borderId="71" xfId="41" applyFont="1" applyFill="1" applyBorder="1" applyAlignment="1">
      <alignment horizontal="left"/>
    </xf>
    <xf numFmtId="0" fontId="4" fillId="46" borderId="71" xfId="41" applyFont="1" applyFill="1" applyBorder="1"/>
    <xf numFmtId="0" fontId="43" fillId="46" borderId="16" xfId="41" applyFont="1" applyFill="1" applyBorder="1" applyAlignment="1"/>
    <xf numFmtId="0" fontId="43" fillId="46" borderId="71" xfId="41" applyFont="1" applyFill="1" applyBorder="1" applyAlignment="1"/>
    <xf numFmtId="0" fontId="43" fillId="46" borderId="53" xfId="41" applyFont="1" applyFill="1" applyBorder="1" applyAlignment="1"/>
    <xf numFmtId="0" fontId="43" fillId="0" borderId="16" xfId="41" applyFont="1" applyBorder="1" applyAlignment="1">
      <alignment horizontal="center" wrapText="1"/>
    </xf>
    <xf numFmtId="0" fontId="43" fillId="0" borderId="12" xfId="41" applyFont="1" applyBorder="1" applyAlignment="1">
      <alignment horizontal="left" vertical="top" wrapText="1"/>
    </xf>
    <xf numFmtId="0" fontId="43" fillId="0" borderId="13" xfId="41" applyFont="1" applyBorder="1" applyAlignment="1">
      <alignment horizontal="left" vertical="top" wrapText="1"/>
    </xf>
    <xf numFmtId="0" fontId="43" fillId="0" borderId="14" xfId="41" applyFont="1" applyBorder="1" applyAlignment="1">
      <alignment horizontal="left" vertical="top" wrapText="1"/>
    </xf>
    <xf numFmtId="0" fontId="43" fillId="0" borderId="0" xfId="41" applyFont="1" applyBorder="1" applyAlignment="1">
      <alignment horizontal="left" vertical="top" wrapText="1"/>
    </xf>
    <xf numFmtId="0" fontId="43" fillId="0" borderId="0" xfId="52" applyFont="1" applyFill="1" applyAlignment="1">
      <alignment horizontal="left" vertical="center"/>
    </xf>
    <xf numFmtId="0" fontId="115" fillId="0" borderId="0" xfId="71" applyFont="1">
      <alignment vertical="center"/>
    </xf>
    <xf numFmtId="0" fontId="43" fillId="0" borderId="0" xfId="52" applyFont="1" applyFill="1" applyAlignment="1">
      <alignment horizontal="center" vertical="center"/>
    </xf>
    <xf numFmtId="0" fontId="43" fillId="0" borderId="53" xfId="52" applyFont="1" applyFill="1" applyBorder="1" applyAlignment="1">
      <alignment horizontal="center" vertical="center"/>
    </xf>
    <xf numFmtId="0" fontId="43" fillId="0" borderId="18" xfId="52" applyFont="1" applyFill="1" applyBorder="1" applyAlignment="1">
      <alignment horizontal="left" vertical="center"/>
    </xf>
    <xf numFmtId="0" fontId="43" fillId="0" borderId="21" xfId="52" applyFont="1" applyFill="1" applyBorder="1" applyAlignment="1">
      <alignment horizontal="left" vertical="center"/>
    </xf>
    <xf numFmtId="0" fontId="43" fillId="0" borderId="22" xfId="52" applyFont="1" applyFill="1" applyBorder="1" applyAlignment="1">
      <alignment horizontal="left" vertical="center"/>
    </xf>
    <xf numFmtId="0" fontId="43" fillId="0" borderId="18" xfId="52" applyFont="1" applyFill="1" applyBorder="1" applyAlignment="1">
      <alignment horizontal="center" vertical="center"/>
    </xf>
    <xf numFmtId="0" fontId="43" fillId="0" borderId="21" xfId="52" applyFont="1" applyFill="1" applyBorder="1" applyAlignment="1">
      <alignment horizontal="center" vertical="center"/>
    </xf>
    <xf numFmtId="0" fontId="43" fillId="0" borderId="22" xfId="52" applyFont="1" applyFill="1" applyBorder="1" applyAlignment="1">
      <alignment horizontal="center" vertical="center"/>
    </xf>
    <xf numFmtId="0" fontId="43" fillId="0" borderId="18" xfId="52" applyFont="1" applyFill="1" applyBorder="1" applyAlignment="1">
      <alignment horizontal="center" vertical="center"/>
    </xf>
    <xf numFmtId="0" fontId="43" fillId="0" borderId="21" xfId="52" applyFont="1" applyFill="1" applyBorder="1" applyAlignment="1">
      <alignment vertical="center"/>
    </xf>
    <xf numFmtId="0" fontId="43" fillId="0" borderId="21" xfId="52" applyFont="1" applyFill="1" applyBorder="1" applyAlignment="1">
      <alignment horizontal="center" vertical="center"/>
    </xf>
    <xf numFmtId="0" fontId="43" fillId="0" borderId="22" xfId="52" applyFont="1" applyFill="1" applyBorder="1" applyAlignment="1">
      <alignment vertical="center"/>
    </xf>
    <xf numFmtId="0" fontId="43" fillId="0" borderId="12" xfId="52" applyFont="1" applyFill="1" applyBorder="1" applyAlignment="1">
      <alignment horizontal="center" vertical="center"/>
    </xf>
    <xf numFmtId="0" fontId="43" fillId="0" borderId="13" xfId="52" applyFont="1" applyFill="1" applyBorder="1" applyAlignment="1">
      <alignment horizontal="center" vertical="center"/>
    </xf>
    <xf numFmtId="0" fontId="43" fillId="0" borderId="14" xfId="52" applyFont="1" applyFill="1" applyBorder="1" applyAlignment="1">
      <alignment horizontal="center" vertical="center"/>
    </xf>
    <xf numFmtId="0" fontId="43" fillId="0" borderId="0" xfId="52" applyFont="1" applyFill="1" applyBorder="1" applyAlignment="1">
      <alignment horizontal="center" vertical="center"/>
    </xf>
    <xf numFmtId="0" fontId="43" fillId="0" borderId="0" xfId="52" applyFont="1" applyFill="1" applyBorder="1" applyAlignment="1">
      <alignment horizontal="left" vertical="center"/>
    </xf>
    <xf numFmtId="0" fontId="43" fillId="0" borderId="0" xfId="52" applyFont="1" applyFill="1" applyBorder="1" applyAlignment="1">
      <alignment vertical="center"/>
    </xf>
    <xf numFmtId="0" fontId="43" fillId="0" borderId="13" xfId="52" applyFont="1" applyFill="1" applyBorder="1" applyAlignment="1">
      <alignment vertical="center"/>
    </xf>
    <xf numFmtId="0" fontId="43" fillId="0" borderId="14" xfId="52" applyFont="1" applyFill="1" applyBorder="1" applyAlignment="1">
      <alignment vertical="center"/>
    </xf>
    <xf numFmtId="0" fontId="43" fillId="0" borderId="42" xfId="52" applyFont="1" applyFill="1" applyBorder="1" applyAlignment="1">
      <alignment horizontal="center" vertical="center"/>
    </xf>
    <xf numFmtId="0" fontId="43" fillId="0" borderId="15" xfId="52" applyFont="1" applyFill="1" applyBorder="1" applyAlignment="1">
      <alignment horizontal="center" vertical="center"/>
    </xf>
    <xf numFmtId="0" fontId="43" fillId="0" borderId="16" xfId="52" applyFont="1" applyFill="1" applyBorder="1" applyAlignment="1">
      <alignment horizontal="center" vertical="center"/>
    </xf>
    <xf numFmtId="0" fontId="43" fillId="0" borderId="42" xfId="52" applyFont="1" applyFill="1" applyBorder="1" applyAlignment="1">
      <alignment horizontal="center" vertical="center"/>
    </xf>
    <xf numFmtId="0" fontId="43" fillId="0" borderId="15" xfId="52" applyFont="1" applyFill="1" applyBorder="1" applyAlignment="1">
      <alignment horizontal="left" vertical="center"/>
    </xf>
    <xf numFmtId="0" fontId="43" fillId="0" borderId="15" xfId="52" applyFont="1" applyFill="1" applyBorder="1" applyAlignment="1">
      <alignment vertical="center"/>
    </xf>
    <xf numFmtId="0" fontId="43" fillId="0" borderId="16" xfId="52" applyFont="1" applyFill="1" applyBorder="1" applyAlignment="1">
      <alignment vertical="center"/>
    </xf>
    <xf numFmtId="0" fontId="43" fillId="0" borderId="12" xfId="52" applyFont="1" applyFill="1" applyBorder="1" applyAlignment="1">
      <alignment horizontal="left" vertical="center"/>
    </xf>
    <xf numFmtId="0" fontId="43" fillId="0" borderId="13" xfId="52" applyFont="1" applyFill="1" applyBorder="1" applyAlignment="1">
      <alignment horizontal="left" vertical="center"/>
    </xf>
    <xf numFmtId="0" fontId="43" fillId="0" borderId="14" xfId="52" applyFont="1" applyFill="1" applyBorder="1" applyAlignment="1">
      <alignment horizontal="left" vertical="center"/>
    </xf>
    <xf numFmtId="0" fontId="43" fillId="0" borderId="10" xfId="52" applyFont="1" applyFill="1" applyBorder="1" applyAlignment="1">
      <alignment horizontal="left" vertical="center"/>
    </xf>
    <xf numFmtId="0" fontId="43" fillId="0" borderId="11" xfId="52" applyFont="1" applyFill="1" applyBorder="1" applyAlignment="1">
      <alignment horizontal="left" vertical="center"/>
    </xf>
    <xf numFmtId="0" fontId="43" fillId="0" borderId="18" xfId="52" applyFont="1" applyFill="1" applyBorder="1" applyAlignment="1">
      <alignment horizontal="left" vertical="center"/>
    </xf>
    <xf numFmtId="0" fontId="43" fillId="0" borderId="21" xfId="52" applyFont="1" applyFill="1" applyBorder="1" applyAlignment="1">
      <alignment horizontal="left" vertical="center"/>
    </xf>
    <xf numFmtId="0" fontId="43" fillId="0" borderId="22" xfId="52" applyFont="1" applyFill="1" applyBorder="1" applyAlignment="1">
      <alignment horizontal="left" vertical="center"/>
    </xf>
    <xf numFmtId="0" fontId="43" fillId="0" borderId="22" xfId="52" applyFont="1" applyFill="1" applyBorder="1" applyAlignment="1">
      <alignment horizontal="center" vertical="center"/>
    </xf>
    <xf numFmtId="0" fontId="43" fillId="0" borderId="0" xfId="52" applyFont="1" applyFill="1" applyAlignment="1">
      <alignment horizontal="left"/>
    </xf>
    <xf numFmtId="0" fontId="43" fillId="0" borderId="13" xfId="52" applyFont="1" applyFill="1" applyBorder="1" applyAlignment="1">
      <alignment horizontal="center" vertical="center"/>
    </xf>
    <xf numFmtId="0" fontId="48" fillId="0" borderId="0" xfId="52" applyFont="1" applyFill="1" applyBorder="1" applyAlignment="1">
      <alignment horizontal="center" vertical="center"/>
    </xf>
    <xf numFmtId="0" fontId="43" fillId="0" borderId="42" xfId="52" applyFont="1" applyFill="1" applyBorder="1" applyAlignment="1">
      <alignment horizontal="left" vertical="center"/>
    </xf>
    <xf numFmtId="0" fontId="48" fillId="0" borderId="15" xfId="52" applyFont="1" applyFill="1" applyBorder="1" applyAlignment="1">
      <alignment horizontal="center" vertical="center"/>
    </xf>
    <xf numFmtId="0" fontId="43" fillId="0" borderId="16" xfId="52" applyFont="1" applyFill="1" applyBorder="1" applyAlignment="1">
      <alignment horizontal="left" vertical="center"/>
    </xf>
    <xf numFmtId="0" fontId="43" fillId="0" borderId="18" xfId="52" applyFont="1" applyFill="1" applyBorder="1" applyAlignment="1">
      <alignment horizontal="left" vertical="center" wrapText="1"/>
    </xf>
    <xf numFmtId="0" fontId="43" fillId="0" borderId="21" xfId="52" applyFont="1" applyFill="1" applyBorder="1" applyAlignment="1">
      <alignment horizontal="left" vertical="center" wrapText="1"/>
    </xf>
    <xf numFmtId="0" fontId="43" fillId="0" borderId="22" xfId="52" applyFont="1" applyFill="1" applyBorder="1" applyAlignment="1">
      <alignment horizontal="left" vertical="center" wrapText="1"/>
    </xf>
    <xf numFmtId="0" fontId="43" fillId="0" borderId="18" xfId="52" applyFont="1" applyFill="1" applyBorder="1" applyAlignment="1">
      <alignment vertical="center"/>
    </xf>
    <xf numFmtId="0" fontId="43" fillId="0" borderId="42" xfId="52" applyFont="1" applyFill="1" applyBorder="1" applyAlignment="1">
      <alignment vertical="center"/>
    </xf>
    <xf numFmtId="0" fontId="4" fillId="0" borderId="0" xfId="52" applyFont="1"/>
    <xf numFmtId="0" fontId="43" fillId="0" borderId="0" xfId="72" applyFont="1" applyFill="1" applyAlignment="1">
      <alignment vertical="center"/>
    </xf>
    <xf numFmtId="0" fontId="43" fillId="0" borderId="0" xfId="72" applyFont="1" applyFill="1" applyAlignment="1">
      <alignment horizontal="right" vertical="center"/>
    </xf>
    <xf numFmtId="0" fontId="43" fillId="0" borderId="0" xfId="72" applyFont="1" applyFill="1" applyAlignment="1">
      <alignment horizontal="center" vertical="center"/>
    </xf>
    <xf numFmtId="0" fontId="43" fillId="0" borderId="0" xfId="72" applyFont="1" applyFill="1" applyAlignment="1">
      <alignment horizontal="center" vertical="center"/>
    </xf>
    <xf numFmtId="0" fontId="43" fillId="0" borderId="0" xfId="72" applyFont="1" applyFill="1" applyAlignment="1">
      <alignment vertical="top"/>
    </xf>
    <xf numFmtId="0" fontId="43" fillId="0" borderId="53" xfId="72" applyFont="1" applyFill="1" applyBorder="1" applyAlignment="1">
      <alignment horizontal="centerContinuous" vertical="center"/>
    </xf>
    <xf numFmtId="0" fontId="43" fillId="0" borderId="18" xfId="72" applyFont="1" applyFill="1" applyBorder="1" applyAlignment="1">
      <alignment horizontal="center" vertical="center"/>
    </xf>
    <xf numFmtId="0" fontId="43" fillId="0" borderId="21" xfId="72" applyFont="1" applyFill="1" applyBorder="1" applyAlignment="1">
      <alignment horizontal="center" vertical="center"/>
    </xf>
    <xf numFmtId="0" fontId="43" fillId="0" borderId="22" xfId="72" applyFont="1" applyFill="1" applyBorder="1" applyAlignment="1">
      <alignment horizontal="center" vertical="center"/>
    </xf>
    <xf numFmtId="0" fontId="43" fillId="0" borderId="18" xfId="72" applyFont="1" applyFill="1" applyBorder="1" applyAlignment="1">
      <alignment horizontal="center" vertical="center"/>
    </xf>
    <xf numFmtId="0" fontId="43" fillId="0" borderId="21" xfId="72" applyFont="1" applyFill="1" applyBorder="1" applyAlignment="1">
      <alignment vertical="center"/>
    </xf>
    <xf numFmtId="0" fontId="43" fillId="0" borderId="21" xfId="72" applyFont="1" applyFill="1" applyBorder="1" applyAlignment="1">
      <alignment horizontal="center" vertical="center"/>
    </xf>
    <xf numFmtId="0" fontId="43" fillId="0" borderId="21" xfId="72" applyNumberFormat="1" applyFont="1" applyFill="1" applyBorder="1" applyAlignment="1">
      <alignment vertical="center"/>
    </xf>
    <xf numFmtId="0" fontId="43" fillId="0" borderId="21" xfId="72" applyFont="1" applyFill="1" applyBorder="1" applyAlignment="1">
      <alignment horizontal="left" vertical="center"/>
    </xf>
    <xf numFmtId="0" fontId="43" fillId="0" borderId="22" xfId="72" applyFont="1" applyFill="1" applyBorder="1" applyAlignment="1">
      <alignment horizontal="left" vertical="center"/>
    </xf>
    <xf numFmtId="0" fontId="43" fillId="0" borderId="10" xfId="72" applyFont="1" applyFill="1" applyBorder="1" applyAlignment="1">
      <alignment horizontal="center" vertical="center"/>
    </xf>
    <xf numFmtId="0" fontId="43" fillId="0" borderId="0" xfId="72" applyFont="1" applyFill="1" applyBorder="1" applyAlignment="1">
      <alignment horizontal="center" vertical="center"/>
    </xf>
    <xf numFmtId="0" fontId="43" fillId="0" borderId="11" xfId="72" applyFont="1" applyFill="1" applyBorder="1" applyAlignment="1">
      <alignment horizontal="center" vertical="center"/>
    </xf>
    <xf numFmtId="0" fontId="43" fillId="0" borderId="0" xfId="72" applyFont="1" applyFill="1" applyBorder="1" applyAlignment="1">
      <alignment horizontal="center" vertical="center"/>
    </xf>
    <xf numFmtId="0" fontId="43" fillId="0" borderId="0" xfId="72" applyFont="1" applyFill="1" applyBorder="1" applyAlignment="1">
      <alignment vertical="center"/>
    </xf>
    <xf numFmtId="0" fontId="43" fillId="0" borderId="0" xfId="72" applyFont="1" applyFill="1" applyBorder="1" applyAlignment="1">
      <alignment horizontal="left" vertical="center"/>
    </xf>
    <xf numFmtId="0" fontId="43" fillId="0" borderId="11" xfId="72" applyFont="1" applyFill="1" applyBorder="1" applyAlignment="1">
      <alignment horizontal="left" vertical="center"/>
    </xf>
    <xf numFmtId="0" fontId="43" fillId="0" borderId="21" xfId="72" applyFont="1" applyFill="1" applyBorder="1" applyAlignment="1">
      <alignment vertical="center" wrapText="1" shrinkToFit="1"/>
    </xf>
    <xf numFmtId="0" fontId="43" fillId="0" borderId="18" xfId="72" applyFont="1" applyFill="1" applyBorder="1" applyAlignment="1">
      <alignment horizontal="left" vertical="center"/>
    </xf>
    <xf numFmtId="0" fontId="43" fillId="0" borderId="12" xfId="72" applyFont="1" applyFill="1" applyBorder="1" applyAlignment="1">
      <alignment horizontal="left" vertical="center"/>
    </xf>
    <xf numFmtId="0" fontId="43" fillId="0" borderId="13" xfId="72" applyFont="1" applyFill="1" applyBorder="1" applyAlignment="1">
      <alignment horizontal="left" vertical="center"/>
    </xf>
    <xf numFmtId="0" fontId="43" fillId="0" borderId="14" xfId="72" applyFont="1" applyFill="1" applyBorder="1" applyAlignment="1">
      <alignment vertical="center"/>
    </xf>
    <xf numFmtId="0" fontId="43" fillId="0" borderId="12" xfId="72" applyFont="1" applyFill="1" applyBorder="1" applyAlignment="1">
      <alignment horizontal="center" vertical="center"/>
    </xf>
    <xf numFmtId="0" fontId="43" fillId="0" borderId="13" xfId="72" applyFont="1" applyFill="1" applyBorder="1" applyAlignment="1">
      <alignment horizontal="center" vertical="center"/>
    </xf>
    <xf numFmtId="0" fontId="43" fillId="0" borderId="14" xfId="72" applyFont="1" applyFill="1" applyBorder="1" applyAlignment="1">
      <alignment horizontal="left" vertical="center"/>
    </xf>
    <xf numFmtId="0" fontId="43" fillId="0" borderId="10" xfId="72" applyFont="1" applyFill="1" applyBorder="1" applyAlignment="1">
      <alignment horizontal="left" vertical="center"/>
    </xf>
    <xf numFmtId="49" fontId="43" fillId="0" borderId="0" xfId="72" applyNumberFormat="1" applyFont="1" applyFill="1" applyBorder="1" applyAlignment="1">
      <alignment horizontal="left" vertical="center"/>
    </xf>
    <xf numFmtId="0" fontId="47" fillId="0" borderId="11" xfId="72" applyFont="1" applyFill="1" applyBorder="1" applyAlignment="1">
      <alignment vertical="center"/>
    </xf>
    <xf numFmtId="0" fontId="47" fillId="0" borderId="10" xfId="72" applyFont="1" applyFill="1" applyBorder="1" applyAlignment="1">
      <alignment horizontal="center" vertical="center"/>
    </xf>
    <xf numFmtId="0" fontId="43" fillId="0" borderId="11" xfId="72" applyFont="1" applyFill="1" applyBorder="1" applyAlignment="1">
      <alignment vertical="center"/>
    </xf>
    <xf numFmtId="0" fontId="43" fillId="0" borderId="10" xfId="72" applyFont="1" applyFill="1" applyBorder="1" applyAlignment="1">
      <alignment horizontal="center" vertical="center"/>
    </xf>
    <xf numFmtId="0" fontId="43" fillId="0" borderId="18" xfId="72" applyFont="1" applyFill="1" applyBorder="1" applyAlignment="1">
      <alignment vertical="center"/>
    </xf>
    <xf numFmtId="1" fontId="43" fillId="0" borderId="21" xfId="72" applyNumberFormat="1" applyFont="1" applyFill="1" applyBorder="1" applyAlignment="1">
      <alignment vertical="center"/>
    </xf>
    <xf numFmtId="1" fontId="43" fillId="28" borderId="18" xfId="72" applyNumberFormat="1" applyFont="1" applyFill="1" applyBorder="1" applyAlignment="1">
      <alignment horizontal="center" vertical="center"/>
    </xf>
    <xf numFmtId="1" fontId="43" fillId="28" borderId="21" xfId="72" applyNumberFormat="1" applyFont="1" applyFill="1" applyBorder="1" applyAlignment="1">
      <alignment horizontal="center" vertical="center"/>
    </xf>
    <xf numFmtId="0" fontId="43" fillId="0" borderId="11" xfId="72" applyFont="1" applyFill="1" applyBorder="1" applyAlignment="1">
      <alignment horizontal="center" vertical="center"/>
    </xf>
    <xf numFmtId="0" fontId="47" fillId="0" borderId="0" xfId="72" applyFont="1" applyFill="1" applyBorder="1" applyAlignment="1">
      <alignment horizontal="center" vertical="center"/>
    </xf>
    <xf numFmtId="0" fontId="78" fillId="0" borderId="0" xfId="72" applyFont="1" applyFill="1" applyBorder="1" applyAlignment="1">
      <alignment horizontal="left" vertical="center"/>
    </xf>
    <xf numFmtId="0" fontId="78" fillId="0" borderId="53" xfId="72" applyFont="1" applyFill="1" applyBorder="1" applyAlignment="1">
      <alignment horizontal="center" vertical="center"/>
    </xf>
    <xf numFmtId="0" fontId="43" fillId="0" borderId="0" xfId="72" applyFont="1" applyFill="1" applyBorder="1" applyAlignment="1">
      <alignment horizontal="left" vertical="center" wrapText="1"/>
    </xf>
    <xf numFmtId="0" fontId="43" fillId="0" borderId="0" xfId="72" applyFont="1" applyFill="1" applyBorder="1" applyAlignment="1">
      <alignment vertical="center" wrapText="1"/>
    </xf>
    <xf numFmtId="0" fontId="43" fillId="0" borderId="42" xfId="72" applyFont="1" applyFill="1" applyBorder="1" applyAlignment="1">
      <alignment horizontal="left" vertical="center"/>
    </xf>
    <xf numFmtId="49" fontId="43" fillId="0" borderId="15" xfId="72" applyNumberFormat="1" applyFont="1" applyFill="1" applyBorder="1" applyAlignment="1">
      <alignment horizontal="left" vertical="center"/>
    </xf>
    <xf numFmtId="0" fontId="43" fillId="0" borderId="15" xfId="72" applyFont="1" applyFill="1" applyBorder="1" applyAlignment="1">
      <alignment horizontal="left" vertical="center"/>
    </xf>
    <xf numFmtId="0" fontId="43" fillId="0" borderId="16" xfId="72" applyFont="1" applyFill="1" applyBorder="1" applyAlignment="1">
      <alignment horizontal="left" vertical="center"/>
    </xf>
    <xf numFmtId="0" fontId="43" fillId="0" borderId="42" xfId="72" applyFont="1" applyFill="1" applyBorder="1" applyAlignment="1">
      <alignment horizontal="center" vertical="center"/>
    </xf>
    <xf numFmtId="0" fontId="43" fillId="0" borderId="15" xfId="72" applyFont="1" applyFill="1" applyBorder="1" applyAlignment="1">
      <alignment horizontal="center" vertical="center"/>
    </xf>
    <xf numFmtId="0" fontId="47" fillId="0" borderId="0" xfId="72" applyFont="1" applyFill="1" applyAlignment="1">
      <alignment horizontal="left" vertical="center"/>
    </xf>
    <xf numFmtId="0" fontId="47" fillId="0" borderId="167" xfId="41" applyFont="1" applyBorder="1" applyAlignment="1">
      <alignment horizontal="center" vertical="center"/>
    </xf>
    <xf numFmtId="0" fontId="44" fillId="0" borderId="167" xfId="41" applyFont="1" applyBorder="1" applyAlignment="1">
      <alignment horizontal="left" vertical="center" wrapText="1" indent="2"/>
    </xf>
    <xf numFmtId="0" fontId="43" fillId="0" borderId="168" xfId="41" applyFont="1" applyBorder="1" applyAlignment="1">
      <alignment horizontal="left" vertical="center"/>
    </xf>
    <xf numFmtId="0" fontId="43" fillId="0" borderId="169" xfId="41" applyFont="1" applyBorder="1" applyAlignment="1">
      <alignment horizontal="left" vertical="center"/>
    </xf>
    <xf numFmtId="0" fontId="43" fillId="0" borderId="170" xfId="41" applyFont="1" applyBorder="1" applyAlignment="1">
      <alignment horizontal="center" vertical="center"/>
    </xf>
    <xf numFmtId="0" fontId="47" fillId="0" borderId="0" xfId="41" applyFont="1" applyBorder="1" applyAlignment="1">
      <alignment horizontal="center" vertical="center"/>
    </xf>
    <xf numFmtId="0" fontId="47" fillId="0" borderId="53" xfId="0" applyFont="1" applyBorder="1" applyAlignment="1">
      <alignment horizontal="center" vertical="center"/>
    </xf>
    <xf numFmtId="0" fontId="47" fillId="0" borderId="53" xfId="0" applyFont="1" applyBorder="1" applyAlignment="1">
      <alignment horizontal="left" vertical="center" wrapText="1"/>
    </xf>
    <xf numFmtId="0" fontId="47" fillId="0" borderId="0" xfId="0" applyFont="1" applyBorder="1" applyAlignment="1">
      <alignment horizontal="left" vertical="center"/>
    </xf>
    <xf numFmtId="0" fontId="47" fillId="0" borderId="109" xfId="41" applyFont="1" applyBorder="1" applyAlignment="1">
      <alignment horizontal="center" vertical="center"/>
    </xf>
    <xf numFmtId="0" fontId="47" fillId="0" borderId="110" xfId="41" applyFont="1" applyBorder="1" applyAlignment="1">
      <alignment horizontal="center" vertical="center"/>
    </xf>
    <xf numFmtId="0" fontId="47" fillId="0" borderId="0" xfId="0" applyFont="1" applyAlignment="1">
      <alignment horizontal="left" vertical="center"/>
    </xf>
    <xf numFmtId="0" fontId="47" fillId="0" borderId="18" xfId="0" applyFont="1" applyBorder="1" applyAlignment="1">
      <alignment horizontal="left" vertical="center"/>
    </xf>
    <xf numFmtId="0" fontId="47" fillId="0" borderId="21" xfId="0" applyFont="1" applyBorder="1" applyAlignment="1">
      <alignment horizontal="left" vertical="center"/>
    </xf>
    <xf numFmtId="0" fontId="43" fillId="0" borderId="0" xfId="41" applyFont="1" applyBorder="1" applyAlignment="1">
      <alignment horizontal="center" vertical="center" wrapText="1"/>
    </xf>
    <xf numFmtId="0" fontId="43" fillId="0" borderId="100" xfId="41" applyFont="1" applyBorder="1" applyAlignment="1">
      <alignment horizontal="left" vertical="center" wrapText="1"/>
    </xf>
    <xf numFmtId="0" fontId="43" fillId="0" borderId="101" xfId="41" applyFont="1" applyBorder="1" applyAlignment="1">
      <alignment horizontal="left" vertical="center" wrapText="1"/>
    </xf>
    <xf numFmtId="0" fontId="43" fillId="0" borderId="102" xfId="41" applyFont="1" applyBorder="1" applyAlignment="1">
      <alignment horizontal="left" vertical="center" wrapText="1"/>
    </xf>
    <xf numFmtId="0" fontId="47" fillId="0" borderId="172" xfId="41" applyFont="1" applyBorder="1" applyAlignment="1">
      <alignment horizontal="left" vertical="center" wrapText="1"/>
    </xf>
    <xf numFmtId="0" fontId="47" fillId="0" borderId="171" xfId="41" applyFont="1" applyBorder="1" applyAlignment="1">
      <alignment horizontal="left" vertical="center" wrapText="1"/>
    </xf>
    <xf numFmtId="0" fontId="47" fillId="0" borderId="106" xfId="41" applyFont="1" applyBorder="1" applyAlignment="1">
      <alignment horizontal="left" vertical="center"/>
    </xf>
    <xf numFmtId="0" fontId="47" fillId="0" borderId="108" xfId="41" applyFont="1" applyBorder="1" applyAlignment="1">
      <alignment horizontal="left" vertical="center"/>
    </xf>
    <xf numFmtId="0" fontId="47" fillId="0" borderId="10" xfId="41" applyFont="1" applyBorder="1" applyAlignment="1">
      <alignment horizontal="left" vertical="center" wrapText="1"/>
    </xf>
    <xf numFmtId="0" fontId="47" fillId="0" borderId="11" xfId="41" applyFont="1" applyBorder="1" applyAlignment="1">
      <alignment horizontal="left" vertical="center" wrapText="1"/>
    </xf>
    <xf numFmtId="0" fontId="47" fillId="0" borderId="0" xfId="41" applyFont="1" applyBorder="1" applyAlignment="1">
      <alignment wrapText="1"/>
    </xf>
    <xf numFmtId="0" fontId="47" fillId="0" borderId="109" xfId="41" applyFont="1" applyBorder="1" applyAlignment="1">
      <alignment horizontal="left" vertical="center"/>
    </xf>
    <xf numFmtId="0" fontId="47" fillId="0" borderId="110" xfId="41" applyFont="1" applyBorder="1" applyAlignment="1">
      <alignment horizontal="left" vertical="center"/>
    </xf>
    <xf numFmtId="0" fontId="47" fillId="0" borderId="100" xfId="41" applyFont="1" applyBorder="1" applyAlignment="1">
      <alignment horizontal="left" vertical="center"/>
    </xf>
    <xf numFmtId="0" fontId="47" fillId="0" borderId="101" xfId="41" applyFont="1" applyBorder="1" applyAlignment="1">
      <alignment horizontal="left" vertical="center"/>
    </xf>
    <xf numFmtId="0" fontId="47" fillId="0" borderId="102" xfId="41" applyFont="1" applyBorder="1" applyAlignment="1">
      <alignment horizontal="center" vertical="center"/>
    </xf>
    <xf numFmtId="0" fontId="47" fillId="0" borderId="164" xfId="41" applyFont="1" applyBorder="1" applyAlignment="1">
      <alignment horizontal="left" vertical="center"/>
    </xf>
    <xf numFmtId="0" fontId="47" fillId="0" borderId="165" xfId="41" applyFont="1" applyBorder="1" applyAlignment="1">
      <alignment horizontal="left" vertical="center"/>
    </xf>
    <xf numFmtId="0" fontId="47" fillId="0" borderId="166" xfId="41" applyFont="1" applyBorder="1" applyAlignment="1">
      <alignment horizontal="center" vertical="center"/>
    </xf>
    <xf numFmtId="0" fontId="47" fillId="0" borderId="168" xfId="41" applyFont="1" applyBorder="1" applyAlignment="1">
      <alignment horizontal="left" vertical="center"/>
    </xf>
    <xf numFmtId="0" fontId="47" fillId="0" borderId="169" xfId="41" applyFont="1" applyBorder="1" applyAlignment="1">
      <alignment horizontal="left" vertical="center"/>
    </xf>
    <xf numFmtId="0" fontId="47" fillId="0" borderId="170" xfId="41" applyFont="1" applyBorder="1" applyAlignment="1">
      <alignment horizontal="center" vertical="center"/>
    </xf>
    <xf numFmtId="0" fontId="47" fillId="0" borderId="0" xfId="0" applyFont="1" applyAlignment="1">
      <alignment horizontal="center" vertical="center"/>
    </xf>
    <xf numFmtId="0" fontId="47" fillId="32" borderId="53" xfId="41" applyFont="1" applyFill="1" applyBorder="1" applyAlignment="1">
      <alignment horizontal="center" vertical="center"/>
    </xf>
    <xf numFmtId="0" fontId="47" fillId="0" borderId="18" xfId="41" applyFont="1" applyBorder="1" applyAlignment="1">
      <alignment vertical="center"/>
    </xf>
    <xf numFmtId="0" fontId="47" fillId="0" borderId="21" xfId="41" applyFont="1" applyBorder="1" applyAlignment="1">
      <alignment vertical="center"/>
    </xf>
    <xf numFmtId="0" fontId="47" fillId="0" borderId="22" xfId="41" applyFont="1" applyBorder="1" applyAlignment="1">
      <alignment vertical="center"/>
    </xf>
    <xf numFmtId="0" fontId="47" fillId="32" borderId="0" xfId="41" applyFont="1" applyFill="1" applyBorder="1" applyAlignment="1">
      <alignment horizontal="left" vertical="center"/>
    </xf>
    <xf numFmtId="0" fontId="47" fillId="0" borderId="11" xfId="41" applyFont="1" applyBorder="1" applyAlignment="1">
      <alignment horizontal="left" vertical="center"/>
    </xf>
    <xf numFmtId="0" fontId="47" fillId="0" borderId="53" xfId="0" applyFont="1" applyBorder="1" applyAlignment="1">
      <alignment horizontal="center" vertical="center"/>
    </xf>
    <xf numFmtId="0" fontId="47" fillId="0" borderId="10" xfId="0" applyFont="1" applyBorder="1" applyAlignment="1">
      <alignment horizontal="left" vertical="center"/>
    </xf>
    <xf numFmtId="0" fontId="47" fillId="0" borderId="42" xfId="41" applyFont="1" applyBorder="1" applyAlignment="1">
      <alignment horizontal="left" vertical="center" wrapText="1"/>
    </xf>
    <xf numFmtId="0" fontId="47" fillId="0" borderId="15" xfId="41" applyFont="1" applyBorder="1" applyAlignment="1">
      <alignment horizontal="left" vertical="center" wrapText="1"/>
    </xf>
    <xf numFmtId="0" fontId="47" fillId="0" borderId="16" xfId="41" applyFont="1" applyBorder="1" applyAlignment="1">
      <alignment horizontal="left" vertical="center" wrapText="1"/>
    </xf>
    <xf numFmtId="0" fontId="47" fillId="0" borderId="15" xfId="41" applyFont="1" applyBorder="1" applyAlignment="1">
      <alignment horizontal="left" vertical="center"/>
    </xf>
    <xf numFmtId="0" fontId="47" fillId="0" borderId="15" xfId="0" applyFont="1" applyBorder="1" applyAlignment="1">
      <alignment horizontal="center" vertical="center"/>
    </xf>
    <xf numFmtId="0" fontId="47" fillId="0" borderId="16" xfId="41" applyFont="1" applyBorder="1" applyAlignment="1">
      <alignment horizontal="left" vertical="center"/>
    </xf>
    <xf numFmtId="0" fontId="47" fillId="0" borderId="108" xfId="41" applyFont="1" applyBorder="1" applyAlignment="1">
      <alignment horizontal="center" vertical="center"/>
    </xf>
    <xf numFmtId="0" fontId="47" fillId="0" borderId="101" xfId="41" applyFont="1" applyBorder="1" applyAlignment="1">
      <alignment horizontal="left" vertical="center" wrapText="1" indent="2"/>
    </xf>
    <xf numFmtId="0" fontId="47" fillId="0" borderId="102" xfId="41" applyFont="1" applyBorder="1" applyAlignment="1">
      <alignment horizontal="left" vertical="center" wrapText="1" indent="2"/>
    </xf>
    <xf numFmtId="0" fontId="47" fillId="0" borderId="99" xfId="41" applyFont="1" applyBorder="1" applyAlignment="1">
      <alignment horizontal="left" vertical="center" wrapText="1"/>
    </xf>
    <xf numFmtId="0" fontId="47" fillId="0" borderId="104" xfId="41" applyFont="1" applyBorder="1" applyAlignment="1">
      <alignment horizontal="left" vertical="center"/>
    </xf>
    <xf numFmtId="0" fontId="47" fillId="0" borderId="0" xfId="41" applyFont="1" applyAlignment="1">
      <alignment horizontal="left" vertical="top"/>
    </xf>
    <xf numFmtId="0" fontId="43" fillId="0" borderId="99" xfId="41" applyFont="1" applyBorder="1" applyAlignment="1">
      <alignment horizontal="left" vertical="center"/>
    </xf>
    <xf numFmtId="0" fontId="43" fillId="0" borderId="99" xfId="41" applyFont="1" applyBorder="1" applyAlignment="1">
      <alignment horizontal="left" vertical="center" wrapText="1" indent="2"/>
    </xf>
    <xf numFmtId="0" fontId="43" fillId="0" borderId="112" xfId="41" applyFont="1" applyBorder="1" applyAlignment="1">
      <alignment horizontal="left" vertical="center" wrapText="1"/>
    </xf>
    <xf numFmtId="0" fontId="43" fillId="0" borderId="103" xfId="41" applyFont="1" applyBorder="1" applyAlignment="1">
      <alignment horizontal="left" vertical="center" wrapText="1"/>
    </xf>
    <xf numFmtId="0" fontId="43" fillId="32" borderId="106" xfId="41" applyFont="1" applyFill="1" applyBorder="1" applyAlignment="1">
      <alignment horizontal="left" vertical="center" wrapText="1"/>
    </xf>
    <xf numFmtId="0" fontId="43" fillId="32" borderId="107" xfId="41" applyFont="1" applyFill="1" applyBorder="1" applyAlignment="1">
      <alignment horizontal="left" vertical="center" wrapText="1"/>
    </xf>
    <xf numFmtId="0" fontId="43" fillId="32" borderId="108" xfId="41" applyFont="1" applyFill="1" applyBorder="1" applyAlignment="1">
      <alignment horizontal="left" vertical="center" wrapText="1"/>
    </xf>
    <xf numFmtId="0" fontId="46" fillId="0" borderId="12" xfId="41" applyFont="1" applyBorder="1" applyAlignment="1">
      <alignment horizontal="left" vertical="center"/>
    </xf>
    <xf numFmtId="0" fontId="46" fillId="0" borderId="13" xfId="41" applyFont="1" applyBorder="1" applyAlignment="1">
      <alignment horizontal="left" vertical="center"/>
    </xf>
    <xf numFmtId="0" fontId="46" fillId="0" borderId="14" xfId="41" applyFont="1" applyBorder="1" applyAlignment="1">
      <alignment horizontal="left" vertical="center"/>
    </xf>
    <xf numFmtId="0" fontId="43" fillId="32" borderId="109" xfId="41" applyFont="1" applyFill="1" applyBorder="1" applyAlignment="1">
      <alignment vertical="center" wrapText="1"/>
    </xf>
    <xf numFmtId="0" fontId="43" fillId="0" borderId="10" xfId="41" applyFont="1" applyBorder="1" applyAlignment="1">
      <alignment vertical="center"/>
    </xf>
    <xf numFmtId="0" fontId="43" fillId="0" borderId="0" xfId="41" applyFont="1" applyBorder="1" applyAlignment="1">
      <alignment vertical="center"/>
    </xf>
    <xf numFmtId="0" fontId="43" fillId="0" borderId="11" xfId="41" applyFont="1" applyBorder="1" applyAlignment="1">
      <alignment vertical="center"/>
    </xf>
    <xf numFmtId="0" fontId="46" fillId="0" borderId="10" xfId="41" applyFont="1" applyBorder="1" applyAlignment="1">
      <alignment horizontal="center" vertical="center"/>
    </xf>
    <xf numFmtId="0" fontId="46" fillId="0" borderId="0" xfId="41" applyFont="1" applyBorder="1" applyAlignment="1">
      <alignment horizontal="center" vertical="center"/>
    </xf>
    <xf numFmtId="0" fontId="46" fillId="0" borderId="11" xfId="41" applyFont="1" applyBorder="1" applyAlignment="1">
      <alignment horizontal="center" vertical="center"/>
    </xf>
    <xf numFmtId="0" fontId="46" fillId="0" borderId="10" xfId="41" applyFont="1" applyBorder="1" applyAlignment="1">
      <alignment horizontal="left" vertical="center"/>
    </xf>
    <xf numFmtId="0" fontId="46" fillId="0" borderId="0" xfId="41" applyFont="1" applyBorder="1" applyAlignment="1">
      <alignment horizontal="left" vertical="center"/>
    </xf>
    <xf numFmtId="0" fontId="46" fillId="0" borderId="11" xfId="41" applyFont="1" applyBorder="1" applyAlignment="1">
      <alignment horizontal="left" vertical="center"/>
    </xf>
    <xf numFmtId="0" fontId="43" fillId="0" borderId="10" xfId="41" applyFont="1" applyBorder="1" applyAlignment="1">
      <alignment horizontal="left" vertical="center"/>
    </xf>
    <xf numFmtId="0" fontId="43" fillId="0" borderId="0" xfId="41" applyFont="1" applyBorder="1" applyAlignment="1">
      <alignment horizontal="left" vertical="center"/>
    </xf>
    <xf numFmtId="0" fontId="43" fillId="0" borderId="11" xfId="41" applyFont="1" applyBorder="1" applyAlignment="1">
      <alignment horizontal="left" vertical="center"/>
    </xf>
    <xf numFmtId="0" fontId="43" fillId="0" borderId="53" xfId="41" applyFont="1" applyBorder="1" applyAlignment="1">
      <alignment vertical="center"/>
    </xf>
    <xf numFmtId="0" fontId="43" fillId="0" borderId="10" xfId="0" applyFont="1" applyBorder="1" applyAlignment="1">
      <alignment horizontal="left" vertical="center" shrinkToFit="1"/>
    </xf>
    <xf numFmtId="0" fontId="43" fillId="0" borderId="0" xfId="0" applyFont="1" applyAlignment="1">
      <alignment horizontal="left" vertical="center" shrinkToFit="1"/>
    </xf>
    <xf numFmtId="0" fontId="43" fillId="0" borderId="11" xfId="0" applyFont="1" applyBorder="1" applyAlignment="1">
      <alignment horizontal="left" vertical="center" shrinkToFit="1"/>
    </xf>
    <xf numFmtId="0" fontId="47" fillId="0" borderId="42" xfId="41" applyFont="1" applyBorder="1" applyAlignment="1">
      <alignment vertical="center"/>
    </xf>
    <xf numFmtId="0" fontId="47" fillId="0" borderId="15" xfId="41" applyFont="1" applyBorder="1" applyAlignment="1">
      <alignment vertical="center"/>
    </xf>
    <xf numFmtId="0" fontId="47" fillId="0" borderId="16" xfId="41" applyFont="1" applyBorder="1" applyAlignment="1">
      <alignment vertical="center"/>
    </xf>
    <xf numFmtId="0" fontId="47" fillId="0" borderId="42" xfId="41" applyFont="1" applyBorder="1" applyAlignment="1">
      <alignment horizontal="center" vertical="center"/>
    </xf>
    <xf numFmtId="0" fontId="47" fillId="0" borderId="15" xfId="41" applyFont="1" applyBorder="1" applyAlignment="1">
      <alignment horizontal="center" vertical="center"/>
    </xf>
    <xf numFmtId="0" fontId="47" fillId="0" borderId="16" xfId="41" applyFont="1" applyBorder="1" applyAlignment="1">
      <alignment horizontal="center" vertical="center"/>
    </xf>
    <xf numFmtId="0" fontId="43" fillId="32" borderId="0" xfId="41" applyFont="1" applyFill="1" applyBorder="1" applyAlignment="1">
      <alignment horizontal="left" vertical="center" wrapText="1"/>
    </xf>
    <xf numFmtId="0" fontId="43" fillId="32" borderId="110" xfId="41" applyFont="1" applyFill="1" applyBorder="1" applyAlignment="1">
      <alignment horizontal="left" vertical="center" wrapText="1"/>
    </xf>
    <xf numFmtId="0" fontId="47" fillId="0" borderId="13" xfId="41" applyFont="1" applyBorder="1" applyAlignment="1">
      <alignment horizontal="center" vertical="center"/>
    </xf>
    <xf numFmtId="0" fontId="47" fillId="0" borderId="14" xfId="41" applyFont="1" applyBorder="1" applyAlignment="1">
      <alignment horizontal="center" vertical="center"/>
    </xf>
    <xf numFmtId="0" fontId="43" fillId="0" borderId="0" xfId="41" applyFont="1" applyBorder="1" applyAlignment="1">
      <alignment horizontal="center" vertical="center"/>
    </xf>
    <xf numFmtId="0" fontId="43" fillId="0" borderId="11" xfId="41" applyFont="1" applyBorder="1" applyAlignment="1">
      <alignment horizontal="center" vertical="center"/>
    </xf>
    <xf numFmtId="0" fontId="47" fillId="0" borderId="10" xfId="41" applyFont="1" applyBorder="1" applyAlignment="1">
      <alignment horizontal="left" vertical="center"/>
    </xf>
    <xf numFmtId="0" fontId="43" fillId="0" borderId="53" xfId="0" applyFont="1" applyBorder="1" applyAlignment="1">
      <alignment vertical="center"/>
    </xf>
    <xf numFmtId="0" fontId="43" fillId="0" borderId="53" xfId="0" applyFont="1" applyBorder="1" applyAlignment="1">
      <alignment horizontal="right" vertical="center"/>
    </xf>
    <xf numFmtId="0" fontId="47" fillId="0" borderId="0" xfId="41" applyFont="1" applyBorder="1" applyAlignment="1">
      <alignment horizontal="center" vertical="center"/>
    </xf>
    <xf numFmtId="0" fontId="47" fillId="0" borderId="11" xfId="41" applyFont="1" applyBorder="1" applyAlignment="1">
      <alignment horizontal="center" vertical="center"/>
    </xf>
    <xf numFmtId="0" fontId="46" fillId="0" borderId="110" xfId="41" applyFont="1" applyBorder="1" applyAlignment="1">
      <alignment horizontal="center" vertical="center"/>
    </xf>
    <xf numFmtId="0" fontId="47" fillId="0" borderId="10" xfId="41" applyFont="1" applyBorder="1" applyAlignment="1">
      <alignment vertical="center"/>
    </xf>
    <xf numFmtId="0" fontId="47" fillId="0" borderId="0" xfId="41" applyFont="1" applyBorder="1" applyAlignment="1">
      <alignment vertical="center"/>
    </xf>
    <xf numFmtId="0" fontId="47" fillId="0" borderId="11" xfId="41" applyFont="1" applyBorder="1" applyAlignment="1">
      <alignment vertical="center"/>
    </xf>
    <xf numFmtId="0" fontId="43" fillId="32" borderId="42" xfId="41" applyFont="1" applyFill="1" applyBorder="1" applyAlignment="1">
      <alignment horizontal="left" vertical="center" wrapText="1"/>
    </xf>
    <xf numFmtId="0" fontId="43" fillId="32" borderId="15" xfId="41" applyFont="1" applyFill="1" applyBorder="1" applyAlignment="1">
      <alignment horizontal="left" vertical="center" wrapText="1"/>
    </xf>
    <xf numFmtId="0" fontId="43" fillId="32" borderId="16" xfId="41" applyFont="1" applyFill="1" applyBorder="1" applyAlignment="1">
      <alignment horizontal="left" vertical="center" wrapText="1"/>
    </xf>
    <xf numFmtId="0" fontId="43" fillId="0" borderId="15" xfId="41" applyFont="1" applyBorder="1" applyAlignment="1">
      <alignment horizontal="left" vertical="center"/>
    </xf>
    <xf numFmtId="0" fontId="43" fillId="0" borderId="16" xfId="41" applyFont="1" applyBorder="1" applyAlignment="1">
      <alignment horizontal="left" vertical="center"/>
    </xf>
    <xf numFmtId="0" fontId="43" fillId="0" borderId="0" xfId="0" applyFont="1"/>
    <xf numFmtId="0" fontId="47" fillId="0" borderId="0" xfId="0" applyFont="1" applyAlignment="1">
      <alignment horizontal="left" vertical="center" shrinkToFit="1"/>
    </xf>
    <xf numFmtId="0" fontId="43" fillId="0" borderId="0" xfId="0" applyFont="1" applyAlignment="1">
      <alignment vertical="center"/>
    </xf>
    <xf numFmtId="0" fontId="47" fillId="0" borderId="0" xfId="0" applyFont="1" applyAlignment="1">
      <alignment horizontal="left" vertical="center" wrapText="1" shrinkToFit="1"/>
    </xf>
    <xf numFmtId="0" fontId="44" fillId="0" borderId="0" xfId="0" applyFont="1" applyAlignment="1">
      <alignment horizontal="left" vertical="center" shrinkToFit="1"/>
    </xf>
    <xf numFmtId="0" fontId="43" fillId="0" borderId="0" xfId="41" applyFont="1" applyFill="1" applyAlignment="1">
      <alignment horizontal="left" vertical="center"/>
    </xf>
    <xf numFmtId="0" fontId="43" fillId="0" borderId="0" xfId="41" applyFont="1" applyFill="1" applyAlignment="1">
      <alignment horizontal="right" vertical="center"/>
    </xf>
    <xf numFmtId="0" fontId="43" fillId="0" borderId="0" xfId="41" applyFont="1" applyFill="1" applyAlignment="1">
      <alignment horizontal="center" vertical="center"/>
    </xf>
    <xf numFmtId="0" fontId="43" fillId="0" borderId="53" xfId="41" applyFont="1" applyFill="1" applyBorder="1" applyAlignment="1">
      <alignment horizontal="center" vertical="center"/>
    </xf>
    <xf numFmtId="0" fontId="43" fillId="0" borderId="18" xfId="41" applyFont="1" applyFill="1" applyBorder="1" applyAlignment="1">
      <alignment horizontal="center" vertical="center"/>
    </xf>
    <xf numFmtId="0" fontId="43" fillId="0" borderId="21" xfId="41" applyFont="1" applyFill="1" applyBorder="1" applyAlignment="1">
      <alignment horizontal="center" vertical="center"/>
    </xf>
    <xf numFmtId="0" fontId="43" fillId="0" borderId="22" xfId="41" applyFont="1" applyFill="1" applyBorder="1" applyAlignment="1">
      <alignment horizontal="center" vertical="center"/>
    </xf>
    <xf numFmtId="0" fontId="43" fillId="0" borderId="12" xfId="41" applyFont="1" applyFill="1" applyBorder="1" applyAlignment="1">
      <alignment horizontal="left" vertical="center"/>
    </xf>
    <xf numFmtId="0" fontId="43" fillId="0" borderId="13" xfId="41" applyFont="1" applyFill="1" applyBorder="1" applyAlignment="1">
      <alignment horizontal="left" vertical="center"/>
    </xf>
    <xf numFmtId="0" fontId="43" fillId="0" borderId="14" xfId="41" applyFont="1" applyFill="1" applyBorder="1" applyAlignment="1">
      <alignment horizontal="left" vertical="center"/>
    </xf>
    <xf numFmtId="0" fontId="43" fillId="0" borderId="10" xfId="41" applyFont="1" applyFill="1" applyBorder="1" applyAlignment="1">
      <alignment horizontal="left" vertical="center"/>
    </xf>
    <xf numFmtId="0" fontId="43" fillId="0" borderId="11" xfId="41" applyFont="1" applyFill="1" applyBorder="1" applyAlignment="1">
      <alignment horizontal="left" vertical="center"/>
    </xf>
    <xf numFmtId="0" fontId="43" fillId="0" borderId="0" xfId="41" applyFont="1" applyFill="1" applyBorder="1" applyAlignment="1">
      <alignment vertical="center"/>
    </xf>
    <xf numFmtId="0" fontId="43" fillId="0" borderId="0" xfId="41" applyFont="1" applyFill="1" applyBorder="1" applyAlignment="1">
      <alignment horizontal="left" vertical="center"/>
    </xf>
    <xf numFmtId="0" fontId="47" fillId="0" borderId="0" xfId="41" applyFont="1" applyFill="1" applyAlignment="1">
      <alignment vertical="center"/>
    </xf>
    <xf numFmtId="0" fontId="43" fillId="0" borderId="0" xfId="41" applyFont="1" applyFill="1" applyBorder="1" applyAlignment="1">
      <alignment horizontal="center" vertical="center"/>
    </xf>
    <xf numFmtId="0" fontId="43" fillId="0" borderId="0" xfId="41" applyFont="1" applyFill="1" applyAlignment="1">
      <alignment horizontal="center" vertical="center"/>
    </xf>
    <xf numFmtId="0" fontId="43" fillId="0" borderId="15" xfId="41" applyFont="1" applyFill="1" applyBorder="1" applyAlignment="1">
      <alignment horizontal="left" vertical="center"/>
    </xf>
    <xf numFmtId="0" fontId="43" fillId="0" borderId="15" xfId="41" applyFont="1" applyFill="1" applyBorder="1" applyAlignment="1">
      <alignment horizontal="center" vertical="center"/>
    </xf>
    <xf numFmtId="0" fontId="116" fillId="0" borderId="15" xfId="41" applyFont="1" applyFill="1" applyBorder="1" applyAlignment="1">
      <alignment horizontal="center" vertical="center"/>
    </xf>
    <xf numFmtId="0" fontId="116" fillId="0" borderId="0" xfId="41" applyFont="1" applyFill="1" applyAlignment="1">
      <alignment horizontal="center" vertical="center"/>
    </xf>
    <xf numFmtId="0" fontId="43" fillId="0" borderId="12" xfId="41" applyFont="1" applyFill="1" applyBorder="1" applyAlignment="1">
      <alignment horizontal="left" vertical="center"/>
    </xf>
    <xf numFmtId="0" fontId="43" fillId="0" borderId="13" xfId="41" applyFont="1" applyFill="1" applyBorder="1" applyAlignment="1">
      <alignment horizontal="left" vertical="center"/>
    </xf>
    <xf numFmtId="0" fontId="43" fillId="0" borderId="14" xfId="41" applyFont="1" applyFill="1" applyBorder="1" applyAlignment="1">
      <alignment horizontal="left" vertical="center"/>
    </xf>
    <xf numFmtId="0" fontId="43" fillId="0" borderId="42" xfId="41" applyFont="1" applyFill="1" applyBorder="1" applyAlignment="1">
      <alignment horizontal="left" vertical="center"/>
    </xf>
    <xf numFmtId="0" fontId="43" fillId="0" borderId="15" xfId="41" applyFont="1" applyFill="1" applyBorder="1" applyAlignment="1">
      <alignment horizontal="left" vertical="center"/>
    </xf>
    <xf numFmtId="0" fontId="43" fillId="0" borderId="16" xfId="41" applyFont="1" applyFill="1" applyBorder="1" applyAlignment="1">
      <alignment horizontal="left" vertical="center"/>
    </xf>
    <xf numFmtId="0" fontId="47" fillId="0" borderId="0" xfId="41" applyFont="1" applyFill="1" applyAlignment="1">
      <alignment horizontal="center" vertical="center"/>
    </xf>
    <xf numFmtId="0" fontId="43" fillId="0" borderId="0" xfId="41" applyFont="1" applyFill="1" applyAlignment="1">
      <alignment vertical="center"/>
    </xf>
    <xf numFmtId="0" fontId="47" fillId="0" borderId="18" xfId="41" applyFont="1" applyFill="1" applyBorder="1" applyAlignment="1">
      <alignment horizontal="center" vertical="center"/>
    </xf>
    <xf numFmtId="0" fontId="47" fillId="0" borderId="21" xfId="41" applyFont="1" applyFill="1" applyBorder="1" applyAlignment="1">
      <alignment horizontal="center" vertical="center"/>
    </xf>
    <xf numFmtId="0" fontId="47" fillId="0" borderId="22" xfId="41" applyFont="1" applyFill="1" applyBorder="1" applyAlignment="1">
      <alignment horizontal="center" vertical="center"/>
    </xf>
    <xf numFmtId="0" fontId="43" fillId="0" borderId="15" xfId="41" applyFont="1" applyFill="1" applyBorder="1" applyAlignment="1">
      <alignment horizontal="left" vertical="center" shrinkToFit="1"/>
    </xf>
    <xf numFmtId="0" fontId="78" fillId="0" borderId="18" xfId="41" applyFont="1" applyFill="1" applyBorder="1" applyAlignment="1">
      <alignment horizontal="center" vertical="center"/>
    </xf>
    <xf numFmtId="0" fontId="78" fillId="0" borderId="21" xfId="41" applyFont="1" applyFill="1" applyBorder="1" applyAlignment="1">
      <alignment horizontal="center" vertical="center"/>
    </xf>
    <xf numFmtId="0" fontId="78" fillId="0" borderId="22" xfId="41" applyFont="1" applyFill="1" applyBorder="1" applyAlignment="1">
      <alignment horizontal="center" vertical="center"/>
    </xf>
    <xf numFmtId="0" fontId="43" fillId="0" borderId="0" xfId="41" applyFont="1" applyFill="1" applyAlignment="1">
      <alignment horizontal="center" vertical="center" shrinkToFit="1"/>
    </xf>
    <xf numFmtId="0" fontId="43" fillId="0" borderId="42" xfId="41" applyFont="1" applyFill="1" applyBorder="1" applyAlignment="1">
      <alignment horizontal="center"/>
    </xf>
    <xf numFmtId="0" fontId="43" fillId="0" borderId="15" xfId="41" applyFont="1" applyFill="1" applyBorder="1"/>
    <xf numFmtId="0" fontId="43" fillId="0" borderId="16" xfId="41" applyFont="1" applyFill="1" applyBorder="1"/>
    <xf numFmtId="0" fontId="43" fillId="0" borderId="0" xfId="41" applyFont="1" applyFill="1"/>
    <xf numFmtId="0" fontId="44" fillId="0" borderId="0" xfId="41" applyFont="1" applyFill="1" applyAlignment="1">
      <alignment vertical="center" wrapText="1"/>
    </xf>
    <xf numFmtId="0" fontId="44" fillId="0" borderId="0" xfId="41" applyFont="1" applyFill="1" applyAlignment="1">
      <alignment horizontal="left" vertical="center" wrapText="1"/>
    </xf>
    <xf numFmtId="0" fontId="44" fillId="0" borderId="0" xfId="41" applyFont="1" applyFill="1" applyAlignment="1">
      <alignment horizontal="left" vertical="center"/>
    </xf>
    <xf numFmtId="0" fontId="44" fillId="0" borderId="0" xfId="41" applyFont="1" applyFill="1" applyAlignment="1">
      <alignment vertical="center"/>
    </xf>
    <xf numFmtId="0" fontId="44" fillId="0" borderId="0" xfId="41" applyFont="1" applyFill="1" applyAlignment="1">
      <alignment horizontal="left"/>
    </xf>
    <xf numFmtId="0" fontId="44" fillId="0" borderId="0" xfId="41" applyFont="1" applyFill="1"/>
    <xf numFmtId="0" fontId="43" fillId="0" borderId="0" xfId="41" applyFont="1" applyFill="1" applyAlignment="1">
      <alignment horizontal="center"/>
    </xf>
    <xf numFmtId="0" fontId="4" fillId="0" borderId="21" xfId="41" applyFont="1" applyBorder="1"/>
    <xf numFmtId="0" fontId="43" fillId="0" borderId="0" xfId="41" applyFont="1" applyAlignment="1">
      <alignment horizontal="left" wrapText="1"/>
    </xf>
    <xf numFmtId="0" fontId="4" fillId="0" borderId="13" xfId="41" applyFont="1" applyBorder="1"/>
    <xf numFmtId="0" fontId="4" fillId="0" borderId="15" xfId="41" applyFont="1" applyBorder="1"/>
    <xf numFmtId="0" fontId="44" fillId="0" borderId="0" xfId="41" applyFont="1" applyFill="1" applyAlignment="1">
      <alignment horizontal="center" vertical="top"/>
    </xf>
    <xf numFmtId="0" fontId="44" fillId="0" borderId="0" xfId="41" applyFont="1" applyFill="1" applyAlignment="1">
      <alignment vertical="top" wrapText="1"/>
    </xf>
    <xf numFmtId="0" fontId="44" fillId="0" borderId="0" xfId="41" applyFont="1" applyFill="1" applyAlignment="1">
      <alignment horizontal="center" vertical="center"/>
    </xf>
    <xf numFmtId="0" fontId="48" fillId="32" borderId="0" xfId="41" applyFont="1" applyFill="1" applyBorder="1" applyAlignment="1">
      <alignment horizontal="center" vertical="center"/>
    </xf>
    <xf numFmtId="0" fontId="44" fillId="32" borderId="0" xfId="41" applyFont="1" applyFill="1" applyBorder="1" applyAlignment="1">
      <alignment horizontal="center" vertical="top" wrapText="1"/>
    </xf>
    <xf numFmtId="0" fontId="43" fillId="0" borderId="0" xfId="44" applyFont="1" applyFill="1" applyAlignment="1">
      <alignment horizontal="center"/>
    </xf>
    <xf numFmtId="49" fontId="43" fillId="0" borderId="0" xfId="45" applyNumberFormat="1" applyFont="1" applyBorder="1" applyAlignment="1">
      <alignment vertical="center"/>
    </xf>
    <xf numFmtId="0" fontId="43" fillId="0" borderId="0" xfId="44" applyFont="1" applyFill="1" applyAlignment="1">
      <alignment vertical="top"/>
    </xf>
    <xf numFmtId="0" fontId="43" fillId="0" borderId="0" xfId="44" applyFont="1" applyFill="1" applyAlignment="1">
      <alignment vertical="top" wrapText="1"/>
    </xf>
    <xf numFmtId="0" fontId="117" fillId="0" borderId="0" xfId="46" applyFont="1"/>
    <xf numFmtId="0" fontId="47" fillId="0" borderId="0" xfId="46" applyFont="1" applyFill="1" applyAlignment="1">
      <alignment horizontal="left" vertical="center" wrapText="1" indent="2"/>
    </xf>
    <xf numFmtId="0" fontId="47" fillId="0" borderId="0" xfId="46" applyFont="1" applyFill="1" applyAlignment="1">
      <alignment horizontal="left" indent="1"/>
    </xf>
    <xf numFmtId="0" fontId="47" fillId="0" borderId="0" xfId="46" applyFont="1" applyFill="1"/>
    <xf numFmtId="0" fontId="43" fillId="0" borderId="0" xfId="0" applyFont="1" applyFill="1" applyAlignment="1">
      <alignment horizontal="left" vertical="center"/>
    </xf>
    <xf numFmtId="0" fontId="43" fillId="0" borderId="0" xfId="0" applyFont="1" applyFill="1" applyAlignment="1">
      <alignment horizontal="left" vertical="center" wrapText="1"/>
    </xf>
    <xf numFmtId="0" fontId="43" fillId="0" borderId="0" xfId="0" applyFont="1" applyFill="1" applyAlignment="1">
      <alignment horizontal="left" vertical="top" wrapText="1"/>
    </xf>
    <xf numFmtId="0" fontId="43" fillId="0" borderId="10" xfId="52" applyFont="1" applyFill="1" applyBorder="1" applyAlignment="1">
      <alignment horizontal="left" vertical="center" wrapText="1"/>
    </xf>
    <xf numFmtId="0" fontId="43" fillId="0" borderId="0" xfId="52" applyFont="1" applyFill="1" applyBorder="1" applyAlignment="1">
      <alignment horizontal="left" vertical="center" wrapText="1"/>
    </xf>
    <xf numFmtId="0" fontId="43" fillId="0" borderId="11" xfId="52" applyFont="1" applyFill="1" applyBorder="1" applyAlignment="1">
      <alignment horizontal="left" vertical="center" wrapText="1"/>
    </xf>
    <xf numFmtId="0" fontId="43" fillId="0" borderId="0" xfId="52" applyFont="1" applyFill="1" applyAlignment="1">
      <alignment horizontal="left" vertical="center" wrapText="1"/>
    </xf>
    <xf numFmtId="0" fontId="43" fillId="0" borderId="0" xfId="71" applyFont="1" applyAlignment="1">
      <alignment vertical="center" wrapText="1"/>
    </xf>
    <xf numFmtId="0" fontId="114" fillId="0" borderId="94" xfId="41" applyFont="1" applyBorder="1" applyAlignment="1">
      <alignment horizontal="center"/>
    </xf>
  </cellXfs>
  <cellStyles count="7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Accent" xfId="55"/>
    <cellStyle name="Accent 1" xfId="56"/>
    <cellStyle name="Accent 2" xfId="57"/>
    <cellStyle name="Accent 3" xfId="58"/>
    <cellStyle name="Bad" xfId="59"/>
    <cellStyle name="Error" xfId="60"/>
    <cellStyle name="Footnote" xfId="61"/>
    <cellStyle name="Good" xfId="62"/>
    <cellStyle name="Heading" xfId="63"/>
    <cellStyle name="Heading 1" xfId="64"/>
    <cellStyle name="Heading 2" xfId="65"/>
    <cellStyle name="Neutral" xfId="66"/>
    <cellStyle name="Note" xfId="67"/>
    <cellStyle name="Status" xfId="68"/>
    <cellStyle name="Text" xfId="69"/>
    <cellStyle name="Warning" xfId="70"/>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4"/>
    <cellStyle name="桁区切り 3" xfId="74"/>
    <cellStyle name="桁区切り 4" xfId="75"/>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2 2" xfId="52"/>
    <cellStyle name="標準 2 3" xfId="53"/>
    <cellStyle name="標準 2 4" xfId="71"/>
    <cellStyle name="標準 3" xfId="50"/>
    <cellStyle name="標準 3 2" xfId="72"/>
    <cellStyle name="標準 4" xfId="51"/>
    <cellStyle name="標準 5" xfId="73"/>
    <cellStyle name="標準_~9263894" xfId="45"/>
    <cellStyle name="標準_fukushi_kasan" xfId="42"/>
    <cellStyle name="標準_iryou_kasan" xfId="46"/>
    <cellStyle name="標準_資料２　介護給付費に係る体制等状況一覧案（修正版２）" xfId="44"/>
    <cellStyle name="標準_通所介護＿添付加算" xfId="47"/>
    <cellStyle name="標準_訪問入浴＿加算添付" xfId="49"/>
    <cellStyle name="良い" xfId="43" builtinId="26" customBuiltin="1"/>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99FFCC"/>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251460</xdr:colOff>
      <xdr:row>29</xdr:row>
      <xdr:rowOff>15240</xdr:rowOff>
    </xdr:from>
    <xdr:to>
      <xdr:col>36</xdr:col>
      <xdr:colOff>830580</xdr:colOff>
      <xdr:row>31</xdr:row>
      <xdr:rowOff>144780</xdr:rowOff>
    </xdr:to>
    <xdr:cxnSp macro="">
      <xdr:nvCxnSpPr>
        <xdr:cNvPr id="3" name="直線コネクタ 2"/>
        <xdr:cNvCxnSpPr/>
      </xdr:nvCxnSpPr>
      <xdr:spPr>
        <a:xfrm>
          <a:off x="350520" y="5128260"/>
          <a:ext cx="8214360" cy="4724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512619</xdr:colOff>
      <xdr:row>2</xdr:row>
      <xdr:rowOff>235527</xdr:rowOff>
    </xdr:to>
    <xdr:sp macro="" textlink="">
      <xdr:nvSpPr>
        <xdr:cNvPr id="2" name="正方形/長方形 1">
          <a:extLst>
            <a:ext uri="{FF2B5EF4-FFF2-40B4-BE49-F238E27FC236}">
              <a16:creationId xmlns:a16="http://schemas.microsoft.com/office/drawing/2014/main" id="{00000000-0008-0000-0000-000005000000}"/>
            </a:ext>
          </a:extLst>
        </xdr:cNvPr>
        <xdr:cNvSpPr/>
      </xdr:nvSpPr>
      <xdr:spPr>
        <a:xfrm>
          <a:off x="12700" y="401782"/>
          <a:ext cx="1552864" cy="3325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106680</xdr:colOff>
      <xdr:row>25</xdr:row>
      <xdr:rowOff>83820</xdr:rowOff>
    </xdr:from>
    <xdr:to>
      <xdr:col>81</xdr:col>
      <xdr:colOff>7620</xdr:colOff>
      <xdr:row>27</xdr:row>
      <xdr:rowOff>464820</xdr:rowOff>
    </xdr:to>
    <xdr:sp macro="" textlink="">
      <xdr:nvSpPr>
        <xdr:cNvPr id="2" name="テキスト ボックス 1"/>
        <xdr:cNvSpPr txBox="1"/>
      </xdr:nvSpPr>
      <xdr:spPr>
        <a:xfrm>
          <a:off x="3848100" y="11993880"/>
          <a:ext cx="531114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介護処遇改善加算等については</a:t>
          </a:r>
          <a:r>
            <a:rPr kumimoji="1" lang="en-US" altLang="ja-JP" sz="1400"/>
            <a:t>Kintone</a:t>
          </a:r>
          <a:r>
            <a:rPr kumimoji="1" lang="ja-JP" altLang="en-US" sz="1400"/>
            <a:t>アプリから届出が必要です。</a:t>
          </a:r>
          <a:endParaRPr kumimoji="1" lang="en-US" altLang="ja-JP" sz="1400"/>
        </a:p>
        <a:p>
          <a:pPr algn="ctr"/>
          <a:r>
            <a:rPr kumimoji="1" lang="ja-JP" altLang="en-US" sz="1400">
              <a:solidFill>
                <a:srgbClr val="FF0000"/>
              </a:solidFill>
            </a:rPr>
            <a:t>別紙２の特記事項欄には必ず記載してください。</a:t>
          </a:r>
        </a:p>
      </xdr:txBody>
    </xdr:sp>
    <xdr:clientData/>
  </xdr:twoCellAnchor>
  <xdr:twoCellAnchor>
    <xdr:from>
      <xdr:col>35</xdr:col>
      <xdr:colOff>114300</xdr:colOff>
      <xdr:row>37</xdr:row>
      <xdr:rowOff>121920</xdr:rowOff>
    </xdr:from>
    <xdr:to>
      <xdr:col>81</xdr:col>
      <xdr:colOff>15240</xdr:colOff>
      <xdr:row>39</xdr:row>
      <xdr:rowOff>502920</xdr:rowOff>
    </xdr:to>
    <xdr:sp macro="" textlink="">
      <xdr:nvSpPr>
        <xdr:cNvPr id="3" name="テキスト ボックス 2"/>
        <xdr:cNvSpPr txBox="1"/>
      </xdr:nvSpPr>
      <xdr:spPr>
        <a:xfrm>
          <a:off x="3855720" y="18889980"/>
          <a:ext cx="531114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介護処遇改善加算等については</a:t>
          </a:r>
          <a:r>
            <a:rPr kumimoji="1" lang="en-US" altLang="ja-JP" sz="1400"/>
            <a:t>Kintone</a:t>
          </a:r>
          <a:r>
            <a:rPr kumimoji="1" lang="ja-JP" altLang="en-US" sz="1400"/>
            <a:t>アプリから届出が必要です。</a:t>
          </a:r>
          <a:endParaRPr kumimoji="1" lang="en-US" altLang="ja-JP" sz="1400"/>
        </a:p>
        <a:p>
          <a:pPr algn="ctr"/>
          <a:r>
            <a:rPr kumimoji="1" lang="ja-JP" altLang="en-US" sz="1400">
              <a:solidFill>
                <a:srgbClr val="FF0000"/>
              </a:solidFill>
            </a:rPr>
            <a:t>別紙２の特記事項欄には必ず記載してください。</a:t>
          </a:r>
        </a:p>
      </xdr:txBody>
    </xdr:sp>
    <xdr:clientData/>
  </xdr:twoCellAnchor>
  <xdr:twoCellAnchor>
    <xdr:from>
      <xdr:col>36</xdr:col>
      <xdr:colOff>0</xdr:colOff>
      <xdr:row>53</xdr:row>
      <xdr:rowOff>99060</xdr:rowOff>
    </xdr:from>
    <xdr:to>
      <xdr:col>81</xdr:col>
      <xdr:colOff>22860</xdr:colOff>
      <xdr:row>55</xdr:row>
      <xdr:rowOff>480060</xdr:rowOff>
    </xdr:to>
    <xdr:sp macro="" textlink="">
      <xdr:nvSpPr>
        <xdr:cNvPr id="4" name="テキスト ボックス 3"/>
        <xdr:cNvSpPr txBox="1"/>
      </xdr:nvSpPr>
      <xdr:spPr>
        <a:xfrm>
          <a:off x="3863340" y="28011120"/>
          <a:ext cx="531114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介護処遇改善加算等については</a:t>
          </a:r>
          <a:r>
            <a:rPr kumimoji="1" lang="en-US" altLang="ja-JP" sz="1400"/>
            <a:t>Kintone</a:t>
          </a:r>
          <a:r>
            <a:rPr kumimoji="1" lang="ja-JP" altLang="en-US" sz="1400"/>
            <a:t>アプリから届出が必要です。</a:t>
          </a:r>
          <a:endParaRPr kumimoji="1" lang="en-US" altLang="ja-JP" sz="1400"/>
        </a:p>
        <a:p>
          <a:pPr algn="ctr"/>
          <a:r>
            <a:rPr kumimoji="1" lang="ja-JP" altLang="en-US" sz="1400">
              <a:solidFill>
                <a:srgbClr val="FF0000"/>
              </a:solidFill>
            </a:rPr>
            <a:t>別紙２の特記事項欄には必ず記載してください。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167640</xdr:colOff>
      <xdr:row>3</xdr:row>
      <xdr:rowOff>0</xdr:rowOff>
    </xdr:from>
    <xdr:to>
      <xdr:col>26</xdr:col>
      <xdr:colOff>76200</xdr:colOff>
      <xdr:row>4</xdr:row>
      <xdr:rowOff>0</xdr:rowOff>
    </xdr:to>
    <xdr:sp macro="" textlink="">
      <xdr:nvSpPr>
        <xdr:cNvPr id="2" name="CustomShape 1">
          <a:extLst>
            <a:ext uri="{FF2B5EF4-FFF2-40B4-BE49-F238E27FC236}">
              <a16:creationId xmlns:a16="http://schemas.microsoft.com/office/drawing/2014/main" id="{00000000-0008-0000-0900-000002000000}"/>
            </a:ext>
          </a:extLst>
        </xdr:cNvPr>
        <xdr:cNvSpPr>
          <a:spLocks noChangeArrowheads="1"/>
        </xdr:cNvSpPr>
      </xdr:nvSpPr>
      <xdr:spPr bwMode="auto">
        <a:xfrm>
          <a:off x="678180" y="861060"/>
          <a:ext cx="4815840" cy="358140"/>
        </a:xfrm>
        <a:custGeom>
          <a:avLst/>
          <a:gdLst>
            <a:gd name="G0" fmla="+- 0 0 12662"/>
            <a:gd name="G1" fmla="+- 50000 0 12662"/>
            <a:gd name="G2" fmla="?: G1 12662 50000"/>
            <a:gd name="G3" fmla="?: G0 0 G1"/>
            <a:gd name="G4" fmla="min 17279 995"/>
            <a:gd name="G5" fmla="*/ G4 G3 1"/>
            <a:gd name="G6" fmla="*/ G5 1 34464"/>
            <a:gd name="G7" fmla="+- 17279 0 G6"/>
            <a:gd name="G8" fmla="+- 995 0 G6"/>
            <a:gd name="G9" fmla="*/ G6 29289 1"/>
            <a:gd name="G10" fmla="*/ G9 1 34464"/>
            <a:gd name="G11" fmla="+- 17279 0 G10"/>
            <a:gd name="G12" fmla="+- 995 0 G10"/>
            <a:gd name="G13" fmla="*/ 17279 1 2"/>
            <a:gd name="G14" fmla="*/ 995 1 2"/>
            <a:gd name="G15" fmla="+- 995 0 0"/>
            <a:gd name="G16" fmla="+- 17279 0 0"/>
            <a:gd name="G17" fmla="+- 180 0 0"/>
            <a:gd name="G18" fmla="+- 90 0 0"/>
            <a:gd name="G19" fmla="+- 270 0 0"/>
            <a:gd name="G20" fmla="+- 90 0 0"/>
            <a:gd name="G21" fmla="+- 0 0 0"/>
            <a:gd name="G22" fmla="+- 90 0 0"/>
            <a:gd name="G23" fmla="+- 90 0 0"/>
            <a:gd name="G24" fmla="+- 90 0 0"/>
            <a:gd name="G25" fmla="+- 90 0 0"/>
            <a:gd name="G26" fmla="+- 90 0 0"/>
            <a:gd name="G27" fmla="+- 180 0 0"/>
            <a:gd name="G28" fmla="+- 90 0 0"/>
            <a:gd name="G29" fmla="+- 270 0 0"/>
            <a:gd name="G30" fmla="+- 90 0 0"/>
            <a:gd name="G31" fmla="+- 0 0 0"/>
            <a:gd name="G32" fmla="+- 90 0 0"/>
          </a:gdLst>
          <a:ahLst/>
          <a:cxnLst>
            <a:cxn ang="0">
              <a:pos x="r" y="vc"/>
            </a:cxn>
            <a:cxn ang="5400000">
              <a:pos x="hc" y="b"/>
            </a:cxn>
            <a:cxn ang="10800000">
              <a:pos x="l" y="vc"/>
            </a:cxn>
            <a:cxn ang="16200000">
              <a:pos x="hc" y="t"/>
            </a:cxn>
          </a:cxnLst>
          <a:rect l="0" t="0" r="0" b="0"/>
          <a:pathLst>
            <a:path stroke="0">
              <a:moveTo>
                <a:pt x="0" y="1078"/>
              </a:moveTo>
              <a:lnTo>
                <a:pt x="1078" y="1078"/>
              </a:lnTo>
              <a:lnTo>
                <a:pt x="180" y="90"/>
              </a:lnTo>
              <a:lnTo>
                <a:pt x="16201" y="0"/>
              </a:lnTo>
              <a:lnTo>
                <a:pt x="1078" y="1078"/>
              </a:lnTo>
              <a:lnTo>
                <a:pt x="270" y="90"/>
              </a:lnTo>
              <a:lnTo>
                <a:pt x="17279" y="-83"/>
              </a:lnTo>
              <a:lnTo>
                <a:pt x="1078" y="1078"/>
              </a:lnTo>
              <a:close/>
            </a:path>
            <a:path>
              <a:moveTo>
                <a:pt x="0" y="90"/>
              </a:moveTo>
              <a:lnTo>
                <a:pt x="1078" y="995"/>
              </a:lnTo>
              <a:lnTo>
                <a:pt x="1078" y="1078"/>
              </a:lnTo>
              <a:lnTo>
                <a:pt x="90" y="90"/>
              </a:lnTo>
              <a:moveTo>
                <a:pt x="1078" y="995"/>
              </a:moveTo>
              <a:lnTo>
                <a:pt x="1078" y="1078"/>
              </a:lnTo>
              <a:lnTo>
                <a:pt x="90" y="90"/>
              </a:lnTo>
              <a:lnTo>
                <a:pt x="0" y="1078"/>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30480</xdr:colOff>
          <xdr:row>31</xdr:row>
          <xdr:rowOff>0</xdr:rowOff>
        </xdr:from>
        <xdr:to>
          <xdr:col>22</xdr:col>
          <xdr:colOff>114300</xdr:colOff>
          <xdr:row>32</xdr:row>
          <xdr:rowOff>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21</xdr:row>
          <xdr:rowOff>0</xdr:rowOff>
        </xdr:from>
        <xdr:to>
          <xdr:col>22</xdr:col>
          <xdr:colOff>114300</xdr:colOff>
          <xdr:row>22</xdr:row>
          <xdr:rowOff>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44</xdr:row>
          <xdr:rowOff>0</xdr:rowOff>
        </xdr:from>
        <xdr:to>
          <xdr:col>22</xdr:col>
          <xdr:colOff>114300</xdr:colOff>
          <xdr:row>45</xdr:row>
          <xdr:rowOff>30480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50</xdr:row>
          <xdr:rowOff>0</xdr:rowOff>
        </xdr:from>
        <xdr:to>
          <xdr:col>22</xdr:col>
          <xdr:colOff>114300</xdr:colOff>
          <xdr:row>51</xdr:row>
          <xdr:rowOff>30480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33</xdr:row>
          <xdr:rowOff>0</xdr:rowOff>
        </xdr:from>
        <xdr:to>
          <xdr:col>22</xdr:col>
          <xdr:colOff>114300</xdr:colOff>
          <xdr:row>34</xdr:row>
          <xdr:rowOff>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bwMode="auto">
        <a:xfrm>
          <a:off x="5141595" y="6229350"/>
          <a:ext cx="11201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a:extLst>
            <a:ext uri="{FF2B5EF4-FFF2-40B4-BE49-F238E27FC236}">
              <a16:creationId xmlns:a16="http://schemas.microsoft.com/office/drawing/2014/main" id="{00000000-0008-0000-0A00-000003000000}"/>
            </a:ext>
          </a:extLst>
        </xdr:cNvPr>
        <xdr:cNvSpPr>
          <a:spLocks noChangeShapeType="1"/>
        </xdr:cNvSpPr>
      </xdr:nvSpPr>
      <xdr:spPr bwMode="auto">
        <a:xfrm>
          <a:off x="618553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a:extLst>
            <a:ext uri="{FF2B5EF4-FFF2-40B4-BE49-F238E27FC236}">
              <a16:creationId xmlns:a16="http://schemas.microsoft.com/office/drawing/2014/main" id="{00000000-0008-0000-0A00-000004000000}"/>
            </a:ext>
          </a:extLst>
        </xdr:cNvPr>
        <xdr:cNvSpPr>
          <a:spLocks noChangeArrowheads="1" noChangeShapeType="1" noTextEdit="1"/>
        </xdr:cNvSpPr>
      </xdr:nvSpPr>
      <xdr:spPr bwMode="auto">
        <a:xfrm>
          <a:off x="615696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a:extLst>
            <a:ext uri="{FF2B5EF4-FFF2-40B4-BE49-F238E27FC236}">
              <a16:creationId xmlns:a16="http://schemas.microsoft.com/office/drawing/2014/main" id="{00000000-0008-0000-0A00-000005000000}"/>
            </a:ext>
          </a:extLst>
        </xdr:cNvPr>
        <xdr:cNvSpPr>
          <a:spLocks noChangeArrowheads="1" noChangeShapeType="1" noTextEdit="1"/>
        </xdr:cNvSpPr>
      </xdr:nvSpPr>
      <xdr:spPr bwMode="auto">
        <a:xfrm>
          <a:off x="696468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a:extLst>
            <a:ext uri="{FF2B5EF4-FFF2-40B4-BE49-F238E27FC236}">
              <a16:creationId xmlns:a16="http://schemas.microsoft.com/office/drawing/2014/main" id="{00000000-0008-0000-0A00-000006000000}"/>
            </a:ext>
          </a:extLst>
        </xdr:cNvPr>
        <xdr:cNvSpPr>
          <a:spLocks noChangeShapeType="1"/>
        </xdr:cNvSpPr>
      </xdr:nvSpPr>
      <xdr:spPr bwMode="auto">
        <a:xfrm>
          <a:off x="698373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a:extLst>
            <a:ext uri="{FF2B5EF4-FFF2-40B4-BE49-F238E27FC236}">
              <a16:creationId xmlns:a16="http://schemas.microsoft.com/office/drawing/2014/main" id="{00000000-0008-0000-0A00-000007000000}"/>
            </a:ext>
          </a:extLst>
        </xdr:cNvPr>
        <xdr:cNvSpPr>
          <a:spLocks noChangeArrowheads="1" noChangeShapeType="1" noTextEdit="1"/>
        </xdr:cNvSpPr>
      </xdr:nvSpPr>
      <xdr:spPr bwMode="auto">
        <a:xfrm>
          <a:off x="615696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a:extLst>
            <a:ext uri="{FF2B5EF4-FFF2-40B4-BE49-F238E27FC236}">
              <a16:creationId xmlns:a16="http://schemas.microsoft.com/office/drawing/2014/main" id="{00000000-0008-0000-0A00-000008000000}"/>
            </a:ext>
          </a:extLst>
        </xdr:cNvPr>
        <xdr:cNvSpPr>
          <a:spLocks noChangeArrowheads="1" noChangeShapeType="1" noTextEdit="1"/>
        </xdr:cNvSpPr>
      </xdr:nvSpPr>
      <xdr:spPr bwMode="auto">
        <a:xfrm>
          <a:off x="696468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523875</xdr:colOff>
      <xdr:row>2</xdr:row>
      <xdr:rowOff>19050</xdr:rowOff>
    </xdr:from>
    <xdr:to>
      <xdr:col>16</xdr:col>
      <xdr:colOff>419100</xdr:colOff>
      <xdr:row>3</xdr:row>
      <xdr:rowOff>142875</xdr:rowOff>
    </xdr:to>
    <xdr:sp macro="" textlink="">
      <xdr:nvSpPr>
        <xdr:cNvPr id="9" name="Text Box 8">
          <a:extLst>
            <a:ext uri="{FF2B5EF4-FFF2-40B4-BE49-F238E27FC236}">
              <a16:creationId xmlns:a16="http://schemas.microsoft.com/office/drawing/2014/main" id="{00000000-0008-0000-0A00-000009000000}"/>
            </a:ext>
          </a:extLst>
        </xdr:cNvPr>
        <xdr:cNvSpPr txBox="1">
          <a:spLocks noChangeArrowheads="1"/>
        </xdr:cNvSpPr>
      </xdr:nvSpPr>
      <xdr:spPr bwMode="auto">
        <a:xfrm>
          <a:off x="5667375" y="902970"/>
          <a:ext cx="2348865" cy="46672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a:extLst>
            <a:ext uri="{FF2B5EF4-FFF2-40B4-BE49-F238E27FC236}">
              <a16:creationId xmlns:a16="http://schemas.microsoft.com/office/drawing/2014/main" id="{00000000-0008-0000-0A00-00000A000000}"/>
            </a:ext>
          </a:extLst>
        </xdr:cNvPr>
        <xdr:cNvSpPr>
          <a:spLocks noChangeShapeType="1"/>
        </xdr:cNvSpPr>
      </xdr:nvSpPr>
      <xdr:spPr bwMode="auto">
        <a:xfrm>
          <a:off x="618553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1" name="WordArt 10">
          <a:extLst>
            <a:ext uri="{FF2B5EF4-FFF2-40B4-BE49-F238E27FC236}">
              <a16:creationId xmlns:a16="http://schemas.microsoft.com/office/drawing/2014/main" id="{00000000-0008-0000-0A00-00000B000000}"/>
            </a:ext>
          </a:extLst>
        </xdr:cNvPr>
        <xdr:cNvSpPr>
          <a:spLocks noChangeArrowheads="1" noChangeShapeType="1" noTextEdit="1"/>
        </xdr:cNvSpPr>
      </xdr:nvSpPr>
      <xdr:spPr bwMode="auto">
        <a:xfrm>
          <a:off x="615696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2" name="WordArt 11">
          <a:extLst>
            <a:ext uri="{FF2B5EF4-FFF2-40B4-BE49-F238E27FC236}">
              <a16:creationId xmlns:a16="http://schemas.microsoft.com/office/drawing/2014/main" id="{00000000-0008-0000-0A00-00000C000000}"/>
            </a:ext>
          </a:extLst>
        </xdr:cNvPr>
        <xdr:cNvSpPr>
          <a:spLocks noChangeArrowheads="1" noChangeShapeType="1" noTextEdit="1"/>
        </xdr:cNvSpPr>
      </xdr:nvSpPr>
      <xdr:spPr bwMode="auto">
        <a:xfrm>
          <a:off x="696468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a:extLst>
            <a:ext uri="{FF2B5EF4-FFF2-40B4-BE49-F238E27FC236}">
              <a16:creationId xmlns:a16="http://schemas.microsoft.com/office/drawing/2014/main" id="{00000000-0008-0000-0A00-00000D000000}"/>
            </a:ext>
          </a:extLst>
        </xdr:cNvPr>
        <xdr:cNvSpPr>
          <a:spLocks noChangeShapeType="1"/>
        </xdr:cNvSpPr>
      </xdr:nvSpPr>
      <xdr:spPr bwMode="auto">
        <a:xfrm>
          <a:off x="698373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4" name="WordArt 13">
          <a:extLst>
            <a:ext uri="{FF2B5EF4-FFF2-40B4-BE49-F238E27FC236}">
              <a16:creationId xmlns:a16="http://schemas.microsoft.com/office/drawing/2014/main" id="{00000000-0008-0000-0A00-00000E000000}"/>
            </a:ext>
          </a:extLst>
        </xdr:cNvPr>
        <xdr:cNvSpPr>
          <a:spLocks noChangeArrowheads="1" noChangeShapeType="1" noTextEdit="1"/>
        </xdr:cNvSpPr>
      </xdr:nvSpPr>
      <xdr:spPr bwMode="auto">
        <a:xfrm>
          <a:off x="615696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15" name="WordArt 14">
          <a:extLst>
            <a:ext uri="{FF2B5EF4-FFF2-40B4-BE49-F238E27FC236}">
              <a16:creationId xmlns:a16="http://schemas.microsoft.com/office/drawing/2014/main" id="{00000000-0008-0000-0A00-00000F000000}"/>
            </a:ext>
          </a:extLst>
        </xdr:cNvPr>
        <xdr:cNvSpPr>
          <a:spLocks noChangeArrowheads="1" noChangeShapeType="1" noTextEdit="1"/>
        </xdr:cNvSpPr>
      </xdr:nvSpPr>
      <xdr:spPr bwMode="auto">
        <a:xfrm>
          <a:off x="696468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6" name="Line 15">
          <a:extLst>
            <a:ext uri="{FF2B5EF4-FFF2-40B4-BE49-F238E27FC236}">
              <a16:creationId xmlns:a16="http://schemas.microsoft.com/office/drawing/2014/main" id="{00000000-0008-0000-0A00-000010000000}"/>
            </a:ext>
          </a:extLst>
        </xdr:cNvPr>
        <xdr:cNvSpPr>
          <a:spLocks noChangeShapeType="1"/>
        </xdr:cNvSpPr>
      </xdr:nvSpPr>
      <xdr:spPr bwMode="auto">
        <a:xfrm>
          <a:off x="618553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7" name="WordArt 16">
          <a:extLst>
            <a:ext uri="{FF2B5EF4-FFF2-40B4-BE49-F238E27FC236}">
              <a16:creationId xmlns:a16="http://schemas.microsoft.com/office/drawing/2014/main" id="{00000000-0008-0000-0A00-000011000000}"/>
            </a:ext>
          </a:extLst>
        </xdr:cNvPr>
        <xdr:cNvSpPr>
          <a:spLocks noChangeArrowheads="1" noChangeShapeType="1" noTextEdit="1"/>
        </xdr:cNvSpPr>
      </xdr:nvSpPr>
      <xdr:spPr bwMode="auto">
        <a:xfrm>
          <a:off x="615696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8" name="WordArt 17">
          <a:extLst>
            <a:ext uri="{FF2B5EF4-FFF2-40B4-BE49-F238E27FC236}">
              <a16:creationId xmlns:a16="http://schemas.microsoft.com/office/drawing/2014/main" id="{00000000-0008-0000-0A00-000012000000}"/>
            </a:ext>
          </a:extLst>
        </xdr:cNvPr>
        <xdr:cNvSpPr>
          <a:spLocks noChangeArrowheads="1" noChangeShapeType="1" noTextEdit="1"/>
        </xdr:cNvSpPr>
      </xdr:nvSpPr>
      <xdr:spPr bwMode="auto">
        <a:xfrm>
          <a:off x="696468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9" name="Line 18">
          <a:extLst>
            <a:ext uri="{FF2B5EF4-FFF2-40B4-BE49-F238E27FC236}">
              <a16:creationId xmlns:a16="http://schemas.microsoft.com/office/drawing/2014/main" id="{00000000-0008-0000-0A00-000013000000}"/>
            </a:ext>
          </a:extLst>
        </xdr:cNvPr>
        <xdr:cNvSpPr>
          <a:spLocks noChangeShapeType="1"/>
        </xdr:cNvSpPr>
      </xdr:nvSpPr>
      <xdr:spPr bwMode="auto">
        <a:xfrm>
          <a:off x="698373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 name="WordArt 19">
          <a:extLst>
            <a:ext uri="{FF2B5EF4-FFF2-40B4-BE49-F238E27FC236}">
              <a16:creationId xmlns:a16="http://schemas.microsoft.com/office/drawing/2014/main" id="{00000000-0008-0000-0A00-000014000000}"/>
            </a:ext>
          </a:extLst>
        </xdr:cNvPr>
        <xdr:cNvSpPr>
          <a:spLocks noChangeArrowheads="1" noChangeShapeType="1" noTextEdit="1"/>
        </xdr:cNvSpPr>
      </xdr:nvSpPr>
      <xdr:spPr bwMode="auto">
        <a:xfrm>
          <a:off x="615696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21" name="WordArt 20">
          <a:extLst>
            <a:ext uri="{FF2B5EF4-FFF2-40B4-BE49-F238E27FC236}">
              <a16:creationId xmlns:a16="http://schemas.microsoft.com/office/drawing/2014/main" id="{00000000-0008-0000-0A00-000015000000}"/>
            </a:ext>
          </a:extLst>
        </xdr:cNvPr>
        <xdr:cNvSpPr>
          <a:spLocks noChangeArrowheads="1" noChangeShapeType="1" noTextEdit="1"/>
        </xdr:cNvSpPr>
      </xdr:nvSpPr>
      <xdr:spPr bwMode="auto">
        <a:xfrm>
          <a:off x="696468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171450</xdr:colOff>
      <xdr:row>31</xdr:row>
      <xdr:rowOff>66675</xdr:rowOff>
    </xdr:from>
    <xdr:to>
      <xdr:col>13</xdr:col>
      <xdr:colOff>352425</xdr:colOff>
      <xdr:row>32</xdr:row>
      <xdr:rowOff>152400</xdr:rowOff>
    </xdr:to>
    <xdr:sp macro="" textlink="">
      <xdr:nvSpPr>
        <xdr:cNvPr id="22" name="AutoShape 21">
          <a:extLst>
            <a:ext uri="{FF2B5EF4-FFF2-40B4-BE49-F238E27FC236}">
              <a16:creationId xmlns:a16="http://schemas.microsoft.com/office/drawing/2014/main" id="{00000000-0008-0000-0A00-000016000000}"/>
            </a:ext>
          </a:extLst>
        </xdr:cNvPr>
        <xdr:cNvSpPr>
          <a:spLocks noChangeArrowheads="1"/>
        </xdr:cNvSpPr>
      </xdr:nvSpPr>
      <xdr:spPr bwMode="auto">
        <a:xfrm>
          <a:off x="6328410" y="7191375"/>
          <a:ext cx="180975" cy="29146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600075</xdr:colOff>
      <xdr:row>27</xdr:row>
      <xdr:rowOff>133350</xdr:rowOff>
    </xdr:from>
    <xdr:to>
      <xdr:col>13</xdr:col>
      <xdr:colOff>104775</xdr:colOff>
      <xdr:row>27</xdr:row>
      <xdr:rowOff>133350</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bwMode="auto">
        <a:xfrm>
          <a:off x="5461635" y="6450330"/>
          <a:ext cx="11201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3" name="Line 2">
          <a:extLst>
            <a:ext uri="{FF2B5EF4-FFF2-40B4-BE49-F238E27FC236}">
              <a16:creationId xmlns:a16="http://schemas.microsoft.com/office/drawing/2014/main" id="{00000000-0008-0000-0B00-000003000000}"/>
            </a:ext>
          </a:extLst>
        </xdr:cNvPr>
        <xdr:cNvSpPr>
          <a:spLocks noChangeShapeType="1"/>
        </xdr:cNvSpPr>
      </xdr:nvSpPr>
      <xdr:spPr bwMode="auto">
        <a:xfrm>
          <a:off x="6505575"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4" name="WordArt 3">
          <a:extLst>
            <a:ext uri="{FF2B5EF4-FFF2-40B4-BE49-F238E27FC236}">
              <a16:creationId xmlns:a16="http://schemas.microsoft.com/office/drawing/2014/main" id="{00000000-0008-0000-0B00-000004000000}"/>
            </a:ext>
          </a:extLst>
        </xdr:cNvPr>
        <xdr:cNvSpPr>
          <a:spLocks noChangeArrowheads="1" noChangeShapeType="1" noTextEdit="1"/>
        </xdr:cNvSpPr>
      </xdr:nvSpPr>
      <xdr:spPr bwMode="auto">
        <a:xfrm>
          <a:off x="647700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5" name="WordArt 4">
          <a:extLst>
            <a:ext uri="{FF2B5EF4-FFF2-40B4-BE49-F238E27FC236}">
              <a16:creationId xmlns:a16="http://schemas.microsoft.com/office/drawing/2014/main" id="{00000000-0008-0000-0B00-000005000000}"/>
            </a:ext>
          </a:extLst>
        </xdr:cNvPr>
        <xdr:cNvSpPr>
          <a:spLocks noChangeArrowheads="1" noChangeShapeType="1" noTextEdit="1"/>
        </xdr:cNvSpPr>
      </xdr:nvSpPr>
      <xdr:spPr bwMode="auto">
        <a:xfrm>
          <a:off x="728472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6" name="Line 5">
          <a:extLst>
            <a:ext uri="{FF2B5EF4-FFF2-40B4-BE49-F238E27FC236}">
              <a16:creationId xmlns:a16="http://schemas.microsoft.com/office/drawing/2014/main" id="{00000000-0008-0000-0B00-000006000000}"/>
            </a:ext>
          </a:extLst>
        </xdr:cNvPr>
        <xdr:cNvSpPr>
          <a:spLocks noChangeShapeType="1"/>
        </xdr:cNvSpPr>
      </xdr:nvSpPr>
      <xdr:spPr bwMode="auto">
        <a:xfrm>
          <a:off x="7303770"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7" name="WordArt 6">
          <a:extLst>
            <a:ext uri="{FF2B5EF4-FFF2-40B4-BE49-F238E27FC236}">
              <a16:creationId xmlns:a16="http://schemas.microsoft.com/office/drawing/2014/main" id="{00000000-0008-0000-0B00-000007000000}"/>
            </a:ext>
          </a:extLst>
        </xdr:cNvPr>
        <xdr:cNvSpPr>
          <a:spLocks noChangeArrowheads="1" noChangeShapeType="1" noTextEdit="1"/>
        </xdr:cNvSpPr>
      </xdr:nvSpPr>
      <xdr:spPr bwMode="auto">
        <a:xfrm>
          <a:off x="647700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8" name="WordArt 7">
          <a:extLst>
            <a:ext uri="{FF2B5EF4-FFF2-40B4-BE49-F238E27FC236}">
              <a16:creationId xmlns:a16="http://schemas.microsoft.com/office/drawing/2014/main" id="{00000000-0008-0000-0B00-000008000000}"/>
            </a:ext>
          </a:extLst>
        </xdr:cNvPr>
        <xdr:cNvSpPr>
          <a:spLocks noChangeArrowheads="1" noChangeShapeType="1" noTextEdit="1"/>
        </xdr:cNvSpPr>
      </xdr:nvSpPr>
      <xdr:spPr bwMode="auto">
        <a:xfrm>
          <a:off x="728472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514350</xdr:colOff>
      <xdr:row>2</xdr:row>
      <xdr:rowOff>0</xdr:rowOff>
    </xdr:from>
    <xdr:to>
      <xdr:col>16</xdr:col>
      <xdr:colOff>409575</xdr:colOff>
      <xdr:row>3</xdr:row>
      <xdr:rowOff>114300</xdr:rowOff>
    </xdr:to>
    <xdr:sp macro="" textlink="">
      <xdr:nvSpPr>
        <xdr:cNvPr id="9" name="Text Box 8">
          <a:extLst>
            <a:ext uri="{FF2B5EF4-FFF2-40B4-BE49-F238E27FC236}">
              <a16:creationId xmlns:a16="http://schemas.microsoft.com/office/drawing/2014/main" id="{00000000-0008-0000-0B00-000009000000}"/>
            </a:ext>
          </a:extLst>
        </xdr:cNvPr>
        <xdr:cNvSpPr txBox="1">
          <a:spLocks noChangeArrowheads="1"/>
        </xdr:cNvSpPr>
      </xdr:nvSpPr>
      <xdr:spPr bwMode="auto">
        <a:xfrm>
          <a:off x="5977890" y="716280"/>
          <a:ext cx="2348865" cy="47244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0" name="Line 9">
          <a:extLst>
            <a:ext uri="{FF2B5EF4-FFF2-40B4-BE49-F238E27FC236}">
              <a16:creationId xmlns:a16="http://schemas.microsoft.com/office/drawing/2014/main" id="{00000000-0008-0000-0B00-00000A000000}"/>
            </a:ext>
          </a:extLst>
        </xdr:cNvPr>
        <xdr:cNvSpPr>
          <a:spLocks noChangeShapeType="1"/>
        </xdr:cNvSpPr>
      </xdr:nvSpPr>
      <xdr:spPr bwMode="auto">
        <a:xfrm>
          <a:off x="6505575"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1" name="WordArt 10">
          <a:extLst>
            <a:ext uri="{FF2B5EF4-FFF2-40B4-BE49-F238E27FC236}">
              <a16:creationId xmlns:a16="http://schemas.microsoft.com/office/drawing/2014/main" id="{00000000-0008-0000-0B00-00000B000000}"/>
            </a:ext>
          </a:extLst>
        </xdr:cNvPr>
        <xdr:cNvSpPr>
          <a:spLocks noChangeArrowheads="1" noChangeShapeType="1" noTextEdit="1"/>
        </xdr:cNvSpPr>
      </xdr:nvSpPr>
      <xdr:spPr bwMode="auto">
        <a:xfrm>
          <a:off x="647700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2" name="WordArt 11">
          <a:extLst>
            <a:ext uri="{FF2B5EF4-FFF2-40B4-BE49-F238E27FC236}">
              <a16:creationId xmlns:a16="http://schemas.microsoft.com/office/drawing/2014/main" id="{00000000-0008-0000-0B00-00000C000000}"/>
            </a:ext>
          </a:extLst>
        </xdr:cNvPr>
        <xdr:cNvSpPr>
          <a:spLocks noChangeArrowheads="1" noChangeShapeType="1" noTextEdit="1"/>
        </xdr:cNvSpPr>
      </xdr:nvSpPr>
      <xdr:spPr bwMode="auto">
        <a:xfrm>
          <a:off x="728472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3" name="Line 12">
          <a:extLst>
            <a:ext uri="{FF2B5EF4-FFF2-40B4-BE49-F238E27FC236}">
              <a16:creationId xmlns:a16="http://schemas.microsoft.com/office/drawing/2014/main" id="{00000000-0008-0000-0B00-00000D000000}"/>
            </a:ext>
          </a:extLst>
        </xdr:cNvPr>
        <xdr:cNvSpPr>
          <a:spLocks noChangeShapeType="1"/>
        </xdr:cNvSpPr>
      </xdr:nvSpPr>
      <xdr:spPr bwMode="auto">
        <a:xfrm>
          <a:off x="7303770"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14" name="WordArt 13">
          <a:extLst>
            <a:ext uri="{FF2B5EF4-FFF2-40B4-BE49-F238E27FC236}">
              <a16:creationId xmlns:a16="http://schemas.microsoft.com/office/drawing/2014/main" id="{00000000-0008-0000-0B00-00000E000000}"/>
            </a:ext>
          </a:extLst>
        </xdr:cNvPr>
        <xdr:cNvSpPr>
          <a:spLocks noChangeArrowheads="1" noChangeShapeType="1" noTextEdit="1"/>
        </xdr:cNvSpPr>
      </xdr:nvSpPr>
      <xdr:spPr bwMode="auto">
        <a:xfrm>
          <a:off x="647700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15" name="WordArt 14">
          <a:extLst>
            <a:ext uri="{FF2B5EF4-FFF2-40B4-BE49-F238E27FC236}">
              <a16:creationId xmlns:a16="http://schemas.microsoft.com/office/drawing/2014/main" id="{00000000-0008-0000-0B00-00000F000000}"/>
            </a:ext>
          </a:extLst>
        </xdr:cNvPr>
        <xdr:cNvSpPr>
          <a:spLocks noChangeArrowheads="1" noChangeShapeType="1" noTextEdit="1"/>
        </xdr:cNvSpPr>
      </xdr:nvSpPr>
      <xdr:spPr bwMode="auto">
        <a:xfrm>
          <a:off x="728472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6" name="Line 15">
          <a:extLst>
            <a:ext uri="{FF2B5EF4-FFF2-40B4-BE49-F238E27FC236}">
              <a16:creationId xmlns:a16="http://schemas.microsoft.com/office/drawing/2014/main" id="{00000000-0008-0000-0B00-000010000000}"/>
            </a:ext>
          </a:extLst>
        </xdr:cNvPr>
        <xdr:cNvSpPr>
          <a:spLocks noChangeShapeType="1"/>
        </xdr:cNvSpPr>
      </xdr:nvSpPr>
      <xdr:spPr bwMode="auto">
        <a:xfrm>
          <a:off x="6505575"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7" name="WordArt 16">
          <a:extLst>
            <a:ext uri="{FF2B5EF4-FFF2-40B4-BE49-F238E27FC236}">
              <a16:creationId xmlns:a16="http://schemas.microsoft.com/office/drawing/2014/main" id="{00000000-0008-0000-0B00-000011000000}"/>
            </a:ext>
          </a:extLst>
        </xdr:cNvPr>
        <xdr:cNvSpPr>
          <a:spLocks noChangeArrowheads="1" noChangeShapeType="1" noTextEdit="1"/>
        </xdr:cNvSpPr>
      </xdr:nvSpPr>
      <xdr:spPr bwMode="auto">
        <a:xfrm>
          <a:off x="647700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8" name="WordArt 17">
          <a:extLst>
            <a:ext uri="{FF2B5EF4-FFF2-40B4-BE49-F238E27FC236}">
              <a16:creationId xmlns:a16="http://schemas.microsoft.com/office/drawing/2014/main" id="{00000000-0008-0000-0B00-000012000000}"/>
            </a:ext>
          </a:extLst>
        </xdr:cNvPr>
        <xdr:cNvSpPr>
          <a:spLocks noChangeArrowheads="1" noChangeShapeType="1" noTextEdit="1"/>
        </xdr:cNvSpPr>
      </xdr:nvSpPr>
      <xdr:spPr bwMode="auto">
        <a:xfrm>
          <a:off x="728472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9" name="Line 18">
          <a:extLst>
            <a:ext uri="{FF2B5EF4-FFF2-40B4-BE49-F238E27FC236}">
              <a16:creationId xmlns:a16="http://schemas.microsoft.com/office/drawing/2014/main" id="{00000000-0008-0000-0B00-000013000000}"/>
            </a:ext>
          </a:extLst>
        </xdr:cNvPr>
        <xdr:cNvSpPr>
          <a:spLocks noChangeShapeType="1"/>
        </xdr:cNvSpPr>
      </xdr:nvSpPr>
      <xdr:spPr bwMode="auto">
        <a:xfrm>
          <a:off x="7303770"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20" name="WordArt 19">
          <a:extLst>
            <a:ext uri="{FF2B5EF4-FFF2-40B4-BE49-F238E27FC236}">
              <a16:creationId xmlns:a16="http://schemas.microsoft.com/office/drawing/2014/main" id="{00000000-0008-0000-0B00-000014000000}"/>
            </a:ext>
          </a:extLst>
        </xdr:cNvPr>
        <xdr:cNvSpPr>
          <a:spLocks noChangeArrowheads="1" noChangeShapeType="1" noTextEdit="1"/>
        </xdr:cNvSpPr>
      </xdr:nvSpPr>
      <xdr:spPr bwMode="auto">
        <a:xfrm>
          <a:off x="647700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21" name="WordArt 20">
          <a:extLst>
            <a:ext uri="{FF2B5EF4-FFF2-40B4-BE49-F238E27FC236}">
              <a16:creationId xmlns:a16="http://schemas.microsoft.com/office/drawing/2014/main" id="{00000000-0008-0000-0B00-000015000000}"/>
            </a:ext>
          </a:extLst>
        </xdr:cNvPr>
        <xdr:cNvSpPr>
          <a:spLocks noChangeArrowheads="1" noChangeShapeType="1" noTextEdit="1"/>
        </xdr:cNvSpPr>
      </xdr:nvSpPr>
      <xdr:spPr bwMode="auto">
        <a:xfrm>
          <a:off x="728472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866775</xdr:colOff>
      <xdr:row>32</xdr:row>
      <xdr:rowOff>66675</xdr:rowOff>
    </xdr:from>
    <xdr:to>
      <xdr:col>12</xdr:col>
      <xdr:colOff>152400</xdr:colOff>
      <xdr:row>33</xdr:row>
      <xdr:rowOff>152400</xdr:rowOff>
    </xdr:to>
    <xdr:sp macro="" textlink="">
      <xdr:nvSpPr>
        <xdr:cNvPr id="22" name="AutoShape 21">
          <a:extLst>
            <a:ext uri="{FF2B5EF4-FFF2-40B4-BE49-F238E27FC236}">
              <a16:creationId xmlns:a16="http://schemas.microsoft.com/office/drawing/2014/main" id="{00000000-0008-0000-0B00-000016000000}"/>
            </a:ext>
          </a:extLst>
        </xdr:cNvPr>
        <xdr:cNvSpPr>
          <a:spLocks noChangeArrowheads="1"/>
        </xdr:cNvSpPr>
      </xdr:nvSpPr>
      <xdr:spPr bwMode="auto">
        <a:xfrm>
          <a:off x="6299835" y="7412355"/>
          <a:ext cx="154305" cy="29146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5034915" y="6198870"/>
          <a:ext cx="11201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a:extLst>
            <a:ext uri="{FF2B5EF4-FFF2-40B4-BE49-F238E27FC236}">
              <a16:creationId xmlns:a16="http://schemas.microsoft.com/office/drawing/2014/main" id="{00000000-0008-0000-0C00-000003000000}"/>
            </a:ext>
          </a:extLst>
        </xdr:cNvPr>
        <xdr:cNvSpPr>
          <a:spLocks noChangeShapeType="1"/>
        </xdr:cNvSpPr>
      </xdr:nvSpPr>
      <xdr:spPr bwMode="auto">
        <a:xfrm>
          <a:off x="6078855" y="466344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a:extLst>
            <a:ext uri="{FF2B5EF4-FFF2-40B4-BE49-F238E27FC236}">
              <a16:creationId xmlns:a16="http://schemas.microsoft.com/office/drawing/2014/main" id="{00000000-0008-0000-0C00-000004000000}"/>
            </a:ext>
          </a:extLst>
        </xdr:cNvPr>
        <xdr:cNvSpPr>
          <a:spLocks noChangeArrowheads="1" noChangeShapeType="1" noTextEdit="1"/>
        </xdr:cNvSpPr>
      </xdr:nvSpPr>
      <xdr:spPr bwMode="auto">
        <a:xfrm>
          <a:off x="6050280" y="44481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a:extLst>
            <a:ext uri="{FF2B5EF4-FFF2-40B4-BE49-F238E27FC236}">
              <a16:creationId xmlns:a16="http://schemas.microsoft.com/office/drawing/2014/main" id="{00000000-0008-0000-0C00-000005000000}"/>
            </a:ext>
          </a:extLst>
        </xdr:cNvPr>
        <xdr:cNvSpPr>
          <a:spLocks noChangeArrowheads="1" noChangeShapeType="1" noTextEdit="1"/>
        </xdr:cNvSpPr>
      </xdr:nvSpPr>
      <xdr:spPr bwMode="auto">
        <a:xfrm>
          <a:off x="6858000" y="44481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a:extLst>
            <a:ext uri="{FF2B5EF4-FFF2-40B4-BE49-F238E27FC236}">
              <a16:creationId xmlns:a16="http://schemas.microsoft.com/office/drawing/2014/main" id="{00000000-0008-0000-0C00-000006000000}"/>
            </a:ext>
          </a:extLst>
        </xdr:cNvPr>
        <xdr:cNvSpPr>
          <a:spLocks noChangeShapeType="1"/>
        </xdr:cNvSpPr>
      </xdr:nvSpPr>
      <xdr:spPr bwMode="auto">
        <a:xfrm>
          <a:off x="6877050" y="466344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a:extLst>
            <a:ext uri="{FF2B5EF4-FFF2-40B4-BE49-F238E27FC236}">
              <a16:creationId xmlns:a16="http://schemas.microsoft.com/office/drawing/2014/main" id="{00000000-0008-0000-0C00-000007000000}"/>
            </a:ext>
          </a:extLst>
        </xdr:cNvPr>
        <xdr:cNvSpPr>
          <a:spLocks noChangeArrowheads="1" noChangeShapeType="1" noTextEdit="1"/>
        </xdr:cNvSpPr>
      </xdr:nvSpPr>
      <xdr:spPr bwMode="auto">
        <a:xfrm>
          <a:off x="6050280" y="52711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a:extLst>
            <a:ext uri="{FF2B5EF4-FFF2-40B4-BE49-F238E27FC236}">
              <a16:creationId xmlns:a16="http://schemas.microsoft.com/office/drawing/2014/main" id="{00000000-0008-0000-0C00-000008000000}"/>
            </a:ext>
          </a:extLst>
        </xdr:cNvPr>
        <xdr:cNvSpPr>
          <a:spLocks noChangeArrowheads="1" noChangeShapeType="1" noTextEdit="1"/>
        </xdr:cNvSpPr>
      </xdr:nvSpPr>
      <xdr:spPr bwMode="auto">
        <a:xfrm>
          <a:off x="6858000" y="52711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485775</xdr:colOff>
      <xdr:row>2</xdr:row>
      <xdr:rowOff>19050</xdr:rowOff>
    </xdr:from>
    <xdr:to>
      <xdr:col>16</xdr:col>
      <xdr:colOff>381000</xdr:colOff>
      <xdr:row>3</xdr:row>
      <xdr:rowOff>142875</xdr:rowOff>
    </xdr:to>
    <xdr:sp macro="" textlink="">
      <xdr:nvSpPr>
        <xdr:cNvPr id="9" name="Text Box 8">
          <a:extLst>
            <a:ext uri="{FF2B5EF4-FFF2-40B4-BE49-F238E27FC236}">
              <a16:creationId xmlns:a16="http://schemas.microsoft.com/office/drawing/2014/main" id="{00000000-0008-0000-0C00-000009000000}"/>
            </a:ext>
          </a:extLst>
        </xdr:cNvPr>
        <xdr:cNvSpPr txBox="1">
          <a:spLocks noChangeArrowheads="1"/>
        </xdr:cNvSpPr>
      </xdr:nvSpPr>
      <xdr:spPr bwMode="auto">
        <a:xfrm>
          <a:off x="5522595" y="902970"/>
          <a:ext cx="2348865" cy="45148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a:extLst>
            <a:ext uri="{FF2B5EF4-FFF2-40B4-BE49-F238E27FC236}">
              <a16:creationId xmlns:a16="http://schemas.microsoft.com/office/drawing/2014/main" id="{00000000-0008-0000-0C00-00000A000000}"/>
            </a:ext>
          </a:extLst>
        </xdr:cNvPr>
        <xdr:cNvSpPr>
          <a:spLocks noChangeShapeType="1"/>
        </xdr:cNvSpPr>
      </xdr:nvSpPr>
      <xdr:spPr bwMode="auto">
        <a:xfrm>
          <a:off x="6078855" y="466344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1" name="WordArt 10">
          <a:extLst>
            <a:ext uri="{FF2B5EF4-FFF2-40B4-BE49-F238E27FC236}">
              <a16:creationId xmlns:a16="http://schemas.microsoft.com/office/drawing/2014/main" id="{00000000-0008-0000-0C00-00000B000000}"/>
            </a:ext>
          </a:extLst>
        </xdr:cNvPr>
        <xdr:cNvSpPr>
          <a:spLocks noChangeArrowheads="1" noChangeShapeType="1" noTextEdit="1"/>
        </xdr:cNvSpPr>
      </xdr:nvSpPr>
      <xdr:spPr bwMode="auto">
        <a:xfrm>
          <a:off x="6050280" y="44481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2" name="WordArt 11">
          <a:extLst>
            <a:ext uri="{FF2B5EF4-FFF2-40B4-BE49-F238E27FC236}">
              <a16:creationId xmlns:a16="http://schemas.microsoft.com/office/drawing/2014/main" id="{00000000-0008-0000-0C00-00000C000000}"/>
            </a:ext>
          </a:extLst>
        </xdr:cNvPr>
        <xdr:cNvSpPr>
          <a:spLocks noChangeArrowheads="1" noChangeShapeType="1" noTextEdit="1"/>
        </xdr:cNvSpPr>
      </xdr:nvSpPr>
      <xdr:spPr bwMode="auto">
        <a:xfrm>
          <a:off x="6858000" y="44481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a:extLst>
            <a:ext uri="{FF2B5EF4-FFF2-40B4-BE49-F238E27FC236}">
              <a16:creationId xmlns:a16="http://schemas.microsoft.com/office/drawing/2014/main" id="{00000000-0008-0000-0C00-00000D000000}"/>
            </a:ext>
          </a:extLst>
        </xdr:cNvPr>
        <xdr:cNvSpPr>
          <a:spLocks noChangeShapeType="1"/>
        </xdr:cNvSpPr>
      </xdr:nvSpPr>
      <xdr:spPr bwMode="auto">
        <a:xfrm>
          <a:off x="6877050" y="466344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4" name="WordArt 13">
          <a:extLst>
            <a:ext uri="{FF2B5EF4-FFF2-40B4-BE49-F238E27FC236}">
              <a16:creationId xmlns:a16="http://schemas.microsoft.com/office/drawing/2014/main" id="{00000000-0008-0000-0C00-00000E000000}"/>
            </a:ext>
          </a:extLst>
        </xdr:cNvPr>
        <xdr:cNvSpPr>
          <a:spLocks noChangeArrowheads="1" noChangeShapeType="1" noTextEdit="1"/>
        </xdr:cNvSpPr>
      </xdr:nvSpPr>
      <xdr:spPr bwMode="auto">
        <a:xfrm>
          <a:off x="6050280" y="52711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15" name="WordArt 14">
          <a:extLst>
            <a:ext uri="{FF2B5EF4-FFF2-40B4-BE49-F238E27FC236}">
              <a16:creationId xmlns:a16="http://schemas.microsoft.com/office/drawing/2014/main" id="{00000000-0008-0000-0C00-00000F000000}"/>
            </a:ext>
          </a:extLst>
        </xdr:cNvPr>
        <xdr:cNvSpPr>
          <a:spLocks noChangeArrowheads="1" noChangeShapeType="1" noTextEdit="1"/>
        </xdr:cNvSpPr>
      </xdr:nvSpPr>
      <xdr:spPr bwMode="auto">
        <a:xfrm>
          <a:off x="6858000" y="52711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12</xdr:col>
      <xdr:colOff>9525</xdr:colOff>
      <xdr:row>31</xdr:row>
      <xdr:rowOff>76200</xdr:rowOff>
    </xdr:from>
    <xdr:to>
      <xdr:col>13</xdr:col>
      <xdr:colOff>19050</xdr:colOff>
      <xdr:row>32</xdr:row>
      <xdr:rowOff>171450</xdr:rowOff>
    </xdr:to>
    <xdr:sp macro="" textlink="">
      <xdr:nvSpPr>
        <xdr:cNvPr id="16" name="AutoShape 15">
          <a:extLst>
            <a:ext uri="{FF2B5EF4-FFF2-40B4-BE49-F238E27FC236}">
              <a16:creationId xmlns:a16="http://schemas.microsoft.com/office/drawing/2014/main" id="{00000000-0008-0000-0C00-000010000000}"/>
            </a:ext>
          </a:extLst>
        </xdr:cNvPr>
        <xdr:cNvSpPr>
          <a:spLocks noChangeArrowheads="1"/>
        </xdr:cNvSpPr>
      </xdr:nvSpPr>
      <xdr:spPr bwMode="auto">
        <a:xfrm>
          <a:off x="5884545" y="7170420"/>
          <a:ext cx="184785" cy="300990"/>
        </a:xfrm>
        <a:prstGeom prst="downArrow">
          <a:avLst>
            <a:gd name="adj1" fmla="val 50000"/>
            <a:gd name="adj2" fmla="val 38095"/>
          </a:avLst>
        </a:prstGeom>
        <a:solidFill>
          <a:srgbClr xmlns:mc="http://schemas.openxmlformats.org/markup-compatibility/2006" xmlns:a14="http://schemas.microsoft.com/office/drawing/2010/main" val="000000" mc:Ignorable="a14" a14:legacySpreadsheetColorIndex="8"/>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600075</xdr:colOff>
      <xdr:row>27</xdr:row>
      <xdr:rowOff>133350</xdr:rowOff>
    </xdr:from>
    <xdr:to>
      <xdr:col>13</xdr:col>
      <xdr:colOff>104775</xdr:colOff>
      <xdr:row>27</xdr:row>
      <xdr:rowOff>133350</xdr:rowOff>
    </xdr:to>
    <xdr:sp macro="" textlink="">
      <xdr:nvSpPr>
        <xdr:cNvPr id="2" name="Line 1">
          <a:extLst>
            <a:ext uri="{FF2B5EF4-FFF2-40B4-BE49-F238E27FC236}">
              <a16:creationId xmlns:a16="http://schemas.microsoft.com/office/drawing/2014/main" id="{00000000-0008-0000-0D00-000002000000}"/>
            </a:ext>
          </a:extLst>
        </xdr:cNvPr>
        <xdr:cNvSpPr>
          <a:spLocks noChangeShapeType="1"/>
        </xdr:cNvSpPr>
      </xdr:nvSpPr>
      <xdr:spPr bwMode="auto">
        <a:xfrm>
          <a:off x="5461635" y="6450330"/>
          <a:ext cx="11201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3" name="Line 2">
          <a:extLst>
            <a:ext uri="{FF2B5EF4-FFF2-40B4-BE49-F238E27FC236}">
              <a16:creationId xmlns:a16="http://schemas.microsoft.com/office/drawing/2014/main" id="{00000000-0008-0000-0D00-000003000000}"/>
            </a:ext>
          </a:extLst>
        </xdr:cNvPr>
        <xdr:cNvSpPr>
          <a:spLocks noChangeShapeType="1"/>
        </xdr:cNvSpPr>
      </xdr:nvSpPr>
      <xdr:spPr bwMode="auto">
        <a:xfrm>
          <a:off x="6505575"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4" name="WordArt 3">
          <a:extLst>
            <a:ext uri="{FF2B5EF4-FFF2-40B4-BE49-F238E27FC236}">
              <a16:creationId xmlns:a16="http://schemas.microsoft.com/office/drawing/2014/main" id="{00000000-0008-0000-0D00-000004000000}"/>
            </a:ext>
          </a:extLst>
        </xdr:cNvPr>
        <xdr:cNvSpPr>
          <a:spLocks noChangeArrowheads="1" noChangeShapeType="1" noTextEdit="1"/>
        </xdr:cNvSpPr>
      </xdr:nvSpPr>
      <xdr:spPr bwMode="auto">
        <a:xfrm>
          <a:off x="647700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5" name="WordArt 4">
          <a:extLst>
            <a:ext uri="{FF2B5EF4-FFF2-40B4-BE49-F238E27FC236}">
              <a16:creationId xmlns:a16="http://schemas.microsoft.com/office/drawing/2014/main" id="{00000000-0008-0000-0D00-000005000000}"/>
            </a:ext>
          </a:extLst>
        </xdr:cNvPr>
        <xdr:cNvSpPr>
          <a:spLocks noChangeArrowheads="1" noChangeShapeType="1" noTextEdit="1"/>
        </xdr:cNvSpPr>
      </xdr:nvSpPr>
      <xdr:spPr bwMode="auto">
        <a:xfrm>
          <a:off x="728472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6" name="Line 5">
          <a:extLst>
            <a:ext uri="{FF2B5EF4-FFF2-40B4-BE49-F238E27FC236}">
              <a16:creationId xmlns:a16="http://schemas.microsoft.com/office/drawing/2014/main" id="{00000000-0008-0000-0D00-000006000000}"/>
            </a:ext>
          </a:extLst>
        </xdr:cNvPr>
        <xdr:cNvSpPr>
          <a:spLocks noChangeShapeType="1"/>
        </xdr:cNvSpPr>
      </xdr:nvSpPr>
      <xdr:spPr bwMode="auto">
        <a:xfrm>
          <a:off x="7303770"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7" name="WordArt 6">
          <a:extLst>
            <a:ext uri="{FF2B5EF4-FFF2-40B4-BE49-F238E27FC236}">
              <a16:creationId xmlns:a16="http://schemas.microsoft.com/office/drawing/2014/main" id="{00000000-0008-0000-0D00-000007000000}"/>
            </a:ext>
          </a:extLst>
        </xdr:cNvPr>
        <xdr:cNvSpPr>
          <a:spLocks noChangeArrowheads="1" noChangeShapeType="1" noTextEdit="1"/>
        </xdr:cNvSpPr>
      </xdr:nvSpPr>
      <xdr:spPr bwMode="auto">
        <a:xfrm>
          <a:off x="647700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8" name="WordArt 7">
          <a:extLst>
            <a:ext uri="{FF2B5EF4-FFF2-40B4-BE49-F238E27FC236}">
              <a16:creationId xmlns:a16="http://schemas.microsoft.com/office/drawing/2014/main" id="{00000000-0008-0000-0D00-000008000000}"/>
            </a:ext>
          </a:extLst>
        </xdr:cNvPr>
        <xdr:cNvSpPr>
          <a:spLocks noChangeArrowheads="1" noChangeShapeType="1" noTextEdit="1"/>
        </xdr:cNvSpPr>
      </xdr:nvSpPr>
      <xdr:spPr bwMode="auto">
        <a:xfrm>
          <a:off x="728472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514350</xdr:colOff>
      <xdr:row>2</xdr:row>
      <xdr:rowOff>0</xdr:rowOff>
    </xdr:from>
    <xdr:to>
      <xdr:col>16</xdr:col>
      <xdr:colOff>409575</xdr:colOff>
      <xdr:row>3</xdr:row>
      <xdr:rowOff>114300</xdr:rowOff>
    </xdr:to>
    <xdr:sp macro="" textlink="">
      <xdr:nvSpPr>
        <xdr:cNvPr id="9" name="Text Box 8">
          <a:extLst>
            <a:ext uri="{FF2B5EF4-FFF2-40B4-BE49-F238E27FC236}">
              <a16:creationId xmlns:a16="http://schemas.microsoft.com/office/drawing/2014/main" id="{00000000-0008-0000-0D00-000009000000}"/>
            </a:ext>
          </a:extLst>
        </xdr:cNvPr>
        <xdr:cNvSpPr txBox="1">
          <a:spLocks noChangeArrowheads="1"/>
        </xdr:cNvSpPr>
      </xdr:nvSpPr>
      <xdr:spPr bwMode="auto">
        <a:xfrm>
          <a:off x="5977890" y="716280"/>
          <a:ext cx="2348865" cy="47244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0" name="Line 9">
          <a:extLst>
            <a:ext uri="{FF2B5EF4-FFF2-40B4-BE49-F238E27FC236}">
              <a16:creationId xmlns:a16="http://schemas.microsoft.com/office/drawing/2014/main" id="{00000000-0008-0000-0D00-00000A000000}"/>
            </a:ext>
          </a:extLst>
        </xdr:cNvPr>
        <xdr:cNvSpPr>
          <a:spLocks noChangeShapeType="1"/>
        </xdr:cNvSpPr>
      </xdr:nvSpPr>
      <xdr:spPr bwMode="auto">
        <a:xfrm>
          <a:off x="6505575"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1" name="WordArt 10">
          <a:extLst>
            <a:ext uri="{FF2B5EF4-FFF2-40B4-BE49-F238E27FC236}">
              <a16:creationId xmlns:a16="http://schemas.microsoft.com/office/drawing/2014/main" id="{00000000-0008-0000-0D00-00000B000000}"/>
            </a:ext>
          </a:extLst>
        </xdr:cNvPr>
        <xdr:cNvSpPr>
          <a:spLocks noChangeArrowheads="1" noChangeShapeType="1" noTextEdit="1"/>
        </xdr:cNvSpPr>
      </xdr:nvSpPr>
      <xdr:spPr bwMode="auto">
        <a:xfrm>
          <a:off x="647700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2" name="WordArt 11">
          <a:extLst>
            <a:ext uri="{FF2B5EF4-FFF2-40B4-BE49-F238E27FC236}">
              <a16:creationId xmlns:a16="http://schemas.microsoft.com/office/drawing/2014/main" id="{00000000-0008-0000-0D00-00000C000000}"/>
            </a:ext>
          </a:extLst>
        </xdr:cNvPr>
        <xdr:cNvSpPr>
          <a:spLocks noChangeArrowheads="1" noChangeShapeType="1" noTextEdit="1"/>
        </xdr:cNvSpPr>
      </xdr:nvSpPr>
      <xdr:spPr bwMode="auto">
        <a:xfrm>
          <a:off x="728472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3" name="Line 12">
          <a:extLst>
            <a:ext uri="{FF2B5EF4-FFF2-40B4-BE49-F238E27FC236}">
              <a16:creationId xmlns:a16="http://schemas.microsoft.com/office/drawing/2014/main" id="{00000000-0008-0000-0D00-00000D000000}"/>
            </a:ext>
          </a:extLst>
        </xdr:cNvPr>
        <xdr:cNvSpPr>
          <a:spLocks noChangeShapeType="1"/>
        </xdr:cNvSpPr>
      </xdr:nvSpPr>
      <xdr:spPr bwMode="auto">
        <a:xfrm>
          <a:off x="7303770"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14" name="WordArt 13">
          <a:extLst>
            <a:ext uri="{FF2B5EF4-FFF2-40B4-BE49-F238E27FC236}">
              <a16:creationId xmlns:a16="http://schemas.microsoft.com/office/drawing/2014/main" id="{00000000-0008-0000-0D00-00000E000000}"/>
            </a:ext>
          </a:extLst>
        </xdr:cNvPr>
        <xdr:cNvSpPr>
          <a:spLocks noChangeArrowheads="1" noChangeShapeType="1" noTextEdit="1"/>
        </xdr:cNvSpPr>
      </xdr:nvSpPr>
      <xdr:spPr bwMode="auto">
        <a:xfrm>
          <a:off x="647700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15" name="WordArt 14">
          <a:extLst>
            <a:ext uri="{FF2B5EF4-FFF2-40B4-BE49-F238E27FC236}">
              <a16:creationId xmlns:a16="http://schemas.microsoft.com/office/drawing/2014/main" id="{00000000-0008-0000-0D00-00000F000000}"/>
            </a:ext>
          </a:extLst>
        </xdr:cNvPr>
        <xdr:cNvSpPr>
          <a:spLocks noChangeArrowheads="1" noChangeShapeType="1" noTextEdit="1"/>
        </xdr:cNvSpPr>
      </xdr:nvSpPr>
      <xdr:spPr bwMode="auto">
        <a:xfrm>
          <a:off x="728472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6" name="Line 15">
          <a:extLst>
            <a:ext uri="{FF2B5EF4-FFF2-40B4-BE49-F238E27FC236}">
              <a16:creationId xmlns:a16="http://schemas.microsoft.com/office/drawing/2014/main" id="{00000000-0008-0000-0D00-000010000000}"/>
            </a:ext>
          </a:extLst>
        </xdr:cNvPr>
        <xdr:cNvSpPr>
          <a:spLocks noChangeShapeType="1"/>
        </xdr:cNvSpPr>
      </xdr:nvSpPr>
      <xdr:spPr bwMode="auto">
        <a:xfrm>
          <a:off x="6505575"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7" name="WordArt 16">
          <a:extLst>
            <a:ext uri="{FF2B5EF4-FFF2-40B4-BE49-F238E27FC236}">
              <a16:creationId xmlns:a16="http://schemas.microsoft.com/office/drawing/2014/main" id="{00000000-0008-0000-0D00-000011000000}"/>
            </a:ext>
          </a:extLst>
        </xdr:cNvPr>
        <xdr:cNvSpPr>
          <a:spLocks noChangeArrowheads="1" noChangeShapeType="1" noTextEdit="1"/>
        </xdr:cNvSpPr>
      </xdr:nvSpPr>
      <xdr:spPr bwMode="auto">
        <a:xfrm>
          <a:off x="647700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8" name="WordArt 17">
          <a:extLst>
            <a:ext uri="{FF2B5EF4-FFF2-40B4-BE49-F238E27FC236}">
              <a16:creationId xmlns:a16="http://schemas.microsoft.com/office/drawing/2014/main" id="{00000000-0008-0000-0D00-000012000000}"/>
            </a:ext>
          </a:extLst>
        </xdr:cNvPr>
        <xdr:cNvSpPr>
          <a:spLocks noChangeArrowheads="1" noChangeShapeType="1" noTextEdit="1"/>
        </xdr:cNvSpPr>
      </xdr:nvSpPr>
      <xdr:spPr bwMode="auto">
        <a:xfrm>
          <a:off x="728472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9" name="Line 18">
          <a:extLst>
            <a:ext uri="{FF2B5EF4-FFF2-40B4-BE49-F238E27FC236}">
              <a16:creationId xmlns:a16="http://schemas.microsoft.com/office/drawing/2014/main" id="{00000000-0008-0000-0D00-000013000000}"/>
            </a:ext>
          </a:extLst>
        </xdr:cNvPr>
        <xdr:cNvSpPr>
          <a:spLocks noChangeShapeType="1"/>
        </xdr:cNvSpPr>
      </xdr:nvSpPr>
      <xdr:spPr bwMode="auto">
        <a:xfrm>
          <a:off x="7303770"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20" name="WordArt 19">
          <a:extLst>
            <a:ext uri="{FF2B5EF4-FFF2-40B4-BE49-F238E27FC236}">
              <a16:creationId xmlns:a16="http://schemas.microsoft.com/office/drawing/2014/main" id="{00000000-0008-0000-0D00-000014000000}"/>
            </a:ext>
          </a:extLst>
        </xdr:cNvPr>
        <xdr:cNvSpPr>
          <a:spLocks noChangeArrowheads="1" noChangeShapeType="1" noTextEdit="1"/>
        </xdr:cNvSpPr>
      </xdr:nvSpPr>
      <xdr:spPr bwMode="auto">
        <a:xfrm>
          <a:off x="647700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21" name="WordArt 20">
          <a:extLst>
            <a:ext uri="{FF2B5EF4-FFF2-40B4-BE49-F238E27FC236}">
              <a16:creationId xmlns:a16="http://schemas.microsoft.com/office/drawing/2014/main" id="{00000000-0008-0000-0D00-000015000000}"/>
            </a:ext>
          </a:extLst>
        </xdr:cNvPr>
        <xdr:cNvSpPr>
          <a:spLocks noChangeArrowheads="1" noChangeShapeType="1" noTextEdit="1"/>
        </xdr:cNvSpPr>
      </xdr:nvSpPr>
      <xdr:spPr bwMode="auto">
        <a:xfrm>
          <a:off x="728472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866775</xdr:colOff>
      <xdr:row>32</xdr:row>
      <xdr:rowOff>66675</xdr:rowOff>
    </xdr:from>
    <xdr:to>
      <xdr:col>12</xdr:col>
      <xdr:colOff>152400</xdr:colOff>
      <xdr:row>33</xdr:row>
      <xdr:rowOff>152400</xdr:rowOff>
    </xdr:to>
    <xdr:sp macro="" textlink="">
      <xdr:nvSpPr>
        <xdr:cNvPr id="22" name="AutoShape 21">
          <a:extLst>
            <a:ext uri="{FF2B5EF4-FFF2-40B4-BE49-F238E27FC236}">
              <a16:creationId xmlns:a16="http://schemas.microsoft.com/office/drawing/2014/main" id="{00000000-0008-0000-0D00-000016000000}"/>
            </a:ext>
          </a:extLst>
        </xdr:cNvPr>
        <xdr:cNvSpPr>
          <a:spLocks noChangeArrowheads="1"/>
        </xdr:cNvSpPr>
      </xdr:nvSpPr>
      <xdr:spPr bwMode="auto">
        <a:xfrm>
          <a:off x="6299835" y="7412355"/>
          <a:ext cx="154305" cy="29146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87;&#26045;&#35373;&#25903;&#25588;&#35506;/&#9733;&#26045;&#35373;&#36939;&#21942;&#20418;/&#26377;&#26009;&#32769;&#20154;&#12507;&#12540;&#12512;/&#8251;&#25972;&#29702;&#20013;&#8251;/&#9733;10-19%20&#36939;&#21942;&#25351;&#23566;&#12539;&#22793;&#26356;&#12539;&#21152;&#31639;/15%20&#26377;&#26009;&#21152;&#31639;/&#9734;&#22577;&#37228;&#25913;&#23450;/R6&#22577;&#37228;&#25913;&#23450;/&#65288;&#20316;&#25104;&#20013;&#65289;R060401tokuteikasanyoushi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須】チェックシート（変更）"/>
      <sheetName val="【必須】チェックシート (新)"/>
      <sheetName val="加算様式Ⅳ-１【必須】届出書（１枚目）（廃止）"/>
      <sheetName val="別紙２（新設）"/>
      <sheetName val="加算様式Ⅳ-１【必須】届出書（２枚目）（変更）"/>
      <sheetName val="別紙２②【必須】届出書（２枚目） (新4月～)"/>
      <sheetName val="別紙２【必須】届出書（２枚目） (新6月～) "/>
      <sheetName val="加算様式Ⅳ-２（夜間看護体制）（変更）"/>
      <sheetName val="別紙33（夜間看護体制） (新)"/>
      <sheetName val="別紙34-2(看取り介護)（様式名のみ変更検討）"/>
      <sheetName val="別紙12-2（認知症専門ケア）（様式名のみ変更検討）"/>
      <sheetName val="別紙14-6（サービス提供体制）（様式名のみ変更検討）"/>
      <sheetName val="加算様式Ⅳ-６（短期利用） "/>
      <sheetName val="加算様式Ⅳ-７（入居継続支援加算）（変更）"/>
      <sheetName val="別紙32（入居継続支援加算）（新）"/>
      <sheetName val="加算様式Ⅳ-７②（テクノロジーの導入入居継続支援加算）（変更）"/>
      <sheetName val="別紙32-2（テクノロジーの導入入居継続支援加算） (新）"/>
      <sheetName val="別紙28（生産性向上推進体制加算）（新）"/>
      <sheetName val="別紙28②　別紙 成果の確認の根拠データ（新）"/>
      <sheetName val="別紙35　高齢者施設等感染対策向上加算（新）"/>
      <sheetName val="参考計算書Ａ（有資格者の割合） "/>
      <sheetName val="参考計算書B（勤続年数） "/>
      <sheetName val="参考計算書Ｃ（常勤職員の割合） "/>
      <sheetName val="参考計算書D（有資格者の割合・勤続年数） "/>
      <sheetName val="参考様式１（勤務表）"/>
      <sheetName val="参考様式１（勤務表_シフト記号表）"/>
      <sheetName val="記入方法"/>
      <sheetName val="【記載例】参考様式１（勤務表）"/>
      <sheetName val="【記載例】参考様式１（勤務表_シフト記号表）"/>
      <sheetName val="プルダウン・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6"/>
      <sheetData sheetId="27"/>
      <sheetData sheetId="2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9">
        <row r="21">
          <cell r="C21" t="str">
            <v>管理者</v>
          </cell>
          <cell r="D21" t="str">
            <v>生活相談員</v>
          </cell>
          <cell r="E21" t="str">
            <v>看護職員</v>
          </cell>
          <cell r="F21" t="str">
            <v>介護職員</v>
          </cell>
          <cell r="G21" t="str">
            <v>機能訓練指導員</v>
          </cell>
          <cell r="H21" t="str">
            <v>計画作成担当者</v>
          </cell>
          <cell r="I21" t="str">
            <v>ー</v>
          </cell>
          <cell r="J21" t="str">
            <v>ー</v>
          </cell>
          <cell r="K21" t="str">
            <v>ー</v>
          </cell>
          <cell r="L21"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52"/>
  <sheetViews>
    <sheetView showGridLines="0" tabSelected="1" view="pageBreakPreview" zoomScaleNormal="100" zoomScaleSheetLayoutView="100" workbookViewId="0">
      <selection activeCell="D13" sqref="D13"/>
    </sheetView>
  </sheetViews>
  <sheetFormatPr defaultColWidth="9.28515625" defaultRowHeight="9.6"/>
  <cols>
    <col min="1" max="4" width="13.42578125" style="45" customWidth="1"/>
    <col min="5" max="8" width="9.28515625" style="45"/>
    <col min="9" max="10" width="13.42578125" style="45" customWidth="1"/>
    <col min="11" max="16384" width="9.28515625" style="45"/>
  </cols>
  <sheetData>
    <row r="1" spans="1:26" ht="22.2" customHeight="1" thickBot="1"/>
    <row r="2" spans="1:26" s="44" customFormat="1" ht="31.5" customHeight="1" thickBot="1">
      <c r="A2" s="860" t="s">
        <v>22</v>
      </c>
      <c r="B2" s="861"/>
      <c r="C2" s="861"/>
      <c r="D2" s="861"/>
      <c r="E2" s="861"/>
      <c r="F2" s="862"/>
      <c r="G2" s="43"/>
      <c r="H2" s="43"/>
      <c r="I2" s="43"/>
      <c r="J2" s="43"/>
    </row>
    <row r="3" spans="1:26" s="44" customFormat="1" ht="21" customHeight="1" thickBot="1"/>
    <row r="4" spans="1:26" ht="45" customHeight="1" thickTop="1" thickBot="1">
      <c r="A4" s="863" t="s">
        <v>1019</v>
      </c>
      <c r="B4" s="864"/>
      <c r="C4" s="864"/>
      <c r="D4" s="864"/>
      <c r="E4" s="864"/>
      <c r="F4" s="864"/>
      <c r="G4" s="864"/>
      <c r="H4" s="864"/>
      <c r="I4" s="864"/>
      <c r="J4" s="865"/>
    </row>
    <row r="5" spans="1:26" s="44" customFormat="1" ht="12" customHeight="1" thickTop="1"/>
    <row r="6" spans="1:26" ht="19.8" customHeight="1">
      <c r="A6" s="1300" t="s">
        <v>718</v>
      </c>
      <c r="B6" s="1300"/>
      <c r="C6" s="1300"/>
      <c r="D6" s="1300"/>
      <c r="E6" s="1300"/>
      <c r="F6" s="1300"/>
      <c r="G6" s="1300"/>
      <c r="H6" s="1300"/>
      <c r="I6" s="1300"/>
      <c r="J6" s="1300"/>
    </row>
    <row r="7" spans="1:26" ht="19.8" customHeight="1">
      <c r="A7" s="1300" t="s">
        <v>315</v>
      </c>
      <c r="B7" s="1300"/>
      <c r="C7" s="1300"/>
      <c r="D7" s="1300"/>
      <c r="E7" s="1300"/>
      <c r="F7" s="1300"/>
      <c r="G7" s="1300"/>
      <c r="H7" s="1300"/>
      <c r="I7" s="1300"/>
      <c r="J7" s="1300"/>
    </row>
    <row r="8" spans="1:26" ht="19.8" customHeight="1">
      <c r="A8" s="1301" t="s">
        <v>719</v>
      </c>
      <c r="B8" s="1301"/>
      <c r="C8" s="1301"/>
      <c r="D8" s="1301"/>
      <c r="E8" s="1301"/>
      <c r="F8" s="1301"/>
      <c r="G8" s="1301"/>
      <c r="H8" s="1301"/>
      <c r="I8" s="1301"/>
      <c r="J8" s="1301"/>
      <c r="K8" s="332"/>
      <c r="L8" s="332"/>
      <c r="M8" s="332"/>
      <c r="N8" s="332"/>
      <c r="O8" s="332"/>
      <c r="P8" s="332"/>
      <c r="Q8" s="332"/>
      <c r="R8" s="332"/>
      <c r="S8" s="332"/>
      <c r="T8" s="332"/>
      <c r="U8" s="332"/>
      <c r="V8" s="332"/>
      <c r="W8" s="332"/>
      <c r="X8" s="332"/>
      <c r="Y8" s="332"/>
      <c r="Z8" s="332"/>
    </row>
    <row r="9" spans="1:26" ht="19.8" customHeight="1">
      <c r="A9" s="1301" t="s">
        <v>152</v>
      </c>
      <c r="B9" s="1301"/>
      <c r="C9" s="1301"/>
      <c r="D9" s="1301"/>
      <c r="E9" s="1301"/>
      <c r="F9" s="1301"/>
      <c r="G9" s="1301"/>
      <c r="H9" s="1301"/>
      <c r="I9" s="1301"/>
      <c r="J9" s="1301"/>
      <c r="K9" s="332"/>
      <c r="L9" s="332"/>
      <c r="M9" s="332"/>
      <c r="N9" s="332"/>
      <c r="O9" s="332"/>
      <c r="P9" s="332"/>
      <c r="Q9" s="332"/>
      <c r="R9" s="332"/>
      <c r="S9" s="332"/>
      <c r="T9" s="332"/>
      <c r="U9" s="332"/>
      <c r="V9" s="332"/>
      <c r="W9" s="332"/>
      <c r="X9" s="332"/>
      <c r="Y9" s="332"/>
      <c r="Z9" s="332"/>
    </row>
    <row r="10" spans="1:26" ht="19.8" customHeight="1">
      <c r="A10" s="1301" t="s">
        <v>802</v>
      </c>
      <c r="B10" s="1301"/>
      <c r="C10" s="1301"/>
      <c r="D10" s="1301"/>
      <c r="E10" s="1301"/>
      <c r="F10" s="1301"/>
      <c r="G10" s="1301"/>
      <c r="H10" s="1301"/>
      <c r="I10" s="1301"/>
      <c r="J10" s="1301"/>
      <c r="K10" s="332"/>
      <c r="L10" s="332"/>
      <c r="M10" s="332"/>
      <c r="N10" s="332"/>
      <c r="O10" s="332"/>
      <c r="P10" s="332"/>
      <c r="Q10" s="332"/>
      <c r="R10" s="332"/>
      <c r="S10" s="332"/>
      <c r="T10" s="332"/>
      <c r="U10" s="332"/>
      <c r="V10" s="332"/>
      <c r="W10" s="332"/>
      <c r="X10" s="332"/>
      <c r="Y10" s="332"/>
      <c r="Z10" s="332"/>
    </row>
    <row r="11" spans="1:26" ht="18" customHeight="1">
      <c r="A11" s="1301"/>
      <c r="B11" s="1301"/>
      <c r="C11" s="1302"/>
      <c r="D11" s="1302"/>
      <c r="E11" s="1302"/>
      <c r="F11" s="1302"/>
      <c r="G11" s="1302"/>
      <c r="H11" s="1302"/>
      <c r="I11" s="1302"/>
      <c r="J11" s="1302"/>
      <c r="K11" s="332"/>
      <c r="L11" s="332"/>
      <c r="M11" s="332"/>
      <c r="N11" s="332"/>
      <c r="O11" s="332"/>
      <c r="P11" s="332"/>
      <c r="Q11" s="332"/>
      <c r="R11" s="332"/>
      <c r="S11" s="332"/>
      <c r="T11" s="332"/>
      <c r="U11" s="332"/>
      <c r="V11" s="332"/>
      <c r="W11" s="332"/>
      <c r="X11" s="332"/>
      <c r="Y11" s="332"/>
      <c r="Z11" s="332"/>
    </row>
    <row r="12" spans="1:26" ht="15.6" customHeight="1">
      <c r="A12" s="23" t="s">
        <v>68</v>
      </c>
      <c r="B12" s="23"/>
    </row>
    <row r="13" spans="1:26" ht="15.6" customHeight="1">
      <c r="A13" s="23" t="s">
        <v>69</v>
      </c>
      <c r="B13" s="23"/>
    </row>
    <row r="14" spans="1:26" s="44" customFormat="1" ht="12" customHeight="1"/>
    <row r="15" spans="1:26" ht="9.75" customHeight="1" thickBot="1"/>
    <row r="16" spans="1:26" s="44" customFormat="1" ht="20.100000000000001" customHeight="1">
      <c r="A16" s="866" t="s">
        <v>23</v>
      </c>
      <c r="B16" s="867"/>
      <c r="C16" s="868"/>
      <c r="D16" s="868"/>
      <c r="E16" s="868" t="s">
        <v>24</v>
      </c>
      <c r="F16" s="868"/>
      <c r="G16" s="869" t="s">
        <v>25</v>
      </c>
      <c r="H16" s="867"/>
      <c r="I16" s="714" t="s">
        <v>26</v>
      </c>
      <c r="J16" s="31" t="s">
        <v>27</v>
      </c>
    </row>
    <row r="17" spans="1:11" s="44" customFormat="1" ht="20.100000000000001" customHeight="1" thickBot="1">
      <c r="A17" s="871" t="s">
        <v>8</v>
      </c>
      <c r="B17" s="872"/>
      <c r="C17" s="873"/>
      <c r="D17" s="873"/>
      <c r="E17" s="801" t="s">
        <v>967</v>
      </c>
      <c r="F17" s="801"/>
      <c r="G17" s="801" t="s">
        <v>28</v>
      </c>
      <c r="H17" s="801"/>
      <c r="I17" s="715"/>
      <c r="J17" s="32"/>
    </row>
    <row r="18" spans="1:11" s="44" customFormat="1" ht="12" customHeight="1"/>
    <row r="19" spans="1:11" s="44" customFormat="1" ht="20.100000000000001" customHeight="1">
      <c r="A19" s="11" t="s">
        <v>29</v>
      </c>
      <c r="B19" s="11"/>
    </row>
    <row r="20" spans="1:11" s="44" customFormat="1" ht="20.100000000000001" customHeight="1" thickBot="1">
      <c r="A20" s="820" t="s">
        <v>30</v>
      </c>
      <c r="B20" s="820"/>
      <c r="C20" s="820"/>
      <c r="D20" s="820"/>
      <c r="E20" s="820"/>
      <c r="F20" s="820"/>
      <c r="G20" s="820"/>
      <c r="H20" s="820"/>
      <c r="I20" s="820"/>
      <c r="J20" s="820"/>
    </row>
    <row r="21" spans="1:11" s="44" customFormat="1" ht="20.100000000000001" customHeight="1">
      <c r="A21" s="808" t="s">
        <v>31</v>
      </c>
      <c r="B21" s="809"/>
      <c r="C21" s="809"/>
      <c r="D21" s="809"/>
      <c r="E21" s="809"/>
      <c r="F21" s="809"/>
      <c r="G21" s="809"/>
      <c r="H21" s="809"/>
      <c r="I21" s="809"/>
      <c r="J21" s="870"/>
    </row>
    <row r="22" spans="1:11" s="44" customFormat="1" ht="20.100000000000001" customHeight="1">
      <c r="A22" s="759" t="s">
        <v>136</v>
      </c>
      <c r="B22" s="760"/>
      <c r="C22" s="760"/>
      <c r="D22" s="761"/>
      <c r="E22" s="800" t="s">
        <v>1002</v>
      </c>
      <c r="F22" s="800"/>
      <c r="G22" s="756" t="s">
        <v>32</v>
      </c>
      <c r="H22" s="756"/>
      <c r="I22" s="19"/>
      <c r="J22" s="20"/>
    </row>
    <row r="23" spans="1:11" s="44" customFormat="1" ht="20.100000000000001" customHeight="1">
      <c r="A23" s="808" t="s">
        <v>33</v>
      </c>
      <c r="B23" s="809"/>
      <c r="C23" s="809"/>
      <c r="D23" s="809"/>
      <c r="E23" s="809"/>
      <c r="F23" s="809"/>
      <c r="G23" s="809"/>
      <c r="H23" s="809"/>
      <c r="I23" s="809"/>
      <c r="J23" s="870"/>
    </row>
    <row r="24" spans="1:11" s="44" customFormat="1" ht="20.100000000000001" customHeight="1">
      <c r="A24" s="759" t="s">
        <v>136</v>
      </c>
      <c r="B24" s="760"/>
      <c r="C24" s="760"/>
      <c r="D24" s="761"/>
      <c r="E24" s="800" t="s">
        <v>1002</v>
      </c>
      <c r="F24" s="800"/>
      <c r="G24" s="756" t="s">
        <v>32</v>
      </c>
      <c r="H24" s="756"/>
      <c r="I24" s="19"/>
      <c r="J24" s="20"/>
    </row>
    <row r="25" spans="1:11" s="44" customFormat="1" ht="20.100000000000001" customHeight="1">
      <c r="A25" s="759" t="s">
        <v>137</v>
      </c>
      <c r="B25" s="760"/>
      <c r="C25" s="760"/>
      <c r="D25" s="761"/>
      <c r="E25" s="800" t="s">
        <v>45</v>
      </c>
      <c r="F25" s="800"/>
      <c r="G25" s="756" t="s">
        <v>32</v>
      </c>
      <c r="H25" s="756"/>
      <c r="I25" s="19"/>
      <c r="J25" s="20"/>
    </row>
    <row r="26" spans="1:11" s="44" customFormat="1" ht="20.100000000000001" customHeight="1" thickBot="1">
      <c r="A26" s="29" t="s">
        <v>138</v>
      </c>
      <c r="B26" s="30"/>
      <c r="C26" s="30"/>
      <c r="D26" s="717"/>
      <c r="E26" s="801" t="s">
        <v>45</v>
      </c>
      <c r="F26" s="801"/>
      <c r="G26" s="776" t="s">
        <v>32</v>
      </c>
      <c r="H26" s="776"/>
      <c r="I26" s="718"/>
      <c r="J26" s="21"/>
    </row>
    <row r="27" spans="1:11" s="44" customFormat="1" ht="9" customHeight="1"/>
    <row r="28" spans="1:11" s="44" customFormat="1" ht="20.100000000000001" customHeight="1" thickBot="1">
      <c r="A28" s="820" t="s">
        <v>126</v>
      </c>
      <c r="B28" s="820"/>
      <c r="C28" s="820"/>
      <c r="D28" s="820"/>
      <c r="E28" s="820"/>
      <c r="F28" s="820"/>
      <c r="G28" s="820"/>
      <c r="H28" s="820"/>
      <c r="I28" s="820"/>
      <c r="J28" s="820"/>
    </row>
    <row r="29" spans="1:11" s="44" customFormat="1" ht="20.100000000000001" customHeight="1">
      <c r="A29" s="857" t="s">
        <v>135</v>
      </c>
      <c r="B29" s="858"/>
      <c r="C29" s="858"/>
      <c r="D29" s="858"/>
      <c r="E29" s="858"/>
      <c r="F29" s="858"/>
      <c r="G29" s="858"/>
      <c r="H29" s="858"/>
      <c r="I29" s="858"/>
      <c r="J29" s="859"/>
    </row>
    <row r="30" spans="1:11" s="44" customFormat="1" ht="20.100000000000001" customHeight="1" thickBot="1">
      <c r="A30" s="764" t="s">
        <v>134</v>
      </c>
      <c r="B30" s="765"/>
      <c r="C30" s="765"/>
      <c r="D30" s="765"/>
      <c r="E30" s="765"/>
      <c r="F30" s="765"/>
      <c r="G30" s="765"/>
      <c r="H30" s="765"/>
      <c r="I30" s="765"/>
      <c r="J30" s="780"/>
    </row>
    <row r="31" spans="1:11" s="44" customFormat="1" ht="9" customHeight="1">
      <c r="A31" s="582"/>
      <c r="B31" s="582"/>
      <c r="C31" s="582"/>
      <c r="D31" s="582"/>
      <c r="E31" s="582"/>
      <c r="F31" s="582"/>
      <c r="G31" s="582"/>
      <c r="H31" s="582"/>
      <c r="I31" s="582"/>
      <c r="J31" s="582"/>
    </row>
    <row r="32" spans="1:11" s="44" customFormat="1" ht="20.100000000000001" customHeight="1" thickBot="1">
      <c r="A32" s="820" t="s">
        <v>728</v>
      </c>
      <c r="B32" s="820"/>
      <c r="C32" s="820"/>
      <c r="D32" s="820"/>
      <c r="E32" s="820"/>
      <c r="F32" s="820"/>
      <c r="G32" s="820"/>
      <c r="H32" s="820"/>
      <c r="I32" s="820"/>
      <c r="J32" s="820"/>
      <c r="K32" s="36"/>
    </row>
    <row r="33" spans="1:11" s="44" customFormat="1" ht="20.100000000000001" customHeight="1">
      <c r="A33" s="857" t="s">
        <v>135</v>
      </c>
      <c r="B33" s="858"/>
      <c r="C33" s="858"/>
      <c r="D33" s="858"/>
      <c r="E33" s="858"/>
      <c r="F33" s="858"/>
      <c r="G33" s="858"/>
      <c r="H33" s="858"/>
      <c r="I33" s="858"/>
      <c r="J33" s="859"/>
    </row>
    <row r="34" spans="1:11" s="44" customFormat="1" ht="20.100000000000001" customHeight="1" thickBot="1">
      <c r="A34" s="764" t="s">
        <v>134</v>
      </c>
      <c r="B34" s="765"/>
      <c r="C34" s="765"/>
      <c r="D34" s="765"/>
      <c r="E34" s="765"/>
      <c r="F34" s="765"/>
      <c r="G34" s="765"/>
      <c r="H34" s="765"/>
      <c r="I34" s="765"/>
      <c r="J34" s="780"/>
    </row>
    <row r="35" spans="1:11" s="44" customFormat="1" ht="10.8" customHeight="1">
      <c r="A35" s="1303"/>
      <c r="B35" s="1303"/>
      <c r="C35" s="1303"/>
      <c r="D35" s="1303"/>
      <c r="E35" s="1303"/>
      <c r="F35" s="1303"/>
      <c r="G35" s="1303"/>
      <c r="H35" s="1303"/>
      <c r="I35" s="1303"/>
      <c r="J35" s="1303"/>
    </row>
    <row r="36" spans="1:11" s="44" customFormat="1" ht="10.8" customHeight="1" thickBot="1">
      <c r="A36" s="716"/>
      <c r="B36" s="716"/>
      <c r="C36" s="716"/>
      <c r="D36" s="716"/>
      <c r="E36" s="716"/>
      <c r="F36" s="716"/>
      <c r="G36" s="716"/>
      <c r="H36" s="716"/>
      <c r="I36" s="716"/>
      <c r="J36" s="716"/>
    </row>
    <row r="37" spans="1:11" s="44" customFormat="1" ht="20.100000000000001" customHeight="1" thickBot="1">
      <c r="A37" s="816" t="s">
        <v>23</v>
      </c>
      <c r="B37" s="817"/>
      <c r="C37" s="818"/>
      <c r="D37" s="818"/>
      <c r="E37" s="818" t="s">
        <v>24</v>
      </c>
      <c r="F37" s="818"/>
      <c r="G37" s="819" t="s">
        <v>25</v>
      </c>
      <c r="H37" s="817"/>
      <c r="I37" s="713" t="s">
        <v>26</v>
      </c>
      <c r="J37" s="53" t="s">
        <v>27</v>
      </c>
    </row>
    <row r="38" spans="1:11" s="44" customFormat="1" ht="13.2" customHeight="1">
      <c r="A38" s="675"/>
      <c r="B38" s="675"/>
      <c r="C38" s="675"/>
      <c r="D38" s="675"/>
      <c r="E38" s="675"/>
      <c r="F38" s="675"/>
      <c r="G38" s="675"/>
      <c r="H38" s="675"/>
      <c r="I38" s="675"/>
      <c r="J38" s="676"/>
    </row>
    <row r="39" spans="1:11" s="44" customFormat="1" ht="20.100000000000001" customHeight="1" thickBot="1">
      <c r="A39" s="820" t="s">
        <v>720</v>
      </c>
      <c r="B39" s="820"/>
      <c r="C39" s="820"/>
      <c r="D39" s="820"/>
      <c r="E39" s="820"/>
      <c r="F39" s="820"/>
      <c r="G39" s="820"/>
      <c r="H39" s="820"/>
      <c r="I39" s="820"/>
      <c r="J39" s="820"/>
      <c r="K39" s="36"/>
    </row>
    <row r="40" spans="1:11" s="44" customFormat="1" ht="20.100000000000001" customHeight="1">
      <c r="A40" s="857" t="s">
        <v>135</v>
      </c>
      <c r="B40" s="858"/>
      <c r="C40" s="858"/>
      <c r="D40" s="858"/>
      <c r="E40" s="858"/>
      <c r="F40" s="858"/>
      <c r="G40" s="858"/>
      <c r="H40" s="858"/>
      <c r="I40" s="858"/>
      <c r="J40" s="859"/>
    </row>
    <row r="41" spans="1:11" s="44" customFormat="1" ht="20.100000000000001" customHeight="1" thickBot="1">
      <c r="A41" s="764" t="s">
        <v>134</v>
      </c>
      <c r="B41" s="765"/>
      <c r="C41" s="765"/>
      <c r="D41" s="765"/>
      <c r="E41" s="765"/>
      <c r="F41" s="765"/>
      <c r="G41" s="765"/>
      <c r="H41" s="765"/>
      <c r="I41" s="765"/>
      <c r="J41" s="780"/>
    </row>
    <row r="42" spans="1:11" s="44" customFormat="1" ht="20.100000000000001" customHeight="1">
      <c r="A42" s="52"/>
      <c r="B42" s="52"/>
      <c r="C42" s="52"/>
      <c r="D42" s="52"/>
      <c r="E42" s="52"/>
      <c r="F42" s="52"/>
      <c r="G42" s="52"/>
      <c r="H42" s="52"/>
      <c r="I42" s="52"/>
      <c r="J42" s="37"/>
    </row>
    <row r="43" spans="1:11" s="36" customFormat="1" ht="19.5" customHeight="1" thickBot="1">
      <c r="A43" s="820" t="s">
        <v>127</v>
      </c>
      <c r="B43" s="820"/>
      <c r="C43" s="820"/>
      <c r="D43" s="820"/>
      <c r="E43" s="820"/>
      <c r="F43" s="820"/>
      <c r="G43" s="820"/>
      <c r="H43" s="820"/>
      <c r="I43" s="820"/>
      <c r="J43" s="820"/>
    </row>
    <row r="44" spans="1:11" s="44" customFormat="1" ht="20.100000000000001" customHeight="1">
      <c r="A44" s="854" t="s">
        <v>339</v>
      </c>
      <c r="B44" s="855"/>
      <c r="C44" s="855"/>
      <c r="D44" s="855"/>
      <c r="E44" s="855"/>
      <c r="F44" s="855"/>
      <c r="G44" s="855"/>
      <c r="H44" s="855"/>
      <c r="I44" s="855"/>
      <c r="J44" s="856"/>
    </row>
    <row r="45" spans="1:11" s="44" customFormat="1" ht="20.100000000000001" customHeight="1">
      <c r="A45" s="786" t="s">
        <v>153</v>
      </c>
      <c r="B45" s="761"/>
      <c r="C45" s="787"/>
      <c r="D45" s="787"/>
      <c r="E45" s="756" t="s">
        <v>919</v>
      </c>
      <c r="F45" s="756"/>
      <c r="G45" s="756" t="s">
        <v>36</v>
      </c>
      <c r="H45" s="756"/>
      <c r="I45" s="19"/>
      <c r="J45" s="20"/>
    </row>
    <row r="46" spans="1:11" s="44" customFormat="1" ht="20.100000000000001" customHeight="1">
      <c r="A46" s="808" t="s">
        <v>156</v>
      </c>
      <c r="B46" s="809"/>
      <c r="C46" s="809"/>
      <c r="D46" s="810"/>
      <c r="E46" s="846" t="s">
        <v>45</v>
      </c>
      <c r="F46" s="846"/>
      <c r="G46" s="847" t="s">
        <v>45</v>
      </c>
      <c r="H46" s="847"/>
      <c r="I46" s="19"/>
      <c r="J46" s="33"/>
    </row>
    <row r="47" spans="1:11" s="44" customFormat="1" ht="20.100000000000001" customHeight="1" thickBot="1">
      <c r="A47" s="848" t="s">
        <v>297</v>
      </c>
      <c r="B47" s="849"/>
      <c r="C47" s="850"/>
      <c r="D47" s="850"/>
      <c r="E47" s="851" t="s">
        <v>45</v>
      </c>
      <c r="F47" s="851"/>
      <c r="G47" s="852" t="s">
        <v>45</v>
      </c>
      <c r="H47" s="853"/>
      <c r="I47" s="718"/>
      <c r="J47" s="21"/>
    </row>
    <row r="48" spans="1:11" s="44" customFormat="1" ht="17.399999999999999" customHeight="1"/>
    <row r="49" spans="1:10" s="44" customFormat="1" ht="20.100000000000001" customHeight="1" thickBot="1">
      <c r="A49" s="820" t="s">
        <v>298</v>
      </c>
      <c r="B49" s="820"/>
      <c r="C49" s="820"/>
      <c r="D49" s="820"/>
      <c r="E49" s="820"/>
      <c r="F49" s="820"/>
      <c r="G49" s="820"/>
      <c r="H49" s="820"/>
      <c r="I49" s="820"/>
      <c r="J49" s="820"/>
    </row>
    <row r="50" spans="1:10" s="44" customFormat="1" ht="20.100000000000001" customHeight="1">
      <c r="A50" s="854" t="s">
        <v>34</v>
      </c>
      <c r="B50" s="855"/>
      <c r="C50" s="855"/>
      <c r="D50" s="855"/>
      <c r="E50" s="855"/>
      <c r="F50" s="855"/>
      <c r="G50" s="855"/>
      <c r="H50" s="855"/>
      <c r="I50" s="855"/>
      <c r="J50" s="856"/>
    </row>
    <row r="51" spans="1:10" s="44" customFormat="1" ht="20.100000000000001" customHeight="1">
      <c r="A51" s="786" t="s">
        <v>341</v>
      </c>
      <c r="B51" s="761"/>
      <c r="C51" s="787"/>
      <c r="D51" s="787"/>
      <c r="E51" s="756" t="s">
        <v>920</v>
      </c>
      <c r="F51" s="756"/>
      <c r="G51" s="756" t="s">
        <v>36</v>
      </c>
      <c r="H51" s="756"/>
      <c r="I51" s="19"/>
      <c r="J51" s="20"/>
    </row>
    <row r="52" spans="1:10" s="44" customFormat="1" ht="20.100000000000001" customHeight="1">
      <c r="A52" s="808" t="s">
        <v>156</v>
      </c>
      <c r="B52" s="809"/>
      <c r="C52" s="809"/>
      <c r="D52" s="810"/>
      <c r="E52" s="846" t="s">
        <v>45</v>
      </c>
      <c r="F52" s="846"/>
      <c r="G52" s="847" t="s">
        <v>45</v>
      </c>
      <c r="H52" s="847"/>
      <c r="I52" s="19"/>
      <c r="J52" s="33"/>
    </row>
    <row r="53" spans="1:10" s="44" customFormat="1" ht="20.100000000000001" customHeight="1" thickBot="1">
      <c r="A53" s="848" t="s">
        <v>297</v>
      </c>
      <c r="B53" s="849"/>
      <c r="C53" s="850"/>
      <c r="D53" s="850"/>
      <c r="E53" s="851" t="s">
        <v>45</v>
      </c>
      <c r="F53" s="851"/>
      <c r="G53" s="852" t="s">
        <v>45</v>
      </c>
      <c r="H53" s="853"/>
      <c r="I53" s="718"/>
      <c r="J53" s="21"/>
    </row>
    <row r="54" spans="1:10" s="44" customFormat="1" ht="20.100000000000001" customHeight="1">
      <c r="A54" s="319"/>
      <c r="B54" s="319"/>
      <c r="C54" s="319"/>
      <c r="D54" s="319"/>
      <c r="E54" s="320"/>
      <c r="F54" s="320"/>
      <c r="G54" s="321"/>
      <c r="H54" s="321"/>
      <c r="I54" s="36"/>
      <c r="J54" s="36"/>
    </row>
    <row r="55" spans="1:10" s="36" customFormat="1" ht="20.100000000000001" customHeight="1" thickBot="1">
      <c r="A55" s="820" t="s">
        <v>128</v>
      </c>
      <c r="B55" s="820"/>
      <c r="C55" s="820"/>
      <c r="D55" s="820"/>
      <c r="E55" s="820"/>
      <c r="F55" s="820"/>
      <c r="G55" s="820"/>
      <c r="H55" s="820"/>
      <c r="I55" s="820"/>
      <c r="J55" s="820"/>
    </row>
    <row r="56" spans="1:10" s="44" customFormat="1" ht="20.100000000000001" customHeight="1">
      <c r="A56" s="821" t="s">
        <v>339</v>
      </c>
      <c r="B56" s="822"/>
      <c r="C56" s="822"/>
      <c r="D56" s="822"/>
      <c r="E56" s="822"/>
      <c r="F56" s="822"/>
      <c r="G56" s="822"/>
      <c r="H56" s="822"/>
      <c r="I56" s="822"/>
      <c r="J56" s="823"/>
    </row>
    <row r="57" spans="1:10" s="44" customFormat="1" ht="15" customHeight="1">
      <c r="A57" s="790" t="s">
        <v>347</v>
      </c>
      <c r="B57" s="791"/>
      <c r="C57" s="791"/>
      <c r="D57" s="792"/>
      <c r="E57" s="824" t="s">
        <v>45</v>
      </c>
      <c r="F57" s="825"/>
      <c r="G57" s="830" t="s">
        <v>36</v>
      </c>
      <c r="H57" s="831"/>
      <c r="I57" s="793"/>
      <c r="J57" s="837"/>
    </row>
    <row r="58" spans="1:10" s="44" customFormat="1" ht="15" customHeight="1">
      <c r="A58" s="840" t="s">
        <v>154</v>
      </c>
      <c r="B58" s="841"/>
      <c r="C58" s="841"/>
      <c r="D58" s="842"/>
      <c r="E58" s="826"/>
      <c r="F58" s="827"/>
      <c r="G58" s="832"/>
      <c r="H58" s="833"/>
      <c r="I58" s="836"/>
      <c r="J58" s="838"/>
    </row>
    <row r="59" spans="1:10" s="44" customFormat="1" ht="15" customHeight="1">
      <c r="A59" s="840" t="s">
        <v>155</v>
      </c>
      <c r="B59" s="841"/>
      <c r="C59" s="841"/>
      <c r="D59" s="842"/>
      <c r="E59" s="826"/>
      <c r="F59" s="827"/>
      <c r="G59" s="832"/>
      <c r="H59" s="833"/>
      <c r="I59" s="836"/>
      <c r="J59" s="838"/>
    </row>
    <row r="60" spans="1:10" s="44" customFormat="1" ht="15" customHeight="1" thickBot="1">
      <c r="A60" s="843" t="s">
        <v>348</v>
      </c>
      <c r="B60" s="844"/>
      <c r="C60" s="844"/>
      <c r="D60" s="845"/>
      <c r="E60" s="828"/>
      <c r="F60" s="829"/>
      <c r="G60" s="834"/>
      <c r="H60" s="835"/>
      <c r="I60" s="798"/>
      <c r="J60" s="839"/>
    </row>
    <row r="61" spans="1:10" s="44" customFormat="1" ht="15" customHeight="1">
      <c r="A61" s="716"/>
      <c r="B61" s="716"/>
      <c r="C61" s="716"/>
      <c r="D61" s="716"/>
      <c r="E61" s="52"/>
      <c r="F61" s="52"/>
      <c r="G61" s="37"/>
      <c r="H61" s="37"/>
      <c r="I61" s="37"/>
      <c r="J61" s="37"/>
    </row>
    <row r="62" spans="1:10" s="44" customFormat="1" ht="20.100000000000001" customHeight="1" thickBot="1">
      <c r="A62" s="11" t="s">
        <v>159</v>
      </c>
      <c r="B62" s="11"/>
    </row>
    <row r="63" spans="1:10" s="44" customFormat="1" ht="20.100000000000001" customHeight="1">
      <c r="A63" s="854" t="s">
        <v>34</v>
      </c>
      <c r="B63" s="855"/>
      <c r="C63" s="855"/>
      <c r="D63" s="855"/>
      <c r="E63" s="855"/>
      <c r="F63" s="855"/>
      <c r="G63" s="855"/>
      <c r="H63" s="855"/>
      <c r="I63" s="855"/>
      <c r="J63" s="856"/>
    </row>
    <row r="64" spans="1:10" s="44" customFormat="1" ht="20.100000000000001" customHeight="1">
      <c r="A64" s="808" t="s">
        <v>139</v>
      </c>
      <c r="B64" s="809"/>
      <c r="C64" s="809"/>
      <c r="D64" s="810"/>
      <c r="E64" s="756" t="s">
        <v>1002</v>
      </c>
      <c r="F64" s="756"/>
      <c r="G64" s="800" t="s">
        <v>35</v>
      </c>
      <c r="H64" s="800"/>
      <c r="I64" s="19"/>
      <c r="J64" s="20"/>
    </row>
    <row r="65" spans="1:10" s="44" customFormat="1" ht="20.100000000000001" customHeight="1">
      <c r="A65" s="759" t="s">
        <v>137</v>
      </c>
      <c r="B65" s="760"/>
      <c r="C65" s="760"/>
      <c r="D65" s="761"/>
      <c r="E65" s="800" t="s">
        <v>45</v>
      </c>
      <c r="F65" s="800"/>
      <c r="G65" s="800" t="s">
        <v>35</v>
      </c>
      <c r="H65" s="800"/>
      <c r="I65" s="19"/>
      <c r="J65" s="20"/>
    </row>
    <row r="66" spans="1:10" s="44" customFormat="1" ht="20.100000000000001" customHeight="1" thickBot="1">
      <c r="A66" s="805" t="s">
        <v>138</v>
      </c>
      <c r="B66" s="806"/>
      <c r="C66" s="807"/>
      <c r="D66" s="807"/>
      <c r="E66" s="801" t="s">
        <v>45</v>
      </c>
      <c r="F66" s="801"/>
      <c r="G66" s="801" t="s">
        <v>35</v>
      </c>
      <c r="H66" s="801"/>
      <c r="I66" s="718"/>
      <c r="J66" s="21"/>
    </row>
    <row r="67" spans="1:10" s="44" customFormat="1" ht="20.100000000000001" customHeight="1">
      <c r="A67" s="36"/>
      <c r="B67" s="36"/>
      <c r="C67" s="36"/>
      <c r="D67" s="36"/>
      <c r="E67" s="52"/>
      <c r="F67" s="52"/>
      <c r="G67" s="52"/>
      <c r="H67" s="52"/>
      <c r="I67" s="36"/>
      <c r="J67" s="36"/>
    </row>
    <row r="68" spans="1:10" s="44" customFormat="1" ht="20.100000000000001" customHeight="1" thickBot="1">
      <c r="A68" s="11" t="s">
        <v>299</v>
      </c>
      <c r="B68" s="11"/>
    </row>
    <row r="69" spans="1:10" s="44" customFormat="1" ht="20.100000000000001" customHeight="1">
      <c r="A69" s="777" t="s">
        <v>34</v>
      </c>
      <c r="B69" s="778"/>
      <c r="C69" s="778"/>
      <c r="D69" s="778"/>
      <c r="E69" s="778"/>
      <c r="F69" s="778"/>
      <c r="G69" s="778"/>
      <c r="H69" s="778"/>
      <c r="I69" s="778"/>
      <c r="J69" s="779"/>
    </row>
    <row r="70" spans="1:10" s="44" customFormat="1" ht="20.100000000000001" customHeight="1" thickBot="1">
      <c r="A70" s="764" t="s">
        <v>134</v>
      </c>
      <c r="B70" s="765"/>
      <c r="C70" s="765"/>
      <c r="D70" s="765"/>
      <c r="E70" s="765"/>
      <c r="F70" s="765"/>
      <c r="G70" s="765"/>
      <c r="H70" s="765"/>
      <c r="I70" s="765"/>
      <c r="J70" s="780"/>
    </row>
    <row r="71" spans="1:10" s="44" customFormat="1" ht="19.8" customHeight="1"/>
    <row r="72" spans="1:10" s="44" customFormat="1" ht="10.8" customHeight="1" thickBot="1">
      <c r="A72" s="716"/>
      <c r="B72" s="716"/>
      <c r="C72" s="716"/>
      <c r="D72" s="716"/>
      <c r="E72" s="716"/>
      <c r="F72" s="716"/>
      <c r="G72" s="716"/>
      <c r="H72" s="716"/>
      <c r="I72" s="716"/>
      <c r="J72" s="716"/>
    </row>
    <row r="73" spans="1:10" s="44" customFormat="1" ht="20.100000000000001" customHeight="1" thickBot="1">
      <c r="A73" s="816" t="s">
        <v>23</v>
      </c>
      <c r="B73" s="817"/>
      <c r="C73" s="818"/>
      <c r="D73" s="818"/>
      <c r="E73" s="818" t="s">
        <v>24</v>
      </c>
      <c r="F73" s="818"/>
      <c r="G73" s="819" t="s">
        <v>25</v>
      </c>
      <c r="H73" s="817"/>
      <c r="I73" s="713" t="s">
        <v>26</v>
      </c>
      <c r="J73" s="53" t="s">
        <v>27</v>
      </c>
    </row>
    <row r="74" spans="1:10" s="44" customFormat="1" ht="13.2" customHeight="1">
      <c r="A74" s="675"/>
      <c r="B74" s="675"/>
      <c r="C74" s="675"/>
      <c r="D74" s="675"/>
      <c r="E74" s="675"/>
      <c r="F74" s="675"/>
      <c r="G74" s="675"/>
      <c r="H74" s="675"/>
      <c r="I74" s="675"/>
      <c r="J74" s="676"/>
    </row>
    <row r="75" spans="1:10" s="44" customFormat="1" ht="20.100000000000001" customHeight="1" thickBot="1">
      <c r="A75" s="11" t="s">
        <v>729</v>
      </c>
      <c r="B75" s="11"/>
    </row>
    <row r="76" spans="1:10" s="44" customFormat="1" ht="20.100000000000001" customHeight="1">
      <c r="A76" s="854" t="s">
        <v>339</v>
      </c>
      <c r="B76" s="855"/>
      <c r="C76" s="855"/>
      <c r="D76" s="855"/>
      <c r="E76" s="855"/>
      <c r="F76" s="855"/>
      <c r="G76" s="855"/>
      <c r="H76" s="855"/>
      <c r="I76" s="855"/>
      <c r="J76" s="856"/>
    </row>
    <row r="77" spans="1:10" s="44" customFormat="1" ht="20.100000000000001" customHeight="1">
      <c r="A77" s="808" t="s">
        <v>139</v>
      </c>
      <c r="B77" s="809"/>
      <c r="C77" s="809"/>
      <c r="D77" s="810"/>
      <c r="E77" s="756" t="s">
        <v>1002</v>
      </c>
      <c r="F77" s="756"/>
      <c r="G77" s="800" t="s">
        <v>1020</v>
      </c>
      <c r="H77" s="800"/>
      <c r="I77" s="19"/>
      <c r="J77" s="33"/>
    </row>
    <row r="78" spans="1:10" s="44" customFormat="1" ht="20.100000000000001" customHeight="1">
      <c r="A78" s="1304" t="s">
        <v>969</v>
      </c>
      <c r="B78" s="810"/>
      <c r="C78" s="1305"/>
      <c r="D78" s="1305"/>
      <c r="E78" s="756" t="s">
        <v>968</v>
      </c>
      <c r="F78" s="756"/>
      <c r="G78" s="811" t="s">
        <v>36</v>
      </c>
      <c r="H78" s="812"/>
      <c r="I78" s="19"/>
      <c r="J78" s="20"/>
    </row>
    <row r="79" spans="1:10" s="44" customFormat="1" ht="20.100000000000001" customHeight="1">
      <c r="A79" s="808" t="s">
        <v>140</v>
      </c>
      <c r="B79" s="809"/>
      <c r="C79" s="809"/>
      <c r="D79" s="810"/>
      <c r="E79" s="811" t="s">
        <v>45</v>
      </c>
      <c r="F79" s="812"/>
      <c r="G79" s="811" t="s">
        <v>36</v>
      </c>
      <c r="H79" s="812"/>
      <c r="I79" s="34"/>
      <c r="J79" s="35"/>
    </row>
    <row r="80" spans="1:10" s="44" customFormat="1" ht="20.100000000000001" customHeight="1">
      <c r="A80" s="813" t="s">
        <v>141</v>
      </c>
      <c r="B80" s="814"/>
      <c r="C80" s="814"/>
      <c r="D80" s="815"/>
      <c r="E80" s="811" t="s">
        <v>45</v>
      </c>
      <c r="F80" s="812"/>
      <c r="G80" s="811" t="s">
        <v>36</v>
      </c>
      <c r="H80" s="812"/>
      <c r="I80" s="34"/>
      <c r="J80" s="35"/>
    </row>
    <row r="81" spans="1:10" s="44" customFormat="1" ht="20.100000000000001" customHeight="1">
      <c r="A81" s="759" t="s">
        <v>137</v>
      </c>
      <c r="B81" s="760"/>
      <c r="C81" s="760"/>
      <c r="D81" s="761"/>
      <c r="E81" s="800" t="s">
        <v>45</v>
      </c>
      <c r="F81" s="800"/>
      <c r="G81" s="800" t="s">
        <v>1020</v>
      </c>
      <c r="H81" s="800"/>
      <c r="I81" s="19"/>
      <c r="J81" s="20"/>
    </row>
    <row r="82" spans="1:10" s="44" customFormat="1" ht="20.100000000000001" customHeight="1" thickBot="1">
      <c r="A82" s="805" t="s">
        <v>138</v>
      </c>
      <c r="B82" s="806"/>
      <c r="C82" s="807"/>
      <c r="D82" s="807"/>
      <c r="E82" s="776" t="s">
        <v>45</v>
      </c>
      <c r="F82" s="776"/>
      <c r="G82" s="801" t="s">
        <v>1020</v>
      </c>
      <c r="H82" s="801"/>
      <c r="I82" s="718"/>
      <c r="J82" s="21"/>
    </row>
    <row r="83" spans="1:10" s="44" customFormat="1" ht="9" customHeight="1">
      <c r="A83" s="36"/>
      <c r="B83" s="36"/>
      <c r="C83" s="36"/>
      <c r="D83" s="36"/>
      <c r="E83" s="37"/>
      <c r="F83" s="37"/>
      <c r="G83" s="52"/>
      <c r="H83" s="52"/>
      <c r="I83" s="36"/>
      <c r="J83" s="36"/>
    </row>
    <row r="84" spans="1:10" s="44" customFormat="1" ht="20.100000000000001" customHeight="1" thickBot="1">
      <c r="A84" s="11" t="s">
        <v>129</v>
      </c>
      <c r="B84" s="11"/>
    </row>
    <row r="85" spans="1:10" s="44" customFormat="1" ht="20.100000000000001" customHeight="1">
      <c r="A85" s="777" t="s">
        <v>34</v>
      </c>
      <c r="B85" s="778"/>
      <c r="C85" s="778"/>
      <c r="D85" s="778"/>
      <c r="E85" s="778"/>
      <c r="F85" s="778"/>
      <c r="G85" s="778"/>
      <c r="H85" s="778"/>
      <c r="I85" s="778"/>
      <c r="J85" s="779"/>
    </row>
    <row r="86" spans="1:10" s="44" customFormat="1" ht="20.100000000000001" customHeight="1" thickBot="1">
      <c r="A86" s="764" t="s">
        <v>134</v>
      </c>
      <c r="B86" s="765"/>
      <c r="C86" s="765"/>
      <c r="D86" s="765"/>
      <c r="E86" s="765"/>
      <c r="F86" s="765"/>
      <c r="G86" s="765"/>
      <c r="H86" s="765"/>
      <c r="I86" s="765"/>
      <c r="J86" s="780"/>
    </row>
    <row r="87" spans="1:10" s="44" customFormat="1" ht="9.6" customHeight="1">
      <c r="A87" s="716"/>
      <c r="B87" s="716"/>
      <c r="C87" s="716"/>
      <c r="D87" s="716"/>
      <c r="E87" s="716"/>
      <c r="F87" s="716"/>
      <c r="G87" s="716"/>
      <c r="H87" s="716"/>
      <c r="I87" s="716"/>
      <c r="J87" s="716"/>
    </row>
    <row r="88" spans="1:10" s="44" customFormat="1" ht="20.100000000000001" customHeight="1" thickBot="1">
      <c r="A88" s="11" t="s">
        <v>296</v>
      </c>
      <c r="B88" s="11"/>
    </row>
    <row r="89" spans="1:10" s="44" customFormat="1" ht="20.100000000000001" customHeight="1">
      <c r="A89" s="777" t="s">
        <v>34</v>
      </c>
      <c r="B89" s="778"/>
      <c r="C89" s="778"/>
      <c r="D89" s="778"/>
      <c r="E89" s="778"/>
      <c r="F89" s="778"/>
      <c r="G89" s="778"/>
      <c r="H89" s="778"/>
      <c r="I89" s="778"/>
      <c r="J89" s="779"/>
    </row>
    <row r="90" spans="1:10" s="44" customFormat="1" ht="20.399999999999999" customHeight="1">
      <c r="A90" s="1306" t="s">
        <v>1000</v>
      </c>
      <c r="B90" s="1307"/>
      <c r="C90" s="1308"/>
      <c r="D90" s="1308"/>
      <c r="E90" s="1308"/>
      <c r="F90" s="1308"/>
      <c r="G90" s="1308"/>
      <c r="H90" s="1308"/>
      <c r="I90" s="1308"/>
      <c r="J90" s="1309"/>
    </row>
    <row r="91" spans="1:10" s="44" customFormat="1" ht="20.399999999999999" customHeight="1" thickBot="1">
      <c r="A91" s="1310"/>
      <c r="B91" s="1311"/>
      <c r="C91" s="1311"/>
      <c r="D91" s="1311"/>
      <c r="E91" s="1311"/>
      <c r="F91" s="1311"/>
      <c r="G91" s="1311"/>
      <c r="H91" s="1311"/>
      <c r="I91" s="1311"/>
      <c r="J91" s="1312"/>
    </row>
    <row r="92" spans="1:10" s="44" customFormat="1" ht="9" customHeight="1"/>
    <row r="93" spans="1:10" s="44" customFormat="1" ht="20.100000000000001" customHeight="1" thickBot="1">
      <c r="A93" s="11" t="s">
        <v>116</v>
      </c>
      <c r="B93" s="11"/>
      <c r="J93" s="46"/>
    </row>
    <row r="94" spans="1:10" s="44" customFormat="1" ht="20.100000000000001" customHeight="1">
      <c r="A94" s="794" t="s">
        <v>34</v>
      </c>
      <c r="B94" s="795"/>
      <c r="C94" s="796"/>
      <c r="D94" s="796"/>
      <c r="E94" s="796"/>
      <c r="F94" s="796"/>
      <c r="G94" s="796"/>
      <c r="H94" s="796"/>
      <c r="I94" s="796"/>
      <c r="J94" s="797"/>
    </row>
    <row r="95" spans="1:10" s="44" customFormat="1" ht="20.100000000000001" customHeight="1">
      <c r="A95" s="786" t="s">
        <v>142</v>
      </c>
      <c r="B95" s="761"/>
      <c r="C95" s="787"/>
      <c r="D95" s="787"/>
      <c r="E95" s="756" t="s">
        <v>970</v>
      </c>
      <c r="F95" s="756"/>
      <c r="G95" s="800" t="s">
        <v>36</v>
      </c>
      <c r="H95" s="800"/>
      <c r="I95" s="19"/>
      <c r="J95" s="47"/>
    </row>
    <row r="96" spans="1:10" s="44" customFormat="1" ht="20.100000000000001" customHeight="1" thickBot="1">
      <c r="A96" s="772" t="s">
        <v>143</v>
      </c>
      <c r="B96" s="766"/>
      <c r="C96" s="773"/>
      <c r="D96" s="773"/>
      <c r="E96" s="801" t="s">
        <v>45</v>
      </c>
      <c r="F96" s="801"/>
      <c r="G96" s="801" t="s">
        <v>36</v>
      </c>
      <c r="H96" s="801"/>
      <c r="I96" s="718"/>
      <c r="J96" s="48"/>
    </row>
    <row r="97" spans="1:11" s="44" customFormat="1" ht="20.399999999999999" customHeight="1">
      <c r="A97" s="36"/>
      <c r="B97" s="36"/>
      <c r="C97" s="36"/>
      <c r="D97" s="36"/>
      <c r="E97" s="36"/>
      <c r="F97" s="36"/>
      <c r="G97" s="37"/>
      <c r="H97" s="37"/>
      <c r="I97" s="36"/>
      <c r="J97" s="36"/>
    </row>
    <row r="98" spans="1:11" s="44" customFormat="1" ht="19.5" customHeight="1" thickBot="1">
      <c r="A98" s="43" t="s">
        <v>66</v>
      </c>
      <c r="B98" s="43"/>
      <c r="C98" s="36"/>
      <c r="D98" s="36"/>
      <c r="E98" s="36"/>
      <c r="F98" s="36"/>
      <c r="G98" s="37"/>
      <c r="H98" s="37"/>
      <c r="I98" s="36"/>
      <c r="J98" s="36"/>
    </row>
    <row r="99" spans="1:11" s="44" customFormat="1" ht="19.5" customHeight="1">
      <c r="A99" s="794" t="s">
        <v>67</v>
      </c>
      <c r="B99" s="795"/>
      <c r="C99" s="796"/>
      <c r="D99" s="796"/>
      <c r="E99" s="796"/>
      <c r="F99" s="796"/>
      <c r="G99" s="796"/>
      <c r="H99" s="796"/>
      <c r="I99" s="796"/>
      <c r="J99" s="797"/>
    </row>
    <row r="100" spans="1:11" s="44" customFormat="1" ht="19.5" customHeight="1">
      <c r="A100" s="802" t="s">
        <v>144</v>
      </c>
      <c r="B100" s="803"/>
      <c r="C100" s="804"/>
      <c r="D100" s="804"/>
      <c r="E100" s="756" t="s">
        <v>1002</v>
      </c>
      <c r="F100" s="756"/>
      <c r="G100" s="756" t="s">
        <v>71</v>
      </c>
      <c r="H100" s="756"/>
      <c r="I100" s="19"/>
      <c r="J100" s="20"/>
    </row>
    <row r="101" spans="1:11" ht="18.899999999999999" customHeight="1">
      <c r="A101" s="786" t="s">
        <v>342</v>
      </c>
      <c r="B101" s="761"/>
      <c r="C101" s="787"/>
      <c r="D101" s="787"/>
      <c r="E101" s="1313" t="s">
        <v>918</v>
      </c>
      <c r="F101" s="1314"/>
      <c r="G101" s="756" t="s">
        <v>36</v>
      </c>
      <c r="H101" s="756"/>
      <c r="I101" s="49"/>
      <c r="J101" s="38"/>
    </row>
    <row r="102" spans="1:11" ht="18.899999999999999" customHeight="1">
      <c r="A102" s="786" t="s">
        <v>145</v>
      </c>
      <c r="B102" s="761"/>
      <c r="C102" s="787"/>
      <c r="D102" s="787"/>
      <c r="E102" s="800" t="s">
        <v>45</v>
      </c>
      <c r="F102" s="800"/>
      <c r="G102" s="756" t="s">
        <v>72</v>
      </c>
      <c r="H102" s="756"/>
      <c r="I102" s="49"/>
      <c r="J102" s="38"/>
    </row>
    <row r="103" spans="1:11" ht="18.899999999999999" customHeight="1" thickBot="1">
      <c r="A103" s="772" t="s">
        <v>146</v>
      </c>
      <c r="B103" s="766"/>
      <c r="C103" s="773"/>
      <c r="D103" s="773"/>
      <c r="E103" s="776" t="s">
        <v>45</v>
      </c>
      <c r="F103" s="776"/>
      <c r="G103" s="776" t="s">
        <v>72</v>
      </c>
      <c r="H103" s="776"/>
      <c r="I103" s="50"/>
      <c r="J103" s="39"/>
    </row>
    <row r="104" spans="1:11" ht="16.2" customHeight="1"/>
    <row r="105" spans="1:11" s="44" customFormat="1" ht="20.100000000000001" customHeight="1" thickBot="1">
      <c r="A105" s="11" t="s">
        <v>972</v>
      </c>
      <c r="B105" s="11"/>
    </row>
    <row r="106" spans="1:11" s="44" customFormat="1" ht="20.100000000000001" customHeight="1">
      <c r="A106" s="777" t="s">
        <v>34</v>
      </c>
      <c r="B106" s="778"/>
      <c r="C106" s="778"/>
      <c r="D106" s="778"/>
      <c r="E106" s="778"/>
      <c r="F106" s="778"/>
      <c r="G106" s="778"/>
      <c r="H106" s="778"/>
      <c r="I106" s="778"/>
      <c r="J106" s="779"/>
    </row>
    <row r="107" spans="1:11" ht="21" customHeight="1">
      <c r="A107" s="1315" t="s">
        <v>973</v>
      </c>
      <c r="B107" s="1316"/>
      <c r="C107" s="787"/>
      <c r="D107" s="787"/>
      <c r="E107" s="800" t="s">
        <v>971</v>
      </c>
      <c r="F107" s="800"/>
      <c r="G107" s="756" t="s">
        <v>36</v>
      </c>
      <c r="H107" s="756"/>
      <c r="I107" s="49"/>
      <c r="J107" s="38"/>
    </row>
    <row r="108" spans="1:11" ht="21" customHeight="1">
      <c r="A108" s="1317" t="s">
        <v>999</v>
      </c>
      <c r="B108" s="1318"/>
      <c r="C108" s="1319"/>
      <c r="D108" s="1319"/>
      <c r="E108" s="757" t="s">
        <v>45</v>
      </c>
      <c r="F108" s="757"/>
      <c r="G108" s="758" t="s">
        <v>36</v>
      </c>
      <c r="H108" s="758"/>
      <c r="I108" s="672"/>
      <c r="J108" s="673"/>
    </row>
    <row r="109" spans="1:11" ht="21" customHeight="1">
      <c r="A109" s="1315" t="s">
        <v>1017</v>
      </c>
      <c r="B109" s="1316"/>
      <c r="C109" s="787"/>
      <c r="D109" s="787"/>
      <c r="E109" s="756" t="s">
        <v>45</v>
      </c>
      <c r="F109" s="756"/>
      <c r="G109" s="756" t="s">
        <v>36</v>
      </c>
      <c r="H109" s="756"/>
      <c r="I109" s="49"/>
      <c r="J109" s="38"/>
    </row>
    <row r="110" spans="1:11" ht="21" customHeight="1" thickBot="1">
      <c r="A110" s="1320" t="s">
        <v>996</v>
      </c>
      <c r="B110" s="1321"/>
      <c r="C110" s="1322"/>
      <c r="D110" s="1322"/>
      <c r="E110" s="798" t="s">
        <v>45</v>
      </c>
      <c r="F110" s="798"/>
      <c r="G110" s="798" t="s">
        <v>36</v>
      </c>
      <c r="H110" s="798"/>
      <c r="I110" s="670"/>
      <c r="J110" s="671"/>
    </row>
    <row r="111" spans="1:11" ht="19.8" customHeight="1">
      <c r="A111" s="1323"/>
      <c r="B111" s="1323"/>
      <c r="C111" s="1303"/>
      <c r="D111" s="1303"/>
      <c r="E111" s="675"/>
      <c r="F111" s="675"/>
      <c r="G111" s="676"/>
      <c r="H111" s="676"/>
      <c r="I111" s="677"/>
      <c r="J111" s="677"/>
      <c r="K111" s="332"/>
    </row>
    <row r="112" spans="1:11" s="44" customFormat="1" ht="10.8" customHeight="1" thickBot="1">
      <c r="A112" s="716"/>
      <c r="B112" s="716"/>
      <c r="C112" s="716"/>
      <c r="D112" s="716"/>
      <c r="E112" s="716"/>
      <c r="F112" s="716"/>
      <c r="G112" s="716"/>
      <c r="H112" s="716"/>
      <c r="I112" s="716"/>
      <c r="J112" s="716"/>
    </row>
    <row r="113" spans="1:10" s="44" customFormat="1" ht="20.100000000000001" customHeight="1" thickBot="1">
      <c r="A113" s="816" t="s">
        <v>23</v>
      </c>
      <c r="B113" s="817"/>
      <c r="C113" s="818"/>
      <c r="D113" s="818"/>
      <c r="E113" s="818" t="s">
        <v>24</v>
      </c>
      <c r="F113" s="818"/>
      <c r="G113" s="819" t="s">
        <v>25</v>
      </c>
      <c r="H113" s="817"/>
      <c r="I113" s="713" t="s">
        <v>26</v>
      </c>
      <c r="J113" s="53" t="s">
        <v>27</v>
      </c>
    </row>
    <row r="114" spans="1:10" s="44" customFormat="1" ht="13.2" customHeight="1">
      <c r="A114" s="675"/>
      <c r="B114" s="675"/>
      <c r="C114" s="675"/>
      <c r="D114" s="675"/>
      <c r="E114" s="675"/>
      <c r="F114" s="675"/>
      <c r="G114" s="675"/>
      <c r="H114" s="675"/>
      <c r="I114" s="675"/>
      <c r="J114" s="676"/>
    </row>
    <row r="115" spans="1:10" s="44" customFormat="1" ht="19.5" customHeight="1" thickBot="1">
      <c r="A115" s="43" t="s">
        <v>730</v>
      </c>
      <c r="B115" s="43"/>
      <c r="C115" s="36"/>
      <c r="D115" s="36"/>
      <c r="E115" s="36"/>
      <c r="F115" s="36"/>
      <c r="G115" s="37"/>
      <c r="H115" s="37"/>
      <c r="I115" s="36"/>
      <c r="J115" s="36"/>
    </row>
    <row r="116" spans="1:10" s="44" customFormat="1" ht="19.5" customHeight="1">
      <c r="A116" s="794" t="s">
        <v>67</v>
      </c>
      <c r="B116" s="795"/>
      <c r="C116" s="796"/>
      <c r="D116" s="796"/>
      <c r="E116" s="796"/>
      <c r="F116" s="796"/>
      <c r="G116" s="796"/>
      <c r="H116" s="796"/>
      <c r="I116" s="796"/>
      <c r="J116" s="797"/>
    </row>
    <row r="117" spans="1:10" ht="18.899999999999999" customHeight="1">
      <c r="A117" s="786" t="s">
        <v>974</v>
      </c>
      <c r="B117" s="761"/>
      <c r="C117" s="787"/>
      <c r="D117" s="787"/>
      <c r="E117" s="1313" t="s">
        <v>975</v>
      </c>
      <c r="F117" s="1314"/>
      <c r="G117" s="756" t="s">
        <v>36</v>
      </c>
      <c r="H117" s="756"/>
      <c r="I117" s="49"/>
      <c r="J117" s="38"/>
    </row>
    <row r="118" spans="1:10" ht="18.899999999999999" customHeight="1">
      <c r="A118" s="1315" t="s">
        <v>997</v>
      </c>
      <c r="B118" s="1316"/>
      <c r="C118" s="1324"/>
      <c r="D118" s="1324"/>
      <c r="E118" s="1313" t="s">
        <v>976</v>
      </c>
      <c r="F118" s="1314"/>
      <c r="G118" s="756" t="s">
        <v>36</v>
      </c>
      <c r="H118" s="756"/>
      <c r="I118" s="49"/>
      <c r="J118" s="38"/>
    </row>
    <row r="119" spans="1:10" ht="18.899999999999999" customHeight="1">
      <c r="A119" s="1325" t="s">
        <v>998</v>
      </c>
      <c r="B119" s="1326"/>
      <c r="C119" s="1326"/>
      <c r="D119" s="1316"/>
      <c r="E119" s="800" t="s">
        <v>45</v>
      </c>
      <c r="F119" s="800"/>
      <c r="G119" s="799" t="s">
        <v>994</v>
      </c>
      <c r="H119" s="799"/>
      <c r="I119" s="668"/>
      <c r="J119" s="669"/>
    </row>
    <row r="120" spans="1:10" ht="18.899999999999999" customHeight="1" thickBot="1">
      <c r="A120" s="772" t="s">
        <v>992</v>
      </c>
      <c r="B120" s="766"/>
      <c r="C120" s="773"/>
      <c r="D120" s="773"/>
      <c r="E120" s="776" t="s">
        <v>45</v>
      </c>
      <c r="F120" s="776"/>
      <c r="G120" s="776" t="s">
        <v>993</v>
      </c>
      <c r="H120" s="776"/>
      <c r="I120" s="50"/>
      <c r="J120" s="39"/>
    </row>
    <row r="121" spans="1:10" ht="18.899999999999999" customHeight="1">
      <c r="A121" s="716"/>
      <c r="B121" s="716"/>
      <c r="C121" s="716"/>
      <c r="D121" s="716"/>
      <c r="E121" s="37"/>
      <c r="F121" s="37"/>
      <c r="G121" s="37"/>
      <c r="H121" s="37"/>
      <c r="I121" s="332"/>
      <c r="J121" s="332"/>
    </row>
    <row r="122" spans="1:10" s="44" customFormat="1" ht="20.100000000000001" customHeight="1" thickBot="1">
      <c r="A122" s="43" t="s">
        <v>37</v>
      </c>
      <c r="B122" s="43"/>
      <c r="C122" s="36"/>
      <c r="D122" s="36"/>
      <c r="E122" s="36"/>
      <c r="F122" s="36"/>
      <c r="G122" s="37"/>
      <c r="H122" s="37"/>
      <c r="I122" s="36"/>
      <c r="J122" s="36"/>
    </row>
    <row r="123" spans="1:10" s="44" customFormat="1" ht="20.100000000000001" customHeight="1">
      <c r="A123" s="794" t="s">
        <v>59</v>
      </c>
      <c r="B123" s="795"/>
      <c r="C123" s="796"/>
      <c r="D123" s="796"/>
      <c r="E123" s="796"/>
      <c r="F123" s="796"/>
      <c r="G123" s="796"/>
      <c r="H123" s="796"/>
      <c r="I123" s="796"/>
      <c r="J123" s="797"/>
    </row>
    <row r="124" spans="1:10" s="44" customFormat="1" ht="20.100000000000001" customHeight="1">
      <c r="A124" s="786" t="s">
        <v>147</v>
      </c>
      <c r="B124" s="761"/>
      <c r="C124" s="787"/>
      <c r="D124" s="787"/>
      <c r="E124" s="756" t="s">
        <v>977</v>
      </c>
      <c r="F124" s="756"/>
      <c r="G124" s="756" t="s">
        <v>38</v>
      </c>
      <c r="H124" s="756"/>
      <c r="I124" s="19"/>
      <c r="J124" s="20"/>
    </row>
    <row r="125" spans="1:10" s="44" customFormat="1" ht="20.100000000000001" customHeight="1">
      <c r="A125" s="759" t="s">
        <v>300</v>
      </c>
      <c r="B125" s="760"/>
      <c r="C125" s="760"/>
      <c r="D125" s="761"/>
      <c r="E125" s="788" t="s">
        <v>39</v>
      </c>
      <c r="F125" s="789"/>
      <c r="G125" s="756" t="s">
        <v>38</v>
      </c>
      <c r="H125" s="756"/>
      <c r="I125" s="19"/>
      <c r="J125" s="20"/>
    </row>
    <row r="126" spans="1:10" s="44" customFormat="1" ht="20.100000000000001" customHeight="1">
      <c r="A126" s="759" t="s">
        <v>313</v>
      </c>
      <c r="B126" s="760"/>
      <c r="C126" s="760"/>
      <c r="D126" s="761"/>
      <c r="E126" s="788" t="s">
        <v>314</v>
      </c>
      <c r="F126" s="789"/>
      <c r="G126" s="756" t="s">
        <v>38</v>
      </c>
      <c r="H126" s="756"/>
      <c r="I126" s="19"/>
      <c r="J126" s="20"/>
    </row>
    <row r="127" spans="1:10" s="44" customFormat="1" ht="20.100000000000001" customHeight="1">
      <c r="A127" s="786" t="s">
        <v>301</v>
      </c>
      <c r="B127" s="761"/>
      <c r="C127" s="787"/>
      <c r="D127" s="787"/>
      <c r="E127" s="756" t="s">
        <v>39</v>
      </c>
      <c r="F127" s="756"/>
      <c r="G127" s="756" t="s">
        <v>38</v>
      </c>
      <c r="H127" s="756"/>
      <c r="I127" s="19"/>
      <c r="J127" s="20"/>
    </row>
    <row r="128" spans="1:10" s="44" customFormat="1" ht="20.100000000000001" customHeight="1">
      <c r="A128" s="786" t="s">
        <v>302</v>
      </c>
      <c r="B128" s="761"/>
      <c r="C128" s="787"/>
      <c r="D128" s="787"/>
      <c r="E128" s="756" t="s">
        <v>39</v>
      </c>
      <c r="F128" s="756"/>
      <c r="G128" s="756" t="s">
        <v>38</v>
      </c>
      <c r="H128" s="756"/>
      <c r="I128" s="19"/>
      <c r="J128" s="20"/>
    </row>
    <row r="129" spans="1:10" s="44" customFormat="1" ht="20.100000000000001" customHeight="1">
      <c r="A129" s="790" t="s">
        <v>303</v>
      </c>
      <c r="B129" s="791"/>
      <c r="C129" s="791"/>
      <c r="D129" s="792"/>
      <c r="E129" s="793" t="s">
        <v>41</v>
      </c>
      <c r="F129" s="793"/>
      <c r="G129" s="793" t="s">
        <v>38</v>
      </c>
      <c r="H129" s="793"/>
      <c r="I129" s="34"/>
      <c r="J129" s="35"/>
    </row>
    <row r="130" spans="1:10" s="44" customFormat="1" ht="20.100000000000001" customHeight="1" thickBot="1">
      <c r="A130" s="764" t="s">
        <v>322</v>
      </c>
      <c r="B130" s="765"/>
      <c r="C130" s="765"/>
      <c r="D130" s="766"/>
      <c r="E130" s="776" t="s">
        <v>40</v>
      </c>
      <c r="F130" s="776"/>
      <c r="G130" s="776" t="s">
        <v>38</v>
      </c>
      <c r="H130" s="776"/>
      <c r="I130" s="718"/>
      <c r="J130" s="21"/>
    </row>
    <row r="131" spans="1:10" s="44" customFormat="1" ht="20.100000000000001" customHeight="1">
      <c r="A131" s="716"/>
      <c r="B131" s="716"/>
      <c r="C131" s="716"/>
      <c r="D131" s="716"/>
      <c r="E131" s="37"/>
      <c r="F131" s="37"/>
      <c r="G131" s="37"/>
      <c r="H131" s="37"/>
      <c r="I131" s="36"/>
      <c r="J131" s="36"/>
    </row>
    <row r="132" spans="1:10" s="44" customFormat="1" ht="20.100000000000001" customHeight="1" thickBot="1">
      <c r="A132" s="11" t="s">
        <v>42</v>
      </c>
      <c r="B132" s="11"/>
      <c r="E132" s="767"/>
      <c r="F132" s="767"/>
      <c r="G132" s="767"/>
      <c r="H132" s="768"/>
      <c r="I132" s="768"/>
      <c r="J132" s="768"/>
    </row>
    <row r="133" spans="1:10" s="44" customFormat="1" ht="20.100000000000001" customHeight="1">
      <c r="A133" s="769" t="s">
        <v>43</v>
      </c>
      <c r="B133" s="770"/>
      <c r="C133" s="770"/>
      <c r="D133" s="770"/>
      <c r="E133" s="770"/>
      <c r="F133" s="770"/>
      <c r="G133" s="770"/>
      <c r="H133" s="770"/>
      <c r="I133" s="770"/>
      <c r="J133" s="771"/>
    </row>
    <row r="134" spans="1:10" s="44" customFormat="1" ht="20.100000000000001" customHeight="1">
      <c r="A134" s="759" t="s">
        <v>148</v>
      </c>
      <c r="B134" s="760"/>
      <c r="C134" s="760"/>
      <c r="D134" s="760"/>
      <c r="E134" s="760"/>
      <c r="F134" s="760"/>
      <c r="G134" s="760"/>
      <c r="H134" s="761"/>
      <c r="I134" s="40"/>
      <c r="J134" s="41"/>
    </row>
    <row r="135" spans="1:10" s="44" customFormat="1" ht="20.100000000000001" customHeight="1">
      <c r="A135" s="759" t="s">
        <v>44</v>
      </c>
      <c r="B135" s="760"/>
      <c r="C135" s="760"/>
      <c r="D135" s="760"/>
      <c r="E135" s="762"/>
      <c r="F135" s="762"/>
      <c r="G135" s="762"/>
      <c r="H135" s="762"/>
      <c r="I135" s="760"/>
      <c r="J135" s="763"/>
    </row>
    <row r="136" spans="1:10" s="44" customFormat="1" ht="20.100000000000001" customHeight="1" thickBot="1">
      <c r="A136" s="764" t="s">
        <v>149</v>
      </c>
      <c r="B136" s="765"/>
      <c r="C136" s="765"/>
      <c r="D136" s="765"/>
      <c r="E136" s="765"/>
      <c r="F136" s="765"/>
      <c r="G136" s="765"/>
      <c r="H136" s="766"/>
      <c r="I136" s="718"/>
      <c r="J136" s="42"/>
    </row>
    <row r="137" spans="1:10" s="44" customFormat="1" ht="13.95" customHeight="1">
      <c r="A137" s="36"/>
      <c r="B137" s="36"/>
      <c r="C137" s="36"/>
      <c r="D137" s="36"/>
      <c r="E137" s="36"/>
      <c r="F137" s="36"/>
      <c r="G137" s="37"/>
      <c r="H137" s="37"/>
      <c r="I137" s="36"/>
      <c r="J137" s="36"/>
    </row>
    <row r="138" spans="1:10" s="44" customFormat="1" ht="21.6" customHeight="1" thickBot="1">
      <c r="A138" s="11" t="s">
        <v>210</v>
      </c>
      <c r="B138" s="11"/>
      <c r="E138" s="767"/>
      <c r="F138" s="767"/>
      <c r="G138" s="767"/>
      <c r="H138" s="768"/>
      <c r="I138" s="768"/>
      <c r="J138" s="768"/>
    </row>
    <row r="139" spans="1:10" s="44" customFormat="1" ht="20.100000000000001" customHeight="1">
      <c r="A139" s="769" t="s">
        <v>43</v>
      </c>
      <c r="B139" s="770"/>
      <c r="C139" s="770"/>
      <c r="D139" s="770"/>
      <c r="E139" s="770"/>
      <c r="F139" s="770"/>
      <c r="G139" s="770"/>
      <c r="H139" s="770"/>
      <c r="I139" s="770"/>
      <c r="J139" s="771"/>
    </row>
    <row r="140" spans="1:10" s="44" customFormat="1" ht="20.100000000000001" customHeight="1">
      <c r="A140" s="759" t="s">
        <v>148</v>
      </c>
      <c r="B140" s="760"/>
      <c r="C140" s="760"/>
      <c r="D140" s="760"/>
      <c r="E140" s="760"/>
      <c r="F140" s="760"/>
      <c r="G140" s="760"/>
      <c r="H140" s="761"/>
      <c r="I140" s="40"/>
      <c r="J140" s="41"/>
    </row>
    <row r="141" spans="1:10" s="44" customFormat="1" ht="20.100000000000001" customHeight="1">
      <c r="A141" s="759" t="s">
        <v>44</v>
      </c>
      <c r="B141" s="760"/>
      <c r="C141" s="760"/>
      <c r="D141" s="760"/>
      <c r="E141" s="762"/>
      <c r="F141" s="762"/>
      <c r="G141" s="762"/>
      <c r="H141" s="762"/>
      <c r="I141" s="760"/>
      <c r="J141" s="763"/>
    </row>
    <row r="142" spans="1:10" s="44" customFormat="1" ht="20.100000000000001" customHeight="1" thickBot="1">
      <c r="A142" s="764" t="s">
        <v>149</v>
      </c>
      <c r="B142" s="765"/>
      <c r="C142" s="765"/>
      <c r="D142" s="765"/>
      <c r="E142" s="765"/>
      <c r="F142" s="765"/>
      <c r="G142" s="765"/>
      <c r="H142" s="766"/>
      <c r="I142" s="718"/>
      <c r="J142" s="42"/>
    </row>
    <row r="143" spans="1:10" s="44" customFormat="1" ht="9" customHeight="1">
      <c r="A143" s="36"/>
      <c r="B143" s="36"/>
      <c r="C143" s="36"/>
      <c r="D143" s="36"/>
      <c r="E143" s="36"/>
      <c r="F143" s="36"/>
      <c r="G143" s="37"/>
      <c r="H143" s="37"/>
      <c r="I143" s="36"/>
      <c r="J143" s="36"/>
    </row>
    <row r="144" spans="1:10" s="44" customFormat="1" ht="19.2" customHeight="1" thickBot="1">
      <c r="A144" s="11" t="s">
        <v>710</v>
      </c>
      <c r="B144" s="11"/>
      <c r="E144" s="767"/>
      <c r="F144" s="767"/>
      <c r="G144" s="767"/>
      <c r="H144" s="768"/>
      <c r="I144" s="768"/>
      <c r="J144" s="768"/>
    </row>
    <row r="145" spans="1:11" s="44" customFormat="1" ht="19.2" customHeight="1">
      <c r="A145" s="777" t="s">
        <v>34</v>
      </c>
      <c r="B145" s="778"/>
      <c r="C145" s="778"/>
      <c r="D145" s="778"/>
      <c r="E145" s="778"/>
      <c r="F145" s="778"/>
      <c r="G145" s="778"/>
      <c r="H145" s="778"/>
      <c r="I145" s="778"/>
      <c r="J145" s="779"/>
    </row>
    <row r="146" spans="1:11" s="44" customFormat="1" ht="19.2" customHeight="1" thickBot="1">
      <c r="A146" s="764" t="s">
        <v>134</v>
      </c>
      <c r="B146" s="765"/>
      <c r="C146" s="765"/>
      <c r="D146" s="765"/>
      <c r="E146" s="765"/>
      <c r="F146" s="765"/>
      <c r="G146" s="765"/>
      <c r="H146" s="765"/>
      <c r="I146" s="765"/>
      <c r="J146" s="780"/>
    </row>
    <row r="147" spans="1:11" s="44" customFormat="1" ht="16.2" customHeight="1">
      <c r="A147" s="36"/>
      <c r="B147" s="36"/>
      <c r="C147" s="36"/>
      <c r="D147" s="36"/>
      <c r="E147" s="36"/>
      <c r="F147" s="36"/>
      <c r="G147" s="37"/>
      <c r="H147" s="37"/>
      <c r="I147" s="36"/>
      <c r="J147" s="36"/>
    </row>
    <row r="148" spans="1:11" s="12" customFormat="1" ht="20.100000000000001" customHeight="1">
      <c r="A148" s="11" t="s">
        <v>308</v>
      </c>
      <c r="B148" s="11"/>
    </row>
    <row r="149" spans="1:11" s="12" customFormat="1" ht="20.100000000000001" customHeight="1" thickBot="1">
      <c r="A149" s="781" t="s">
        <v>208</v>
      </c>
      <c r="B149" s="781"/>
      <c r="C149" s="781"/>
      <c r="D149" s="781"/>
      <c r="E149" s="781"/>
      <c r="F149" s="781"/>
      <c r="G149" s="781"/>
      <c r="H149" s="781"/>
      <c r="I149" s="781"/>
      <c r="J149" s="781"/>
      <c r="K149" s="781"/>
    </row>
    <row r="150" spans="1:11" s="12" customFormat="1" ht="20.100000000000001" customHeight="1">
      <c r="A150" s="782" t="s">
        <v>150</v>
      </c>
      <c r="B150" s="783"/>
      <c r="C150" s="784"/>
      <c r="D150" s="784"/>
      <c r="E150" s="1327" t="s">
        <v>1018</v>
      </c>
      <c r="F150" s="1327"/>
      <c r="G150" s="785" t="s">
        <v>38</v>
      </c>
      <c r="H150" s="785"/>
      <c r="I150" s="719"/>
      <c r="J150" s="51"/>
    </row>
    <row r="151" spans="1:11" s="14" customFormat="1" ht="20.100000000000001" customHeight="1" thickBot="1">
      <c r="A151" s="772" t="s">
        <v>151</v>
      </c>
      <c r="B151" s="766"/>
      <c r="C151" s="773"/>
      <c r="D151" s="773"/>
      <c r="E151" s="774" t="s">
        <v>45</v>
      </c>
      <c r="F151" s="775"/>
      <c r="G151" s="776" t="s">
        <v>38</v>
      </c>
      <c r="H151" s="776"/>
      <c r="I151" s="718"/>
      <c r="J151" s="21"/>
      <c r="K151" s="12"/>
    </row>
    <row r="152" spans="1:11" ht="16.2">
      <c r="A152" s="13"/>
      <c r="B152" s="13"/>
      <c r="C152" s="14"/>
      <c r="D152" s="14"/>
      <c r="E152" s="14"/>
      <c r="F152" s="14"/>
      <c r="G152" s="14"/>
      <c r="H152" s="14"/>
      <c r="I152" s="14"/>
      <c r="J152" s="14"/>
      <c r="K152" s="14"/>
    </row>
  </sheetData>
  <mergeCells count="200">
    <mergeCell ref="A113:D113"/>
    <mergeCell ref="E113:F113"/>
    <mergeCell ref="G113:H113"/>
    <mergeCell ref="A2:F2"/>
    <mergeCell ref="A4:J4"/>
    <mergeCell ref="A6:J6"/>
    <mergeCell ref="A7:J7"/>
    <mergeCell ref="A16:D16"/>
    <mergeCell ref="E16:F16"/>
    <mergeCell ref="G16:H16"/>
    <mergeCell ref="A32:J32"/>
    <mergeCell ref="A33:J33"/>
    <mergeCell ref="A23:J23"/>
    <mergeCell ref="A24:D24"/>
    <mergeCell ref="E24:F24"/>
    <mergeCell ref="G24:H24"/>
    <mergeCell ref="A25:D25"/>
    <mergeCell ref="E25:F25"/>
    <mergeCell ref="G25:H25"/>
    <mergeCell ref="A17:D17"/>
    <mergeCell ref="E17:F17"/>
    <mergeCell ref="G17:H17"/>
    <mergeCell ref="A20:J20"/>
    <mergeCell ref="A21:J21"/>
    <mergeCell ref="A22:D22"/>
    <mergeCell ref="E22:F22"/>
    <mergeCell ref="G22:H22"/>
    <mergeCell ref="A43:J43"/>
    <mergeCell ref="A44:J44"/>
    <mergeCell ref="A45:D45"/>
    <mergeCell ref="E45:F45"/>
    <mergeCell ref="G45:H45"/>
    <mergeCell ref="A46:D46"/>
    <mergeCell ref="E46:F46"/>
    <mergeCell ref="G46:H46"/>
    <mergeCell ref="E26:F26"/>
    <mergeCell ref="G26:H26"/>
    <mergeCell ref="A28:J28"/>
    <mergeCell ref="A29:J29"/>
    <mergeCell ref="A30:J30"/>
    <mergeCell ref="A34:J34"/>
    <mergeCell ref="A39:J39"/>
    <mergeCell ref="A40:J40"/>
    <mergeCell ref="A41:J41"/>
    <mergeCell ref="A37:D37"/>
    <mergeCell ref="E37:F37"/>
    <mergeCell ref="G37:H37"/>
    <mergeCell ref="A52:D52"/>
    <mergeCell ref="E52:F52"/>
    <mergeCell ref="G52:H52"/>
    <mergeCell ref="A53:D53"/>
    <mergeCell ref="E53:F53"/>
    <mergeCell ref="G53:H53"/>
    <mergeCell ref="A47:D47"/>
    <mergeCell ref="E47:F47"/>
    <mergeCell ref="G47:H47"/>
    <mergeCell ref="A49:J49"/>
    <mergeCell ref="A50:J50"/>
    <mergeCell ref="A51:D51"/>
    <mergeCell ref="E51:F51"/>
    <mergeCell ref="G51:H51"/>
    <mergeCell ref="A55:J55"/>
    <mergeCell ref="A56:J56"/>
    <mergeCell ref="A57:D57"/>
    <mergeCell ref="E57:F60"/>
    <mergeCell ref="G57:H60"/>
    <mergeCell ref="I57:I60"/>
    <mergeCell ref="J57:J60"/>
    <mergeCell ref="A58:D58"/>
    <mergeCell ref="A59:D59"/>
    <mergeCell ref="A60:D60"/>
    <mergeCell ref="A66:D66"/>
    <mergeCell ref="E66:F66"/>
    <mergeCell ref="G66:H66"/>
    <mergeCell ref="A69:J69"/>
    <mergeCell ref="A70:J70"/>
    <mergeCell ref="A76:J76"/>
    <mergeCell ref="A63:J63"/>
    <mergeCell ref="A64:D64"/>
    <mergeCell ref="E64:F64"/>
    <mergeCell ref="G64:H64"/>
    <mergeCell ref="A65:D65"/>
    <mergeCell ref="E65:F65"/>
    <mergeCell ref="G65:H65"/>
    <mergeCell ref="A73:D73"/>
    <mergeCell ref="E73:F73"/>
    <mergeCell ref="G73:H73"/>
    <mergeCell ref="A79:D79"/>
    <mergeCell ref="E79:F79"/>
    <mergeCell ref="G79:H79"/>
    <mergeCell ref="A80:D80"/>
    <mergeCell ref="E80:F80"/>
    <mergeCell ref="G80:H80"/>
    <mergeCell ref="A77:D77"/>
    <mergeCell ref="E77:F77"/>
    <mergeCell ref="G77:H77"/>
    <mergeCell ref="A78:D78"/>
    <mergeCell ref="E78:F78"/>
    <mergeCell ref="G78:H78"/>
    <mergeCell ref="A85:J85"/>
    <mergeCell ref="A86:J86"/>
    <mergeCell ref="A89:J89"/>
    <mergeCell ref="A90:J91"/>
    <mergeCell ref="A94:J94"/>
    <mergeCell ref="A95:D95"/>
    <mergeCell ref="E95:F95"/>
    <mergeCell ref="G95:H95"/>
    <mergeCell ref="A81:D81"/>
    <mergeCell ref="E81:F81"/>
    <mergeCell ref="G81:H81"/>
    <mergeCell ref="A82:D82"/>
    <mergeCell ref="E82:F82"/>
    <mergeCell ref="G82:H82"/>
    <mergeCell ref="A101:D101"/>
    <mergeCell ref="E101:F101"/>
    <mergeCell ref="G101:H101"/>
    <mergeCell ref="A102:D102"/>
    <mergeCell ref="E102:F102"/>
    <mergeCell ref="G102:H102"/>
    <mergeCell ref="A96:D96"/>
    <mergeCell ref="E96:F96"/>
    <mergeCell ref="G96:H96"/>
    <mergeCell ref="A99:J99"/>
    <mergeCell ref="A100:D100"/>
    <mergeCell ref="E100:F100"/>
    <mergeCell ref="G100:H100"/>
    <mergeCell ref="A103:D103"/>
    <mergeCell ref="E103:F103"/>
    <mergeCell ref="G103:H103"/>
    <mergeCell ref="A123:J123"/>
    <mergeCell ref="A124:D124"/>
    <mergeCell ref="E124:F124"/>
    <mergeCell ref="G124:H124"/>
    <mergeCell ref="A106:J106"/>
    <mergeCell ref="A116:J116"/>
    <mergeCell ref="A117:D117"/>
    <mergeCell ref="E117:F117"/>
    <mergeCell ref="G117:H117"/>
    <mergeCell ref="A110:D110"/>
    <mergeCell ref="E110:F110"/>
    <mergeCell ref="G110:H110"/>
    <mergeCell ref="A118:D118"/>
    <mergeCell ref="E118:F118"/>
    <mergeCell ref="G118:H118"/>
    <mergeCell ref="A119:D119"/>
    <mergeCell ref="G119:H119"/>
    <mergeCell ref="E119:F119"/>
    <mergeCell ref="A120:D120"/>
    <mergeCell ref="E120:F120"/>
    <mergeCell ref="G120:H120"/>
    <mergeCell ref="E130:F130"/>
    <mergeCell ref="G130:H130"/>
    <mergeCell ref="A127:D127"/>
    <mergeCell ref="E127:F127"/>
    <mergeCell ref="G127:H127"/>
    <mergeCell ref="A128:D128"/>
    <mergeCell ref="E128:F128"/>
    <mergeCell ref="G128:H128"/>
    <mergeCell ref="A125:D125"/>
    <mergeCell ref="E125:F125"/>
    <mergeCell ref="G125:H125"/>
    <mergeCell ref="A126:D126"/>
    <mergeCell ref="E126:F126"/>
    <mergeCell ref="G126:H126"/>
    <mergeCell ref="A129:D129"/>
    <mergeCell ref="E129:F129"/>
    <mergeCell ref="G129:H129"/>
    <mergeCell ref="A130:D130"/>
    <mergeCell ref="A151:D151"/>
    <mergeCell ref="E151:F151"/>
    <mergeCell ref="G151:H151"/>
    <mergeCell ref="A140:H140"/>
    <mergeCell ref="A141:J141"/>
    <mergeCell ref="A142:H142"/>
    <mergeCell ref="E144:G144"/>
    <mergeCell ref="H144:J144"/>
    <mergeCell ref="A145:J145"/>
    <mergeCell ref="A146:J146"/>
    <mergeCell ref="A149:K149"/>
    <mergeCell ref="A150:D150"/>
    <mergeCell ref="E150:F150"/>
    <mergeCell ref="G150:H150"/>
    <mergeCell ref="A134:H134"/>
    <mergeCell ref="A135:J135"/>
    <mergeCell ref="A136:H136"/>
    <mergeCell ref="E138:G138"/>
    <mergeCell ref="H138:J138"/>
    <mergeCell ref="A139:J139"/>
    <mergeCell ref="E132:G132"/>
    <mergeCell ref="H132:J132"/>
    <mergeCell ref="A133:J133"/>
    <mergeCell ref="A107:D107"/>
    <mergeCell ref="E107:F107"/>
    <mergeCell ref="G107:H107"/>
    <mergeCell ref="A108:D108"/>
    <mergeCell ref="E108:F108"/>
    <mergeCell ref="G108:H108"/>
    <mergeCell ref="A109:D109"/>
    <mergeCell ref="E109:F109"/>
    <mergeCell ref="G109:H109"/>
  </mergeCells>
  <phoneticPr fontId="5"/>
  <pageMargins left="0.7" right="0.7" top="0.75" bottom="0.75" header="0.3" footer="0.3"/>
  <pageSetup paperSize="9" scale="86" orientation="portrait" r:id="rId1"/>
  <headerFooter>
    <oddFooter>&amp;P / &amp;N ページ</oddFooter>
  </headerFooter>
  <rowBreaks count="3" manualBreakCount="3">
    <brk id="35" max="8" man="1"/>
    <brk id="71" max="8" man="1"/>
    <brk id="111"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WWM118"/>
  <sheetViews>
    <sheetView showGridLines="0" view="pageBreakPreview" zoomScale="98" zoomScaleNormal="100" zoomScaleSheetLayoutView="98" workbookViewId="0">
      <selection activeCell="G9" sqref="G9:AC9"/>
    </sheetView>
  </sheetViews>
  <sheetFormatPr defaultColWidth="4.42578125" defaultRowHeight="13.2"/>
  <cols>
    <col min="1" max="1" width="1.42578125" style="295" customWidth="1"/>
    <col min="2" max="2" width="3.85546875" style="310" customWidth="1"/>
    <col min="3" max="6" width="4.42578125" style="295" customWidth="1"/>
    <col min="7" max="7" width="1.85546875" style="295" customWidth="1"/>
    <col min="8" max="8" width="3.140625" style="295" customWidth="1"/>
    <col min="9" max="24" width="4.42578125" style="295" customWidth="1"/>
    <col min="25" max="27" width="5.5703125" style="295" customWidth="1"/>
    <col min="28" max="28" width="1" style="295" customWidth="1"/>
    <col min="29" max="30" width="6.28515625" style="295" customWidth="1"/>
    <col min="31" max="31" width="1.42578125" style="295" customWidth="1"/>
    <col min="32" max="48" width="4.42578125" style="295"/>
    <col min="49" max="49" width="2.85546875" style="295" customWidth="1"/>
    <col min="50" max="254" width="4.42578125" style="295"/>
    <col min="255" max="255" width="1.42578125" style="295" customWidth="1"/>
    <col min="256" max="256" width="3.85546875" style="295" customWidth="1"/>
    <col min="257" max="260" width="4.42578125" style="295" customWidth="1"/>
    <col min="261" max="261" width="1.85546875" style="295" customWidth="1"/>
    <col min="262" max="262" width="3.140625" style="295" customWidth="1"/>
    <col min="263" max="283" width="4.42578125" style="295" customWidth="1"/>
    <col min="284" max="284" width="1.28515625" style="295" customWidth="1"/>
    <col min="285" max="286" width="5.140625" style="295" customWidth="1"/>
    <col min="287" max="287" width="1.42578125" style="295" customWidth="1"/>
    <col min="288" max="510" width="4.42578125" style="295"/>
    <col min="511" max="511" width="1.42578125" style="295" customWidth="1"/>
    <col min="512" max="512" width="3.85546875" style="295" customWidth="1"/>
    <col min="513" max="516" width="4.42578125" style="295" customWidth="1"/>
    <col min="517" max="517" width="1.85546875" style="295" customWidth="1"/>
    <col min="518" max="518" width="3.140625" style="295" customWidth="1"/>
    <col min="519" max="539" width="4.42578125" style="295" customWidth="1"/>
    <col min="540" max="540" width="1.28515625" style="295" customWidth="1"/>
    <col min="541" max="542" width="5.140625" style="295" customWidth="1"/>
    <col min="543" max="543" width="1.42578125" style="295" customWidth="1"/>
    <col min="544" max="766" width="4.42578125" style="295"/>
    <col min="767" max="767" width="1.42578125" style="295" customWidth="1"/>
    <col min="768" max="768" width="3.85546875" style="295" customWidth="1"/>
    <col min="769" max="772" width="4.42578125" style="295" customWidth="1"/>
    <col min="773" max="773" width="1.85546875" style="295" customWidth="1"/>
    <col min="774" max="774" width="3.140625" style="295" customWidth="1"/>
    <col min="775" max="795" width="4.42578125" style="295" customWidth="1"/>
    <col min="796" max="796" width="1.28515625" style="295" customWidth="1"/>
    <col min="797" max="798" width="5.140625" style="295" customWidth="1"/>
    <col min="799" max="799" width="1.42578125" style="295" customWidth="1"/>
    <col min="800" max="1022" width="4.42578125" style="295"/>
    <col min="1023" max="1023" width="1.42578125" style="295" customWidth="1"/>
    <col min="1024" max="1024" width="3.85546875" style="295" customWidth="1"/>
    <col min="1025" max="1028" width="4.42578125" style="295" customWidth="1"/>
    <col min="1029" max="1029" width="1.85546875" style="295" customWidth="1"/>
    <col min="1030" max="1030" width="3.140625" style="295" customWidth="1"/>
    <col min="1031" max="1051" width="4.42578125" style="295" customWidth="1"/>
    <col min="1052" max="1052" width="1.28515625" style="295" customWidth="1"/>
    <col min="1053" max="1054" width="5.140625" style="295" customWidth="1"/>
    <col min="1055" max="1055" width="1.42578125" style="295" customWidth="1"/>
    <col min="1056" max="1278" width="4.42578125" style="295"/>
    <col min="1279" max="1279" width="1.42578125" style="295" customWidth="1"/>
    <col min="1280" max="1280" width="3.85546875" style="295" customWidth="1"/>
    <col min="1281" max="1284" width="4.42578125" style="295" customWidth="1"/>
    <col min="1285" max="1285" width="1.85546875" style="295" customWidth="1"/>
    <col min="1286" max="1286" width="3.140625" style="295" customWidth="1"/>
    <col min="1287" max="1307" width="4.42578125" style="295" customWidth="1"/>
    <col min="1308" max="1308" width="1.28515625" style="295" customWidth="1"/>
    <col min="1309" max="1310" width="5.140625" style="295" customWidth="1"/>
    <col min="1311" max="1311" width="1.42578125" style="295" customWidth="1"/>
    <col min="1312" max="1534" width="4.42578125" style="295"/>
    <col min="1535" max="1535" width="1.42578125" style="295" customWidth="1"/>
    <col min="1536" max="1536" width="3.85546875" style="295" customWidth="1"/>
    <col min="1537" max="1540" width="4.42578125" style="295" customWidth="1"/>
    <col min="1541" max="1541" width="1.85546875" style="295" customWidth="1"/>
    <col min="1542" max="1542" width="3.140625" style="295" customWidth="1"/>
    <col min="1543" max="1563" width="4.42578125" style="295" customWidth="1"/>
    <col min="1564" max="1564" width="1.28515625" style="295" customWidth="1"/>
    <col min="1565" max="1566" width="5.140625" style="295" customWidth="1"/>
    <col min="1567" max="1567" width="1.42578125" style="295" customWidth="1"/>
    <col min="1568" max="1790" width="4.42578125" style="295"/>
    <col min="1791" max="1791" width="1.42578125" style="295" customWidth="1"/>
    <col min="1792" max="1792" width="3.85546875" style="295" customWidth="1"/>
    <col min="1793" max="1796" width="4.42578125" style="295" customWidth="1"/>
    <col min="1797" max="1797" width="1.85546875" style="295" customWidth="1"/>
    <col min="1798" max="1798" width="3.140625" style="295" customWidth="1"/>
    <col min="1799" max="1819" width="4.42578125" style="295" customWidth="1"/>
    <col min="1820" max="1820" width="1.28515625" style="295" customWidth="1"/>
    <col min="1821" max="1822" width="5.140625" style="295" customWidth="1"/>
    <col min="1823" max="1823" width="1.42578125" style="295" customWidth="1"/>
    <col min="1824" max="2046" width="4.42578125" style="295"/>
    <col min="2047" max="2047" width="1.42578125" style="295" customWidth="1"/>
    <col min="2048" max="2048" width="3.85546875" style="295" customWidth="1"/>
    <col min="2049" max="2052" width="4.42578125" style="295" customWidth="1"/>
    <col min="2053" max="2053" width="1.85546875" style="295" customWidth="1"/>
    <col min="2054" max="2054" width="3.140625" style="295" customWidth="1"/>
    <col min="2055" max="2075" width="4.42578125" style="295" customWidth="1"/>
    <col min="2076" max="2076" width="1.28515625" style="295" customWidth="1"/>
    <col min="2077" max="2078" width="5.140625" style="295" customWidth="1"/>
    <col min="2079" max="2079" width="1.42578125" style="295" customWidth="1"/>
    <col min="2080" max="2302" width="4.42578125" style="295"/>
    <col min="2303" max="2303" width="1.42578125" style="295" customWidth="1"/>
    <col min="2304" max="2304" width="3.85546875" style="295" customWidth="1"/>
    <col min="2305" max="2308" width="4.42578125" style="295" customWidth="1"/>
    <col min="2309" max="2309" width="1.85546875" style="295" customWidth="1"/>
    <col min="2310" max="2310" width="3.140625" style="295" customWidth="1"/>
    <col min="2311" max="2331" width="4.42578125" style="295" customWidth="1"/>
    <col min="2332" max="2332" width="1.28515625" style="295" customWidth="1"/>
    <col min="2333" max="2334" width="5.140625" style="295" customWidth="1"/>
    <col min="2335" max="2335" width="1.42578125" style="295" customWidth="1"/>
    <col min="2336" max="2558" width="4.42578125" style="295"/>
    <col min="2559" max="2559" width="1.42578125" style="295" customWidth="1"/>
    <col min="2560" max="2560" width="3.85546875" style="295" customWidth="1"/>
    <col min="2561" max="2564" width="4.42578125" style="295" customWidth="1"/>
    <col min="2565" max="2565" width="1.85546875" style="295" customWidth="1"/>
    <col min="2566" max="2566" width="3.140625" style="295" customWidth="1"/>
    <col min="2567" max="2587" width="4.42578125" style="295" customWidth="1"/>
    <col min="2588" max="2588" width="1.28515625" style="295" customWidth="1"/>
    <col min="2589" max="2590" width="5.140625" style="295" customWidth="1"/>
    <col min="2591" max="2591" width="1.42578125" style="295" customWidth="1"/>
    <col min="2592" max="2814" width="4.42578125" style="295"/>
    <col min="2815" max="2815" width="1.42578125" style="295" customWidth="1"/>
    <col min="2816" max="2816" width="3.85546875" style="295" customWidth="1"/>
    <col min="2817" max="2820" width="4.42578125" style="295" customWidth="1"/>
    <col min="2821" max="2821" width="1.85546875" style="295" customWidth="1"/>
    <col min="2822" max="2822" width="3.140625" style="295" customWidth="1"/>
    <col min="2823" max="2843" width="4.42578125" style="295" customWidth="1"/>
    <col min="2844" max="2844" width="1.28515625" style="295" customWidth="1"/>
    <col min="2845" max="2846" width="5.140625" style="295" customWidth="1"/>
    <col min="2847" max="2847" width="1.42578125" style="295" customWidth="1"/>
    <col min="2848" max="3070" width="4.42578125" style="295"/>
    <col min="3071" max="3071" width="1.42578125" style="295" customWidth="1"/>
    <col min="3072" max="3072" width="3.85546875" style="295" customWidth="1"/>
    <col min="3073" max="3076" width="4.42578125" style="295" customWidth="1"/>
    <col min="3077" max="3077" width="1.85546875" style="295" customWidth="1"/>
    <col min="3078" max="3078" width="3.140625" style="295" customWidth="1"/>
    <col min="3079" max="3099" width="4.42578125" style="295" customWidth="1"/>
    <col min="3100" max="3100" width="1.28515625" style="295" customWidth="1"/>
    <col min="3101" max="3102" width="5.140625" style="295" customWidth="1"/>
    <col min="3103" max="3103" width="1.42578125" style="295" customWidth="1"/>
    <col min="3104" max="3326" width="4.42578125" style="295"/>
    <col min="3327" max="3327" width="1.42578125" style="295" customWidth="1"/>
    <col min="3328" max="3328" width="3.85546875" style="295" customWidth="1"/>
    <col min="3329" max="3332" width="4.42578125" style="295" customWidth="1"/>
    <col min="3333" max="3333" width="1.85546875" style="295" customWidth="1"/>
    <col min="3334" max="3334" width="3.140625" style="295" customWidth="1"/>
    <col min="3335" max="3355" width="4.42578125" style="295" customWidth="1"/>
    <col min="3356" max="3356" width="1.28515625" style="295" customWidth="1"/>
    <col min="3357" max="3358" width="5.140625" style="295" customWidth="1"/>
    <col min="3359" max="3359" width="1.42578125" style="295" customWidth="1"/>
    <col min="3360" max="3582" width="4.42578125" style="295"/>
    <col min="3583" max="3583" width="1.42578125" style="295" customWidth="1"/>
    <col min="3584" max="3584" width="3.85546875" style="295" customWidth="1"/>
    <col min="3585" max="3588" width="4.42578125" style="295" customWidth="1"/>
    <col min="3589" max="3589" width="1.85546875" style="295" customWidth="1"/>
    <col min="3590" max="3590" width="3.140625" style="295" customWidth="1"/>
    <col min="3591" max="3611" width="4.42578125" style="295" customWidth="1"/>
    <col min="3612" max="3612" width="1.28515625" style="295" customWidth="1"/>
    <col min="3613" max="3614" width="5.140625" style="295" customWidth="1"/>
    <col min="3615" max="3615" width="1.42578125" style="295" customWidth="1"/>
    <col min="3616" max="3838" width="4.42578125" style="295"/>
    <col min="3839" max="3839" width="1.42578125" style="295" customWidth="1"/>
    <col min="3840" max="3840" width="3.85546875" style="295" customWidth="1"/>
    <col min="3841" max="3844" width="4.42578125" style="295" customWidth="1"/>
    <col min="3845" max="3845" width="1.85546875" style="295" customWidth="1"/>
    <col min="3846" max="3846" width="3.140625" style="295" customWidth="1"/>
    <col min="3847" max="3867" width="4.42578125" style="295" customWidth="1"/>
    <col min="3868" max="3868" width="1.28515625" style="295" customWidth="1"/>
    <col min="3869" max="3870" width="5.140625" style="295" customWidth="1"/>
    <col min="3871" max="3871" width="1.42578125" style="295" customWidth="1"/>
    <col min="3872" max="4094" width="4.42578125" style="295"/>
    <col min="4095" max="4095" width="1.42578125" style="295" customWidth="1"/>
    <col min="4096" max="4096" width="3.85546875" style="295" customWidth="1"/>
    <col min="4097" max="4100" width="4.42578125" style="295" customWidth="1"/>
    <col min="4101" max="4101" width="1.85546875" style="295" customWidth="1"/>
    <col min="4102" max="4102" width="3.140625" style="295" customWidth="1"/>
    <col min="4103" max="4123" width="4.42578125" style="295" customWidth="1"/>
    <col min="4124" max="4124" width="1.28515625" style="295" customWidth="1"/>
    <col min="4125" max="4126" width="5.140625" style="295" customWidth="1"/>
    <col min="4127" max="4127" width="1.42578125" style="295" customWidth="1"/>
    <col min="4128" max="4350" width="4.42578125" style="295"/>
    <col min="4351" max="4351" width="1.42578125" style="295" customWidth="1"/>
    <col min="4352" max="4352" width="3.85546875" style="295" customWidth="1"/>
    <col min="4353" max="4356" width="4.42578125" style="295" customWidth="1"/>
    <col min="4357" max="4357" width="1.85546875" style="295" customWidth="1"/>
    <col min="4358" max="4358" width="3.140625" style="295" customWidth="1"/>
    <col min="4359" max="4379" width="4.42578125" style="295" customWidth="1"/>
    <col min="4380" max="4380" width="1.28515625" style="295" customWidth="1"/>
    <col min="4381" max="4382" width="5.140625" style="295" customWidth="1"/>
    <col min="4383" max="4383" width="1.42578125" style="295" customWidth="1"/>
    <col min="4384" max="4606" width="4.42578125" style="295"/>
    <col min="4607" max="4607" width="1.42578125" style="295" customWidth="1"/>
    <col min="4608" max="4608" width="3.85546875" style="295" customWidth="1"/>
    <col min="4609" max="4612" width="4.42578125" style="295" customWidth="1"/>
    <col min="4613" max="4613" width="1.85546875" style="295" customWidth="1"/>
    <col min="4614" max="4614" width="3.140625" style="295" customWidth="1"/>
    <col min="4615" max="4635" width="4.42578125" style="295" customWidth="1"/>
    <col min="4636" max="4636" width="1.28515625" style="295" customWidth="1"/>
    <col min="4637" max="4638" width="5.140625" style="295" customWidth="1"/>
    <col min="4639" max="4639" width="1.42578125" style="295" customWidth="1"/>
    <col min="4640" max="4862" width="4.42578125" style="295"/>
    <col min="4863" max="4863" width="1.42578125" style="295" customWidth="1"/>
    <col min="4864" max="4864" width="3.85546875" style="295" customWidth="1"/>
    <col min="4865" max="4868" width="4.42578125" style="295" customWidth="1"/>
    <col min="4869" max="4869" width="1.85546875" style="295" customWidth="1"/>
    <col min="4870" max="4870" width="3.140625" style="295" customWidth="1"/>
    <col min="4871" max="4891" width="4.42578125" style="295" customWidth="1"/>
    <col min="4892" max="4892" width="1.28515625" style="295" customWidth="1"/>
    <col min="4893" max="4894" width="5.140625" style="295" customWidth="1"/>
    <col min="4895" max="4895" width="1.42578125" style="295" customWidth="1"/>
    <col min="4896" max="5118" width="4.42578125" style="295"/>
    <col min="5119" max="5119" width="1.42578125" style="295" customWidth="1"/>
    <col min="5120" max="5120" width="3.85546875" style="295" customWidth="1"/>
    <col min="5121" max="5124" width="4.42578125" style="295" customWidth="1"/>
    <col min="5125" max="5125" width="1.85546875" style="295" customWidth="1"/>
    <col min="5126" max="5126" width="3.140625" style="295" customWidth="1"/>
    <col min="5127" max="5147" width="4.42578125" style="295" customWidth="1"/>
    <col min="5148" max="5148" width="1.28515625" style="295" customWidth="1"/>
    <col min="5149" max="5150" width="5.140625" style="295" customWidth="1"/>
    <col min="5151" max="5151" width="1.42578125" style="295" customWidth="1"/>
    <col min="5152" max="5374" width="4.42578125" style="295"/>
    <col min="5375" max="5375" width="1.42578125" style="295" customWidth="1"/>
    <col min="5376" max="5376" width="3.85546875" style="295" customWidth="1"/>
    <col min="5377" max="5380" width="4.42578125" style="295" customWidth="1"/>
    <col min="5381" max="5381" width="1.85546875" style="295" customWidth="1"/>
    <col min="5382" max="5382" width="3.140625" style="295" customWidth="1"/>
    <col min="5383" max="5403" width="4.42578125" style="295" customWidth="1"/>
    <col min="5404" max="5404" width="1.28515625" style="295" customWidth="1"/>
    <col min="5405" max="5406" width="5.140625" style="295" customWidth="1"/>
    <col min="5407" max="5407" width="1.42578125" style="295" customWidth="1"/>
    <col min="5408" max="5630" width="4.42578125" style="295"/>
    <col min="5631" max="5631" width="1.42578125" style="295" customWidth="1"/>
    <col min="5632" max="5632" width="3.85546875" style="295" customWidth="1"/>
    <col min="5633" max="5636" width="4.42578125" style="295" customWidth="1"/>
    <col min="5637" max="5637" width="1.85546875" style="295" customWidth="1"/>
    <col min="5638" max="5638" width="3.140625" style="295" customWidth="1"/>
    <col min="5639" max="5659" width="4.42578125" style="295" customWidth="1"/>
    <col min="5660" max="5660" width="1.28515625" style="295" customWidth="1"/>
    <col min="5661" max="5662" width="5.140625" style="295" customWidth="1"/>
    <col min="5663" max="5663" width="1.42578125" style="295" customWidth="1"/>
    <col min="5664" max="5886" width="4.42578125" style="295"/>
    <col min="5887" max="5887" width="1.42578125" style="295" customWidth="1"/>
    <col min="5888" max="5888" width="3.85546875" style="295" customWidth="1"/>
    <col min="5889" max="5892" width="4.42578125" style="295" customWidth="1"/>
    <col min="5893" max="5893" width="1.85546875" style="295" customWidth="1"/>
    <col min="5894" max="5894" width="3.140625" style="295" customWidth="1"/>
    <col min="5895" max="5915" width="4.42578125" style="295" customWidth="1"/>
    <col min="5916" max="5916" width="1.28515625" style="295" customWidth="1"/>
    <col min="5917" max="5918" width="5.140625" style="295" customWidth="1"/>
    <col min="5919" max="5919" width="1.42578125" style="295" customWidth="1"/>
    <col min="5920" max="6142" width="4.42578125" style="295"/>
    <col min="6143" max="6143" width="1.42578125" style="295" customWidth="1"/>
    <col min="6144" max="6144" width="3.85546875" style="295" customWidth="1"/>
    <col min="6145" max="6148" width="4.42578125" style="295" customWidth="1"/>
    <col min="6149" max="6149" width="1.85546875" style="295" customWidth="1"/>
    <col min="6150" max="6150" width="3.140625" style="295" customWidth="1"/>
    <col min="6151" max="6171" width="4.42578125" style="295" customWidth="1"/>
    <col min="6172" max="6172" width="1.28515625" style="295" customWidth="1"/>
    <col min="6173" max="6174" width="5.140625" style="295" customWidth="1"/>
    <col min="6175" max="6175" width="1.42578125" style="295" customWidth="1"/>
    <col min="6176" max="6398" width="4.42578125" style="295"/>
    <col min="6399" max="6399" width="1.42578125" style="295" customWidth="1"/>
    <col min="6400" max="6400" width="3.85546875" style="295" customWidth="1"/>
    <col min="6401" max="6404" width="4.42578125" style="295" customWidth="1"/>
    <col min="6405" max="6405" width="1.85546875" style="295" customWidth="1"/>
    <col min="6406" max="6406" width="3.140625" style="295" customWidth="1"/>
    <col min="6407" max="6427" width="4.42578125" style="295" customWidth="1"/>
    <col min="6428" max="6428" width="1.28515625" style="295" customWidth="1"/>
    <col min="6429" max="6430" width="5.140625" style="295" customWidth="1"/>
    <col min="6431" max="6431" width="1.42578125" style="295" customWidth="1"/>
    <col min="6432" max="6654" width="4.42578125" style="295"/>
    <col min="6655" max="6655" width="1.42578125" style="295" customWidth="1"/>
    <col min="6656" max="6656" width="3.85546875" style="295" customWidth="1"/>
    <col min="6657" max="6660" width="4.42578125" style="295" customWidth="1"/>
    <col min="6661" max="6661" width="1.85546875" style="295" customWidth="1"/>
    <col min="6662" max="6662" width="3.140625" style="295" customWidth="1"/>
    <col min="6663" max="6683" width="4.42578125" style="295" customWidth="1"/>
    <col min="6684" max="6684" width="1.28515625" style="295" customWidth="1"/>
    <col min="6685" max="6686" width="5.140625" style="295" customWidth="1"/>
    <col min="6687" max="6687" width="1.42578125" style="295" customWidth="1"/>
    <col min="6688" max="6910" width="4.42578125" style="295"/>
    <col min="6911" max="6911" width="1.42578125" style="295" customWidth="1"/>
    <col min="6912" max="6912" width="3.85546875" style="295" customWidth="1"/>
    <col min="6913" max="6916" width="4.42578125" style="295" customWidth="1"/>
    <col min="6917" max="6917" width="1.85546875" style="295" customWidth="1"/>
    <col min="6918" max="6918" width="3.140625" style="295" customWidth="1"/>
    <col min="6919" max="6939" width="4.42578125" style="295" customWidth="1"/>
    <col min="6940" max="6940" width="1.28515625" style="295" customWidth="1"/>
    <col min="6941" max="6942" width="5.140625" style="295" customWidth="1"/>
    <col min="6943" max="6943" width="1.42578125" style="295" customWidth="1"/>
    <col min="6944" max="7166" width="4.42578125" style="295"/>
    <col min="7167" max="7167" width="1.42578125" style="295" customWidth="1"/>
    <col min="7168" max="7168" width="3.85546875" style="295" customWidth="1"/>
    <col min="7169" max="7172" width="4.42578125" style="295" customWidth="1"/>
    <col min="7173" max="7173" width="1.85546875" style="295" customWidth="1"/>
    <col min="7174" max="7174" width="3.140625" style="295" customWidth="1"/>
    <col min="7175" max="7195" width="4.42578125" style="295" customWidth="1"/>
    <col min="7196" max="7196" width="1.28515625" style="295" customWidth="1"/>
    <col min="7197" max="7198" width="5.140625" style="295" customWidth="1"/>
    <col min="7199" max="7199" width="1.42578125" style="295" customWidth="1"/>
    <col min="7200" max="7422" width="4.42578125" style="295"/>
    <col min="7423" max="7423" width="1.42578125" style="295" customWidth="1"/>
    <col min="7424" max="7424" width="3.85546875" style="295" customWidth="1"/>
    <col min="7425" max="7428" width="4.42578125" style="295" customWidth="1"/>
    <col min="7429" max="7429" width="1.85546875" style="295" customWidth="1"/>
    <col min="7430" max="7430" width="3.140625" style="295" customWidth="1"/>
    <col min="7431" max="7451" width="4.42578125" style="295" customWidth="1"/>
    <col min="7452" max="7452" width="1.28515625" style="295" customWidth="1"/>
    <col min="7453" max="7454" width="5.140625" style="295" customWidth="1"/>
    <col min="7455" max="7455" width="1.42578125" style="295" customWidth="1"/>
    <col min="7456" max="7678" width="4.42578125" style="295"/>
    <col min="7679" max="7679" width="1.42578125" style="295" customWidth="1"/>
    <col min="7680" max="7680" width="3.85546875" style="295" customWidth="1"/>
    <col min="7681" max="7684" width="4.42578125" style="295" customWidth="1"/>
    <col min="7685" max="7685" width="1.85546875" style="295" customWidth="1"/>
    <col min="7686" max="7686" width="3.140625" style="295" customWidth="1"/>
    <col min="7687" max="7707" width="4.42578125" style="295" customWidth="1"/>
    <col min="7708" max="7708" width="1.28515625" style="295" customWidth="1"/>
    <col min="7709" max="7710" width="5.140625" style="295" customWidth="1"/>
    <col min="7711" max="7711" width="1.42578125" style="295" customWidth="1"/>
    <col min="7712" max="7934" width="4.42578125" style="295"/>
    <col min="7935" max="7935" width="1.42578125" style="295" customWidth="1"/>
    <col min="7936" max="7936" width="3.85546875" style="295" customWidth="1"/>
    <col min="7937" max="7940" width="4.42578125" style="295" customWidth="1"/>
    <col min="7941" max="7941" width="1.85546875" style="295" customWidth="1"/>
    <col min="7942" max="7942" width="3.140625" style="295" customWidth="1"/>
    <col min="7943" max="7963" width="4.42578125" style="295" customWidth="1"/>
    <col min="7964" max="7964" width="1.28515625" style="295" customWidth="1"/>
    <col min="7965" max="7966" width="5.140625" style="295" customWidth="1"/>
    <col min="7967" max="7967" width="1.42578125" style="295" customWidth="1"/>
    <col min="7968" max="8190" width="4.42578125" style="295"/>
    <col min="8191" max="8191" width="1.42578125" style="295" customWidth="1"/>
    <col min="8192" max="8192" width="3.85546875" style="295" customWidth="1"/>
    <col min="8193" max="8196" width="4.42578125" style="295" customWidth="1"/>
    <col min="8197" max="8197" width="1.85546875" style="295" customWidth="1"/>
    <col min="8198" max="8198" width="3.140625" style="295" customWidth="1"/>
    <col min="8199" max="8219" width="4.42578125" style="295" customWidth="1"/>
    <col min="8220" max="8220" width="1.28515625" style="295" customWidth="1"/>
    <col min="8221" max="8222" width="5.140625" style="295" customWidth="1"/>
    <col min="8223" max="8223" width="1.42578125" style="295" customWidth="1"/>
    <col min="8224" max="8446" width="4.42578125" style="295"/>
    <col min="8447" max="8447" width="1.42578125" style="295" customWidth="1"/>
    <col min="8448" max="8448" width="3.85546875" style="295" customWidth="1"/>
    <col min="8449" max="8452" width="4.42578125" style="295" customWidth="1"/>
    <col min="8453" max="8453" width="1.85546875" style="295" customWidth="1"/>
    <col min="8454" max="8454" width="3.140625" style="295" customWidth="1"/>
    <col min="8455" max="8475" width="4.42578125" style="295" customWidth="1"/>
    <col min="8476" max="8476" width="1.28515625" style="295" customWidth="1"/>
    <col min="8477" max="8478" width="5.140625" style="295" customWidth="1"/>
    <col min="8479" max="8479" width="1.42578125" style="295" customWidth="1"/>
    <col min="8480" max="8702" width="4.42578125" style="295"/>
    <col min="8703" max="8703" width="1.42578125" style="295" customWidth="1"/>
    <col min="8704" max="8704" width="3.85546875" style="295" customWidth="1"/>
    <col min="8705" max="8708" width="4.42578125" style="295" customWidth="1"/>
    <col min="8709" max="8709" width="1.85546875" style="295" customWidth="1"/>
    <col min="8710" max="8710" width="3.140625" style="295" customWidth="1"/>
    <col min="8711" max="8731" width="4.42578125" style="295" customWidth="1"/>
    <col min="8732" max="8732" width="1.28515625" style="295" customWidth="1"/>
    <col min="8733" max="8734" width="5.140625" style="295" customWidth="1"/>
    <col min="8735" max="8735" width="1.42578125" style="295" customWidth="1"/>
    <col min="8736" max="8958" width="4.42578125" style="295"/>
    <col min="8959" max="8959" width="1.42578125" style="295" customWidth="1"/>
    <col min="8960" max="8960" width="3.85546875" style="295" customWidth="1"/>
    <col min="8961" max="8964" width="4.42578125" style="295" customWidth="1"/>
    <col min="8965" max="8965" width="1.85546875" style="295" customWidth="1"/>
    <col min="8966" max="8966" width="3.140625" style="295" customWidth="1"/>
    <col min="8967" max="8987" width="4.42578125" style="295" customWidth="1"/>
    <col min="8988" max="8988" width="1.28515625" style="295" customWidth="1"/>
    <col min="8989" max="8990" width="5.140625" style="295" customWidth="1"/>
    <col min="8991" max="8991" width="1.42578125" style="295" customWidth="1"/>
    <col min="8992" max="9214" width="4.42578125" style="295"/>
    <col min="9215" max="9215" width="1.42578125" style="295" customWidth="1"/>
    <col min="9216" max="9216" width="3.85546875" style="295" customWidth="1"/>
    <col min="9217" max="9220" width="4.42578125" style="295" customWidth="1"/>
    <col min="9221" max="9221" width="1.85546875" style="295" customWidth="1"/>
    <col min="9222" max="9222" width="3.140625" style="295" customWidth="1"/>
    <col min="9223" max="9243" width="4.42578125" style="295" customWidth="1"/>
    <col min="9244" max="9244" width="1.28515625" style="295" customWidth="1"/>
    <col min="9245" max="9246" width="5.140625" style="295" customWidth="1"/>
    <col min="9247" max="9247" width="1.42578125" style="295" customWidth="1"/>
    <col min="9248" max="9470" width="4.42578125" style="295"/>
    <col min="9471" max="9471" width="1.42578125" style="295" customWidth="1"/>
    <col min="9472" max="9472" width="3.85546875" style="295" customWidth="1"/>
    <col min="9473" max="9476" width="4.42578125" style="295" customWidth="1"/>
    <col min="9477" max="9477" width="1.85546875" style="295" customWidth="1"/>
    <col min="9478" max="9478" width="3.140625" style="295" customWidth="1"/>
    <col min="9479" max="9499" width="4.42578125" style="295" customWidth="1"/>
    <col min="9500" max="9500" width="1.28515625" style="295" customWidth="1"/>
    <col min="9501" max="9502" width="5.140625" style="295" customWidth="1"/>
    <col min="9503" max="9503" width="1.42578125" style="295" customWidth="1"/>
    <col min="9504" max="9726" width="4.42578125" style="295"/>
    <col min="9727" max="9727" width="1.42578125" style="295" customWidth="1"/>
    <col min="9728" max="9728" width="3.85546875" style="295" customWidth="1"/>
    <col min="9729" max="9732" width="4.42578125" style="295" customWidth="1"/>
    <col min="9733" max="9733" width="1.85546875" style="295" customWidth="1"/>
    <col min="9734" max="9734" width="3.140625" style="295" customWidth="1"/>
    <col min="9735" max="9755" width="4.42578125" style="295" customWidth="1"/>
    <col min="9756" max="9756" width="1.28515625" style="295" customWidth="1"/>
    <col min="9757" max="9758" width="5.140625" style="295" customWidth="1"/>
    <col min="9759" max="9759" width="1.42578125" style="295" customWidth="1"/>
    <col min="9760" max="9982" width="4.42578125" style="295"/>
    <col min="9983" max="9983" width="1.42578125" style="295" customWidth="1"/>
    <col min="9984" max="9984" width="3.85546875" style="295" customWidth="1"/>
    <col min="9985" max="9988" width="4.42578125" style="295" customWidth="1"/>
    <col min="9989" max="9989" width="1.85546875" style="295" customWidth="1"/>
    <col min="9990" max="9990" width="3.140625" style="295" customWidth="1"/>
    <col min="9991" max="10011" width="4.42578125" style="295" customWidth="1"/>
    <col min="10012" max="10012" width="1.28515625" style="295" customWidth="1"/>
    <col min="10013" max="10014" width="5.140625" style="295" customWidth="1"/>
    <col min="10015" max="10015" width="1.42578125" style="295" customWidth="1"/>
    <col min="10016" max="10238" width="4.42578125" style="295"/>
    <col min="10239" max="10239" width="1.42578125" style="295" customWidth="1"/>
    <col min="10240" max="10240" width="3.85546875" style="295" customWidth="1"/>
    <col min="10241" max="10244" width="4.42578125" style="295" customWidth="1"/>
    <col min="10245" max="10245" width="1.85546875" style="295" customWidth="1"/>
    <col min="10246" max="10246" width="3.140625" style="295" customWidth="1"/>
    <col min="10247" max="10267" width="4.42578125" style="295" customWidth="1"/>
    <col min="10268" max="10268" width="1.28515625" style="295" customWidth="1"/>
    <col min="10269" max="10270" width="5.140625" style="295" customWidth="1"/>
    <col min="10271" max="10271" width="1.42578125" style="295" customWidth="1"/>
    <col min="10272" max="10494" width="4.42578125" style="295"/>
    <col min="10495" max="10495" width="1.42578125" style="295" customWidth="1"/>
    <col min="10496" max="10496" width="3.85546875" style="295" customWidth="1"/>
    <col min="10497" max="10500" width="4.42578125" style="295" customWidth="1"/>
    <col min="10501" max="10501" width="1.85546875" style="295" customWidth="1"/>
    <col min="10502" max="10502" width="3.140625" style="295" customWidth="1"/>
    <col min="10503" max="10523" width="4.42578125" style="295" customWidth="1"/>
    <col min="10524" max="10524" width="1.28515625" style="295" customWidth="1"/>
    <col min="10525" max="10526" width="5.140625" style="295" customWidth="1"/>
    <col min="10527" max="10527" width="1.42578125" style="295" customWidth="1"/>
    <col min="10528" max="10750" width="4.42578125" style="295"/>
    <col min="10751" max="10751" width="1.42578125" style="295" customWidth="1"/>
    <col min="10752" max="10752" width="3.85546875" style="295" customWidth="1"/>
    <col min="10753" max="10756" width="4.42578125" style="295" customWidth="1"/>
    <col min="10757" max="10757" width="1.85546875" style="295" customWidth="1"/>
    <col min="10758" max="10758" width="3.140625" style="295" customWidth="1"/>
    <col min="10759" max="10779" width="4.42578125" style="295" customWidth="1"/>
    <col min="10780" max="10780" width="1.28515625" style="295" customWidth="1"/>
    <col min="10781" max="10782" width="5.140625" style="295" customWidth="1"/>
    <col min="10783" max="10783" width="1.42578125" style="295" customWidth="1"/>
    <col min="10784" max="11006" width="4.42578125" style="295"/>
    <col min="11007" max="11007" width="1.42578125" style="295" customWidth="1"/>
    <col min="11008" max="11008" width="3.85546875" style="295" customWidth="1"/>
    <col min="11009" max="11012" width="4.42578125" style="295" customWidth="1"/>
    <col min="11013" max="11013" width="1.85546875" style="295" customWidth="1"/>
    <col min="11014" max="11014" width="3.140625" style="295" customWidth="1"/>
    <col min="11015" max="11035" width="4.42578125" style="295" customWidth="1"/>
    <col min="11036" max="11036" width="1.28515625" style="295" customWidth="1"/>
    <col min="11037" max="11038" width="5.140625" style="295" customWidth="1"/>
    <col min="11039" max="11039" width="1.42578125" style="295" customWidth="1"/>
    <col min="11040" max="11262" width="4.42578125" style="295"/>
    <col min="11263" max="11263" width="1.42578125" style="295" customWidth="1"/>
    <col min="11264" max="11264" width="3.85546875" style="295" customWidth="1"/>
    <col min="11265" max="11268" width="4.42578125" style="295" customWidth="1"/>
    <col min="11269" max="11269" width="1.85546875" style="295" customWidth="1"/>
    <col min="11270" max="11270" width="3.140625" style="295" customWidth="1"/>
    <col min="11271" max="11291" width="4.42578125" style="295" customWidth="1"/>
    <col min="11292" max="11292" width="1.28515625" style="295" customWidth="1"/>
    <col min="11293" max="11294" width="5.140625" style="295" customWidth="1"/>
    <col min="11295" max="11295" width="1.42578125" style="295" customWidth="1"/>
    <col min="11296" max="11518" width="4.42578125" style="295"/>
    <col min="11519" max="11519" width="1.42578125" style="295" customWidth="1"/>
    <col min="11520" max="11520" width="3.85546875" style="295" customWidth="1"/>
    <col min="11521" max="11524" width="4.42578125" style="295" customWidth="1"/>
    <col min="11525" max="11525" width="1.85546875" style="295" customWidth="1"/>
    <col min="11526" max="11526" width="3.140625" style="295" customWidth="1"/>
    <col min="11527" max="11547" width="4.42578125" style="295" customWidth="1"/>
    <col min="11548" max="11548" width="1.28515625" style="295" customWidth="1"/>
    <col min="11549" max="11550" width="5.140625" style="295" customWidth="1"/>
    <col min="11551" max="11551" width="1.42578125" style="295" customWidth="1"/>
    <col min="11552" max="11774" width="4.42578125" style="295"/>
    <col min="11775" max="11775" width="1.42578125" style="295" customWidth="1"/>
    <col min="11776" max="11776" width="3.85546875" style="295" customWidth="1"/>
    <col min="11777" max="11780" width="4.42578125" style="295" customWidth="1"/>
    <col min="11781" max="11781" width="1.85546875" style="295" customWidth="1"/>
    <col min="11782" max="11782" width="3.140625" style="295" customWidth="1"/>
    <col min="11783" max="11803" width="4.42578125" style="295" customWidth="1"/>
    <col min="11804" max="11804" width="1.28515625" style="295" customWidth="1"/>
    <col min="11805" max="11806" width="5.140625" style="295" customWidth="1"/>
    <col min="11807" max="11807" width="1.42578125" style="295" customWidth="1"/>
    <col min="11808" max="12030" width="4.42578125" style="295"/>
    <col min="12031" max="12031" width="1.42578125" style="295" customWidth="1"/>
    <col min="12032" max="12032" width="3.85546875" style="295" customWidth="1"/>
    <col min="12033" max="12036" width="4.42578125" style="295" customWidth="1"/>
    <col min="12037" max="12037" width="1.85546875" style="295" customWidth="1"/>
    <col min="12038" max="12038" width="3.140625" style="295" customWidth="1"/>
    <col min="12039" max="12059" width="4.42578125" style="295" customWidth="1"/>
    <col min="12060" max="12060" width="1.28515625" style="295" customWidth="1"/>
    <col min="12061" max="12062" width="5.140625" style="295" customWidth="1"/>
    <col min="12063" max="12063" width="1.42578125" style="295" customWidth="1"/>
    <col min="12064" max="12286" width="4.42578125" style="295"/>
    <col min="12287" max="12287" width="1.42578125" style="295" customWidth="1"/>
    <col min="12288" max="12288" width="3.85546875" style="295" customWidth="1"/>
    <col min="12289" max="12292" width="4.42578125" style="295" customWidth="1"/>
    <col min="12293" max="12293" width="1.85546875" style="295" customWidth="1"/>
    <col min="12294" max="12294" width="3.140625" style="295" customWidth="1"/>
    <col min="12295" max="12315" width="4.42578125" style="295" customWidth="1"/>
    <col min="12316" max="12316" width="1.28515625" style="295" customWidth="1"/>
    <col min="12317" max="12318" width="5.140625" style="295" customWidth="1"/>
    <col min="12319" max="12319" width="1.42578125" style="295" customWidth="1"/>
    <col min="12320" max="12542" width="4.42578125" style="295"/>
    <col min="12543" max="12543" width="1.42578125" style="295" customWidth="1"/>
    <col min="12544" max="12544" width="3.85546875" style="295" customWidth="1"/>
    <col min="12545" max="12548" width="4.42578125" style="295" customWidth="1"/>
    <col min="12549" max="12549" width="1.85546875" style="295" customWidth="1"/>
    <col min="12550" max="12550" width="3.140625" style="295" customWidth="1"/>
    <col min="12551" max="12571" width="4.42578125" style="295" customWidth="1"/>
    <col min="12572" max="12572" width="1.28515625" style="295" customWidth="1"/>
    <col min="12573" max="12574" width="5.140625" style="295" customWidth="1"/>
    <col min="12575" max="12575" width="1.42578125" style="295" customWidth="1"/>
    <col min="12576" max="12798" width="4.42578125" style="295"/>
    <col min="12799" max="12799" width="1.42578125" style="295" customWidth="1"/>
    <col min="12800" max="12800" width="3.85546875" style="295" customWidth="1"/>
    <col min="12801" max="12804" width="4.42578125" style="295" customWidth="1"/>
    <col min="12805" max="12805" width="1.85546875" style="295" customWidth="1"/>
    <col min="12806" max="12806" width="3.140625" style="295" customWidth="1"/>
    <col min="12807" max="12827" width="4.42578125" style="295" customWidth="1"/>
    <col min="12828" max="12828" width="1.28515625" style="295" customWidth="1"/>
    <col min="12829" max="12830" width="5.140625" style="295" customWidth="1"/>
    <col min="12831" max="12831" width="1.42578125" style="295" customWidth="1"/>
    <col min="12832" max="13054" width="4.42578125" style="295"/>
    <col min="13055" max="13055" width="1.42578125" style="295" customWidth="1"/>
    <col min="13056" max="13056" width="3.85546875" style="295" customWidth="1"/>
    <col min="13057" max="13060" width="4.42578125" style="295" customWidth="1"/>
    <col min="13061" max="13061" width="1.85546875" style="295" customWidth="1"/>
    <col min="13062" max="13062" width="3.140625" style="295" customWidth="1"/>
    <col min="13063" max="13083" width="4.42578125" style="295" customWidth="1"/>
    <col min="13084" max="13084" width="1.28515625" style="295" customWidth="1"/>
    <col min="13085" max="13086" width="5.140625" style="295" customWidth="1"/>
    <col min="13087" max="13087" width="1.42578125" style="295" customWidth="1"/>
    <col min="13088" max="13310" width="4.42578125" style="295"/>
    <col min="13311" max="13311" width="1.42578125" style="295" customWidth="1"/>
    <col min="13312" max="13312" width="3.85546875" style="295" customWidth="1"/>
    <col min="13313" max="13316" width="4.42578125" style="295" customWidth="1"/>
    <col min="13317" max="13317" width="1.85546875" style="295" customWidth="1"/>
    <col min="13318" max="13318" width="3.140625" style="295" customWidth="1"/>
    <col min="13319" max="13339" width="4.42578125" style="295" customWidth="1"/>
    <col min="13340" max="13340" width="1.28515625" style="295" customWidth="1"/>
    <col min="13341" max="13342" width="5.140625" style="295" customWidth="1"/>
    <col min="13343" max="13343" width="1.42578125" style="295" customWidth="1"/>
    <col min="13344" max="13566" width="4.42578125" style="295"/>
    <col min="13567" max="13567" width="1.42578125" style="295" customWidth="1"/>
    <col min="13568" max="13568" width="3.85546875" style="295" customWidth="1"/>
    <col min="13569" max="13572" width="4.42578125" style="295" customWidth="1"/>
    <col min="13573" max="13573" width="1.85546875" style="295" customWidth="1"/>
    <col min="13574" max="13574" width="3.140625" style="295" customWidth="1"/>
    <col min="13575" max="13595" width="4.42578125" style="295" customWidth="1"/>
    <col min="13596" max="13596" width="1.28515625" style="295" customWidth="1"/>
    <col min="13597" max="13598" width="5.140625" style="295" customWidth="1"/>
    <col min="13599" max="13599" width="1.42578125" style="295" customWidth="1"/>
    <col min="13600" max="13822" width="4.42578125" style="295"/>
    <col min="13823" max="13823" width="1.42578125" style="295" customWidth="1"/>
    <col min="13824" max="13824" width="3.85546875" style="295" customWidth="1"/>
    <col min="13825" max="13828" width="4.42578125" style="295" customWidth="1"/>
    <col min="13829" max="13829" width="1.85546875" style="295" customWidth="1"/>
    <col min="13830" max="13830" width="3.140625" style="295" customWidth="1"/>
    <col min="13831" max="13851" width="4.42578125" style="295" customWidth="1"/>
    <col min="13852" max="13852" width="1.28515625" style="295" customWidth="1"/>
    <col min="13853" max="13854" width="5.140625" style="295" customWidth="1"/>
    <col min="13855" max="13855" width="1.42578125" style="295" customWidth="1"/>
    <col min="13856" max="14078" width="4.42578125" style="295"/>
    <col min="14079" max="14079" width="1.42578125" style="295" customWidth="1"/>
    <col min="14080" max="14080" width="3.85546875" style="295" customWidth="1"/>
    <col min="14081" max="14084" width="4.42578125" style="295" customWidth="1"/>
    <col min="14085" max="14085" width="1.85546875" style="295" customWidth="1"/>
    <col min="14086" max="14086" width="3.140625" style="295" customWidth="1"/>
    <col min="14087" max="14107" width="4.42578125" style="295" customWidth="1"/>
    <col min="14108" max="14108" width="1.28515625" style="295" customWidth="1"/>
    <col min="14109" max="14110" width="5.140625" style="295" customWidth="1"/>
    <col min="14111" max="14111" width="1.42578125" style="295" customWidth="1"/>
    <col min="14112" max="14334" width="4.42578125" style="295"/>
    <col min="14335" max="14335" width="1.42578125" style="295" customWidth="1"/>
    <col min="14336" max="14336" width="3.85546875" style="295" customWidth="1"/>
    <col min="14337" max="14340" width="4.42578125" style="295" customWidth="1"/>
    <col min="14341" max="14341" width="1.85546875" style="295" customWidth="1"/>
    <col min="14342" max="14342" width="3.140625" style="295" customWidth="1"/>
    <col min="14343" max="14363" width="4.42578125" style="295" customWidth="1"/>
    <col min="14364" max="14364" width="1.28515625" style="295" customWidth="1"/>
    <col min="14365" max="14366" width="5.140625" style="295" customWidth="1"/>
    <col min="14367" max="14367" width="1.42578125" style="295" customWidth="1"/>
    <col min="14368" max="14590" width="4.42578125" style="295"/>
    <col min="14591" max="14591" width="1.42578125" style="295" customWidth="1"/>
    <col min="14592" max="14592" width="3.85546875" style="295" customWidth="1"/>
    <col min="14593" max="14596" width="4.42578125" style="295" customWidth="1"/>
    <col min="14597" max="14597" width="1.85546875" style="295" customWidth="1"/>
    <col min="14598" max="14598" width="3.140625" style="295" customWidth="1"/>
    <col min="14599" max="14619" width="4.42578125" style="295" customWidth="1"/>
    <col min="14620" max="14620" width="1.28515625" style="295" customWidth="1"/>
    <col min="14621" max="14622" width="5.140625" style="295" customWidth="1"/>
    <col min="14623" max="14623" width="1.42578125" style="295" customWidth="1"/>
    <col min="14624" max="14846" width="4.42578125" style="295"/>
    <col min="14847" max="14847" width="1.42578125" style="295" customWidth="1"/>
    <col min="14848" max="14848" width="3.85546875" style="295" customWidth="1"/>
    <col min="14849" max="14852" width="4.42578125" style="295" customWidth="1"/>
    <col min="14853" max="14853" width="1.85546875" style="295" customWidth="1"/>
    <col min="14854" max="14854" width="3.140625" style="295" customWidth="1"/>
    <col min="14855" max="14875" width="4.42578125" style="295" customWidth="1"/>
    <col min="14876" max="14876" width="1.28515625" style="295" customWidth="1"/>
    <col min="14877" max="14878" width="5.140625" style="295" customWidth="1"/>
    <col min="14879" max="14879" width="1.42578125" style="295" customWidth="1"/>
    <col min="14880" max="15102" width="4.42578125" style="295"/>
    <col min="15103" max="15103" width="1.42578125" style="295" customWidth="1"/>
    <col min="15104" max="15104" width="3.85546875" style="295" customWidth="1"/>
    <col min="15105" max="15108" width="4.42578125" style="295" customWidth="1"/>
    <col min="15109" max="15109" width="1.85546875" style="295" customWidth="1"/>
    <col min="15110" max="15110" width="3.140625" style="295" customWidth="1"/>
    <col min="15111" max="15131" width="4.42578125" style="295" customWidth="1"/>
    <col min="15132" max="15132" width="1.28515625" style="295" customWidth="1"/>
    <col min="15133" max="15134" width="5.140625" style="295" customWidth="1"/>
    <col min="15135" max="15135" width="1.42578125" style="295" customWidth="1"/>
    <col min="15136" max="15358" width="4.42578125" style="295"/>
    <col min="15359" max="15359" width="1.42578125" style="295" customWidth="1"/>
    <col min="15360" max="15360" width="3.85546875" style="295" customWidth="1"/>
    <col min="15361" max="15364" width="4.42578125" style="295" customWidth="1"/>
    <col min="15365" max="15365" width="1.85546875" style="295" customWidth="1"/>
    <col min="15366" max="15366" width="3.140625" style="295" customWidth="1"/>
    <col min="15367" max="15387" width="4.42578125" style="295" customWidth="1"/>
    <col min="15388" max="15388" width="1.28515625" style="295" customWidth="1"/>
    <col min="15389" max="15390" width="5.140625" style="295" customWidth="1"/>
    <col min="15391" max="15391" width="1.42578125" style="295" customWidth="1"/>
    <col min="15392" max="15614" width="4.42578125" style="295"/>
    <col min="15615" max="15615" width="1.42578125" style="295" customWidth="1"/>
    <col min="15616" max="15616" width="3.85546875" style="295" customWidth="1"/>
    <col min="15617" max="15620" width="4.42578125" style="295" customWidth="1"/>
    <col min="15621" max="15621" width="1.85546875" style="295" customWidth="1"/>
    <col min="15622" max="15622" width="3.140625" style="295" customWidth="1"/>
    <col min="15623" max="15643" width="4.42578125" style="295" customWidth="1"/>
    <col min="15644" max="15644" width="1.28515625" style="295" customWidth="1"/>
    <col min="15645" max="15646" width="5.140625" style="295" customWidth="1"/>
    <col min="15647" max="15647" width="1.42578125" style="295" customWidth="1"/>
    <col min="15648" max="15870" width="4.42578125" style="295"/>
    <col min="15871" max="15871" width="1.42578125" style="295" customWidth="1"/>
    <col min="15872" max="15872" width="3.85546875" style="295" customWidth="1"/>
    <col min="15873" max="15876" width="4.42578125" style="295" customWidth="1"/>
    <col min="15877" max="15877" width="1.85546875" style="295" customWidth="1"/>
    <col min="15878" max="15878" width="3.140625" style="295" customWidth="1"/>
    <col min="15879" max="15899" width="4.42578125" style="295" customWidth="1"/>
    <col min="15900" max="15900" width="1.28515625" style="295" customWidth="1"/>
    <col min="15901" max="15902" width="5.140625" style="295" customWidth="1"/>
    <col min="15903" max="15903" width="1.42578125" style="295" customWidth="1"/>
    <col min="15904" max="16126" width="4.42578125" style="295"/>
    <col min="16127" max="16127" width="1.42578125" style="295" customWidth="1"/>
    <col min="16128" max="16128" width="3.85546875" style="295" customWidth="1"/>
    <col min="16129" max="16132" width="4.42578125" style="295" customWidth="1"/>
    <col min="16133" max="16133" width="1.85546875" style="295" customWidth="1"/>
    <col min="16134" max="16134" width="3.140625" style="295" customWidth="1"/>
    <col min="16135" max="16155" width="4.42578125" style="295" customWidth="1"/>
    <col min="16156" max="16156" width="1.28515625" style="295" customWidth="1"/>
    <col min="16157" max="16158" width="5.140625" style="295" customWidth="1"/>
    <col min="16159" max="16159" width="1.42578125" style="295" customWidth="1"/>
    <col min="16160" max="16384" width="4.42578125" style="295"/>
  </cols>
  <sheetData>
    <row r="1" spans="2:35" s="292" customFormat="1">
      <c r="B1" s="292" t="s">
        <v>1014</v>
      </c>
    </row>
    <row r="2" spans="2:35" s="292" customFormat="1" ht="8.4" customHeight="1"/>
    <row r="3" spans="2:35" s="292" customFormat="1" ht="25.8" customHeight="1">
      <c r="B3" s="1635" t="s">
        <v>921</v>
      </c>
      <c r="C3" s="1635"/>
      <c r="D3" s="1635"/>
      <c r="E3" s="1635"/>
      <c r="F3" s="1635"/>
      <c r="G3" s="1635"/>
      <c r="H3" s="1635"/>
      <c r="I3" s="1635"/>
      <c r="J3" s="1635"/>
      <c r="K3" s="1635"/>
      <c r="L3" s="1635"/>
      <c r="M3" s="1635"/>
      <c r="N3" s="1635"/>
      <c r="O3" s="1635"/>
      <c r="P3" s="1635"/>
      <c r="Q3" s="1635"/>
      <c r="R3" s="1635"/>
      <c r="S3" s="1635"/>
      <c r="T3" s="1635"/>
      <c r="U3" s="1635"/>
      <c r="V3" s="1635"/>
      <c r="W3" s="1635"/>
      <c r="X3" s="1635"/>
      <c r="Y3" s="1635"/>
      <c r="Z3" s="1635"/>
      <c r="AA3" s="1635"/>
      <c r="AB3" s="1635"/>
      <c r="AC3" s="1635"/>
      <c r="AD3" s="1635"/>
    </row>
    <row r="4" spans="2:35" s="292" customFormat="1" ht="4.2" customHeight="1"/>
    <row r="5" spans="2:35" s="292" customFormat="1" ht="27" customHeight="1">
      <c r="B5" s="954" t="s">
        <v>243</v>
      </c>
      <c r="C5" s="954"/>
      <c r="D5" s="954"/>
      <c r="E5" s="954"/>
      <c r="F5" s="954"/>
      <c r="G5" s="1026"/>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row>
    <row r="6" spans="2:35" s="292" customFormat="1" ht="27" customHeight="1">
      <c r="B6" s="954" t="s">
        <v>325</v>
      </c>
      <c r="C6" s="954"/>
      <c r="D6" s="954"/>
      <c r="E6" s="954"/>
      <c r="F6" s="954"/>
      <c r="G6" s="1028" t="s">
        <v>337</v>
      </c>
      <c r="H6" s="1029"/>
      <c r="I6" s="1029"/>
      <c r="J6" s="1029"/>
      <c r="K6" s="1029"/>
      <c r="L6" s="1029"/>
      <c r="M6" s="1029"/>
      <c r="N6" s="1029"/>
      <c r="O6" s="1029"/>
      <c r="P6" s="1029"/>
      <c r="Q6" s="1029"/>
      <c r="R6" s="1029"/>
      <c r="S6" s="1029"/>
      <c r="T6" s="1029"/>
      <c r="U6" s="1029"/>
      <c r="V6" s="1029"/>
      <c r="W6" s="1029"/>
      <c r="X6" s="1029"/>
      <c r="Y6" s="1029"/>
      <c r="Z6" s="1029"/>
      <c r="AA6" s="1029"/>
      <c r="AB6" s="1029"/>
      <c r="AC6" s="1029"/>
      <c r="AD6" s="1030"/>
    </row>
    <row r="7" spans="2:35" ht="27" customHeight="1">
      <c r="B7" s="954" t="s">
        <v>244</v>
      </c>
      <c r="C7" s="954"/>
      <c r="D7" s="954"/>
      <c r="E7" s="954"/>
      <c r="F7" s="954"/>
      <c r="G7" s="1031" t="s">
        <v>331</v>
      </c>
      <c r="H7" s="1032"/>
      <c r="I7" s="1032"/>
      <c r="J7" s="1032"/>
      <c r="K7" s="1032"/>
      <c r="L7" s="1032"/>
      <c r="M7" s="1032"/>
      <c r="N7" s="1032"/>
      <c r="O7" s="1032"/>
      <c r="P7" s="1032"/>
      <c r="Q7" s="1032"/>
      <c r="R7" s="1032"/>
      <c r="S7" s="1032"/>
      <c r="T7" s="1032"/>
      <c r="U7" s="1032"/>
      <c r="V7" s="1032"/>
      <c r="W7" s="1032"/>
      <c r="X7" s="1032"/>
      <c r="Y7" s="1032"/>
      <c r="Z7" s="1032"/>
      <c r="AA7" s="1032"/>
      <c r="AB7" s="1032"/>
      <c r="AC7" s="1032"/>
      <c r="AD7" s="1033"/>
    </row>
    <row r="8" spans="2:35" ht="27" customHeight="1">
      <c r="B8" s="1026" t="s">
        <v>245</v>
      </c>
      <c r="C8" s="1026"/>
      <c r="D8" s="1026"/>
      <c r="E8" s="1026"/>
      <c r="F8" s="954"/>
      <c r="G8" s="1636" t="s">
        <v>927</v>
      </c>
      <c r="H8" s="1637"/>
      <c r="I8" s="1637"/>
      <c r="J8" s="1637"/>
      <c r="K8" s="1637"/>
      <c r="L8" s="1637"/>
      <c r="M8" s="1637"/>
      <c r="N8" s="1637"/>
      <c r="O8" s="1637"/>
      <c r="P8" s="1637"/>
      <c r="Q8" s="1637"/>
      <c r="R8" s="1637"/>
      <c r="S8" s="1637"/>
      <c r="T8" s="1637"/>
      <c r="U8" s="1637"/>
      <c r="V8" s="1637"/>
      <c r="W8" s="1637"/>
      <c r="X8" s="1637"/>
      <c r="Y8" s="1637"/>
      <c r="Z8" s="1637"/>
      <c r="AA8" s="1637"/>
      <c r="AB8" s="1637"/>
      <c r="AC8" s="1637"/>
      <c r="AD8" s="1638"/>
    </row>
    <row r="9" spans="2:35" s="345" customFormat="1" ht="19.8" customHeight="1">
      <c r="B9" s="350" t="s">
        <v>923</v>
      </c>
      <c r="C9" s="362"/>
      <c r="D9" s="362"/>
      <c r="E9" s="362"/>
      <c r="F9" s="366"/>
      <c r="G9" s="743"/>
      <c r="H9" s="743"/>
      <c r="I9" s="743"/>
      <c r="J9" s="743"/>
      <c r="K9" s="743"/>
      <c r="L9" s="743"/>
      <c r="M9" s="743"/>
      <c r="N9" s="743"/>
      <c r="O9" s="743"/>
      <c r="P9" s="743"/>
      <c r="Q9" s="743"/>
      <c r="R9" s="743"/>
      <c r="S9" s="743"/>
      <c r="T9" s="743"/>
      <c r="U9" s="743"/>
      <c r="V9" s="743"/>
      <c r="W9" s="743"/>
      <c r="X9" s="743"/>
      <c r="Y9" s="743"/>
      <c r="Z9" s="743"/>
      <c r="AA9" s="743"/>
      <c r="AB9" s="743"/>
      <c r="AC9" s="743"/>
      <c r="AD9" s="744"/>
    </row>
    <row r="10" spans="2:35" s="347" customFormat="1" ht="6.6" customHeight="1">
      <c r="B10" s="353"/>
      <c r="C10" s="1639" t="s">
        <v>265</v>
      </c>
      <c r="D10" s="1006"/>
      <c r="E10" s="1006"/>
      <c r="F10" s="1640"/>
      <c r="G10" s="680"/>
      <c r="H10" s="680"/>
      <c r="I10" s="680"/>
      <c r="J10" s="680"/>
      <c r="K10" s="680"/>
      <c r="L10" s="680"/>
      <c r="M10" s="680"/>
      <c r="N10" s="680"/>
      <c r="O10" s="680"/>
      <c r="P10" s="680"/>
      <c r="Q10" s="680"/>
      <c r="R10" s="680"/>
      <c r="S10" s="680"/>
      <c r="T10" s="680"/>
      <c r="U10" s="680"/>
      <c r="V10" s="680"/>
      <c r="W10" s="680"/>
      <c r="X10" s="680"/>
      <c r="Y10" s="680"/>
      <c r="Z10" s="680"/>
      <c r="AA10" s="680"/>
      <c r="AB10" s="680"/>
      <c r="AC10" s="1641"/>
      <c r="AD10" s="1642"/>
    </row>
    <row r="11" spans="2:35" s="347" customFormat="1" ht="15.75" customHeight="1">
      <c r="B11" s="353"/>
      <c r="C11" s="1643"/>
      <c r="D11" s="1010"/>
      <c r="E11" s="1010"/>
      <c r="F11" s="1644"/>
      <c r="G11" s="739"/>
      <c r="H11" s="1013" t="s">
        <v>266</v>
      </c>
      <c r="I11" s="1013"/>
      <c r="J11" s="1013"/>
      <c r="K11" s="1013"/>
      <c r="L11" s="1013"/>
      <c r="M11" s="1013"/>
      <c r="N11" s="1013"/>
      <c r="O11" s="1013"/>
      <c r="P11" s="1013"/>
      <c r="Q11" s="1013"/>
      <c r="R11" s="1013"/>
      <c r="S11" s="1013"/>
      <c r="T11" s="1013"/>
      <c r="U11" s="1013"/>
      <c r="V11" s="1013"/>
      <c r="W11" s="1013"/>
      <c r="X11" s="1645"/>
      <c r="Y11" s="1645"/>
      <c r="Z11" s="1645"/>
      <c r="AA11" s="1645"/>
      <c r="AB11" s="739"/>
      <c r="AC11" s="1646"/>
      <c r="AD11" s="1647"/>
      <c r="AI11" s="358"/>
    </row>
    <row r="12" spans="2:35" s="347" customFormat="1" ht="20.399999999999999" customHeight="1">
      <c r="B12" s="361"/>
      <c r="C12" s="1643"/>
      <c r="D12" s="1010"/>
      <c r="E12" s="1010"/>
      <c r="F12" s="1644"/>
      <c r="G12" s="739"/>
      <c r="H12" s="577" t="s">
        <v>46</v>
      </c>
      <c r="I12" s="1011" t="s">
        <v>267</v>
      </c>
      <c r="J12" s="1011"/>
      <c r="K12" s="1011"/>
      <c r="L12" s="1011"/>
      <c r="M12" s="1011"/>
      <c r="N12" s="1011"/>
      <c r="O12" s="1011"/>
      <c r="P12" s="1011"/>
      <c r="Q12" s="1011"/>
      <c r="R12" s="1011"/>
      <c r="S12" s="1011"/>
      <c r="T12" s="1011"/>
      <c r="U12" s="1648"/>
      <c r="V12" s="1649"/>
      <c r="W12" s="1650" t="s">
        <v>50</v>
      </c>
      <c r="X12" s="739"/>
      <c r="Y12" s="733"/>
      <c r="Z12" s="733"/>
      <c r="AA12" s="733"/>
      <c r="AB12" s="739"/>
      <c r="AC12" s="363"/>
      <c r="AD12" s="583"/>
      <c r="AI12" s="358"/>
    </row>
    <row r="13" spans="2:35" s="347" customFormat="1" ht="9" customHeight="1">
      <c r="B13" s="361"/>
      <c r="C13" s="1643"/>
      <c r="D13" s="1010"/>
      <c r="E13" s="1010"/>
      <c r="F13" s="1644"/>
      <c r="G13" s="739"/>
      <c r="H13" s="739"/>
      <c r="I13" s="356"/>
      <c r="J13" s="356"/>
      <c r="K13" s="356"/>
      <c r="L13" s="356"/>
      <c r="M13" s="356"/>
      <c r="N13" s="356"/>
      <c r="O13" s="356"/>
      <c r="P13" s="356"/>
      <c r="Q13" s="356"/>
      <c r="R13" s="356"/>
      <c r="S13" s="356"/>
      <c r="T13" s="356"/>
      <c r="U13" s="739"/>
      <c r="V13" s="739"/>
      <c r="W13" s="1626"/>
      <c r="X13" s="739"/>
      <c r="Y13" s="733"/>
      <c r="Z13" s="733"/>
      <c r="AA13" s="733"/>
      <c r="AB13" s="739"/>
      <c r="AC13" s="363"/>
      <c r="AD13" s="583"/>
      <c r="AI13" s="358"/>
    </row>
    <row r="14" spans="2:35" s="347" customFormat="1" ht="37.799999999999997" customHeight="1">
      <c r="B14" s="361"/>
      <c r="C14" s="1643"/>
      <c r="D14" s="1010"/>
      <c r="E14" s="1010"/>
      <c r="F14" s="1644"/>
      <c r="G14" s="739"/>
      <c r="H14" s="578" t="s">
        <v>47</v>
      </c>
      <c r="I14" s="1014" t="s">
        <v>268</v>
      </c>
      <c r="J14" s="1014"/>
      <c r="K14" s="1014"/>
      <c r="L14" s="1014"/>
      <c r="M14" s="1014"/>
      <c r="N14" s="1014"/>
      <c r="O14" s="1014"/>
      <c r="P14" s="1014"/>
      <c r="Q14" s="1014"/>
      <c r="R14" s="1014"/>
      <c r="S14" s="1014"/>
      <c r="T14" s="1014"/>
      <c r="U14" s="1651"/>
      <c r="V14" s="1652"/>
      <c r="W14" s="1653" t="s">
        <v>50</v>
      </c>
      <c r="X14" s="739" t="s">
        <v>269</v>
      </c>
      <c r="Y14" s="1010" t="s">
        <v>270</v>
      </c>
      <c r="Z14" s="1010"/>
      <c r="AA14" s="1010"/>
      <c r="AB14" s="739"/>
      <c r="AC14" s="1012" t="s">
        <v>271</v>
      </c>
      <c r="AD14" s="1012"/>
      <c r="AI14" s="358"/>
    </row>
    <row r="15" spans="2:35" s="347" customFormat="1" ht="17.399999999999999" customHeight="1">
      <c r="B15" s="361"/>
      <c r="C15" s="1643"/>
      <c r="D15" s="1010"/>
      <c r="E15" s="1010"/>
      <c r="F15" s="1644"/>
      <c r="G15" s="739"/>
      <c r="H15" s="739" t="s">
        <v>811</v>
      </c>
      <c r="I15" s="356"/>
      <c r="J15" s="356"/>
      <c r="K15" s="356"/>
      <c r="L15" s="356"/>
      <c r="M15" s="356"/>
      <c r="N15" s="356"/>
      <c r="O15" s="356"/>
      <c r="P15" s="356"/>
      <c r="Q15" s="356"/>
      <c r="R15" s="356"/>
      <c r="S15" s="356"/>
      <c r="T15" s="356"/>
      <c r="U15" s="739"/>
      <c r="V15" s="739"/>
      <c r="W15" s="1626"/>
      <c r="X15" s="739"/>
      <c r="Y15" s="733"/>
      <c r="Z15" s="733"/>
      <c r="AA15" s="733"/>
      <c r="AB15" s="739"/>
      <c r="AC15" s="363"/>
      <c r="AD15" s="583"/>
      <c r="AI15" s="358"/>
    </row>
    <row r="16" spans="2:35" s="347" customFormat="1" ht="69.599999999999994" customHeight="1">
      <c r="B16" s="361"/>
      <c r="C16" s="1643"/>
      <c r="D16" s="1010"/>
      <c r="E16" s="1010"/>
      <c r="F16" s="1644"/>
      <c r="G16" s="739"/>
      <c r="H16" s="1621" t="s">
        <v>717</v>
      </c>
      <c r="I16" s="1622" t="s">
        <v>812</v>
      </c>
      <c r="J16" s="1622"/>
      <c r="K16" s="1622"/>
      <c r="L16" s="1622"/>
      <c r="M16" s="1622"/>
      <c r="N16" s="1622"/>
      <c r="O16" s="1622"/>
      <c r="P16" s="1622"/>
      <c r="Q16" s="1622"/>
      <c r="R16" s="1622"/>
      <c r="S16" s="1622"/>
      <c r="T16" s="1622"/>
      <c r="U16" s="1654"/>
      <c r="V16" s="1655"/>
      <c r="W16" s="1656" t="s">
        <v>50</v>
      </c>
      <c r="X16" s="739" t="s">
        <v>269</v>
      </c>
      <c r="Y16" s="1010" t="s">
        <v>822</v>
      </c>
      <c r="Z16" s="1010"/>
      <c r="AA16" s="1010"/>
      <c r="AB16" s="739"/>
      <c r="AC16" s="1012" t="s">
        <v>271</v>
      </c>
      <c r="AD16" s="1012"/>
      <c r="AI16" s="358"/>
    </row>
    <row r="17" spans="1:38" s="347" customFormat="1" ht="7.8" customHeight="1">
      <c r="B17" s="361"/>
      <c r="C17" s="1643"/>
      <c r="D17" s="1010"/>
      <c r="E17" s="1010"/>
      <c r="F17" s="1644"/>
      <c r="G17" s="739"/>
      <c r="H17" s="1626"/>
      <c r="I17" s="356"/>
      <c r="J17" s="356"/>
      <c r="K17" s="356"/>
      <c r="L17" s="356"/>
      <c r="M17" s="356"/>
      <c r="N17" s="356"/>
      <c r="O17" s="356"/>
      <c r="P17" s="356"/>
      <c r="Q17" s="356"/>
      <c r="R17" s="356"/>
      <c r="S17" s="356"/>
      <c r="T17" s="356"/>
      <c r="U17" s="739"/>
      <c r="V17" s="739"/>
      <c r="W17" s="1626"/>
      <c r="X17" s="739"/>
      <c r="Y17" s="733"/>
      <c r="Z17" s="733"/>
      <c r="AA17" s="733"/>
      <c r="AB17" s="739"/>
      <c r="AC17" s="363"/>
      <c r="AD17" s="583"/>
      <c r="AI17" s="358"/>
    </row>
    <row r="18" spans="1:38" s="347" customFormat="1">
      <c r="B18" s="361"/>
      <c r="C18" s="1643"/>
      <c r="D18" s="1010"/>
      <c r="E18" s="1010"/>
      <c r="F18" s="1644"/>
      <c r="G18" s="739"/>
      <c r="H18" s="591" t="s">
        <v>49</v>
      </c>
      <c r="I18" s="592"/>
      <c r="J18" s="592"/>
      <c r="K18" s="592"/>
      <c r="L18" s="592"/>
      <c r="M18" s="592"/>
      <c r="N18" s="592"/>
      <c r="O18" s="592"/>
      <c r="P18" s="592"/>
      <c r="Q18" s="592"/>
      <c r="R18" s="592"/>
      <c r="S18" s="592"/>
      <c r="T18" s="592"/>
      <c r="U18" s="1632"/>
      <c r="V18" s="1632"/>
      <c r="W18" s="1657"/>
      <c r="X18" s="1632"/>
      <c r="Y18" s="595"/>
      <c r="Z18" s="595"/>
      <c r="AA18" s="733"/>
      <c r="AB18" s="739"/>
      <c r="AC18" s="363"/>
      <c r="AD18" s="583"/>
      <c r="AI18" s="358"/>
    </row>
    <row r="19" spans="1:38" s="347" customFormat="1">
      <c r="B19" s="361"/>
      <c r="C19" s="1643"/>
      <c r="D19" s="1010"/>
      <c r="E19" s="1010"/>
      <c r="F19" s="1644"/>
      <c r="G19" s="739"/>
      <c r="H19" s="1627" t="s">
        <v>814</v>
      </c>
      <c r="I19" s="1628" t="s">
        <v>815</v>
      </c>
      <c r="J19" s="1628"/>
      <c r="K19" s="1628"/>
      <c r="L19" s="1628"/>
      <c r="M19" s="1628"/>
      <c r="N19" s="1628"/>
      <c r="O19" s="1628"/>
      <c r="P19" s="1628"/>
      <c r="Q19" s="1628"/>
      <c r="R19" s="1628"/>
      <c r="S19" s="1628"/>
      <c r="T19" s="1628"/>
      <c r="U19" s="1628"/>
      <c r="V19" s="1628"/>
      <c r="W19" s="1628"/>
      <c r="X19" s="1629"/>
      <c r="Y19" s="1629"/>
      <c r="Z19" s="1629"/>
      <c r="AA19" s="733"/>
      <c r="AB19" s="739"/>
      <c r="AC19" s="1630" t="s">
        <v>271</v>
      </c>
      <c r="AD19" s="1631"/>
      <c r="AI19" s="358"/>
    </row>
    <row r="20" spans="1:38" s="347" customFormat="1">
      <c r="B20" s="361"/>
      <c r="C20" s="1643"/>
      <c r="D20" s="1010"/>
      <c r="E20" s="1010"/>
      <c r="F20" s="1644"/>
      <c r="G20" s="739"/>
      <c r="H20" s="1627"/>
      <c r="I20" s="1628"/>
      <c r="J20" s="1628"/>
      <c r="K20" s="1628"/>
      <c r="L20" s="1628"/>
      <c r="M20" s="1628"/>
      <c r="N20" s="1628"/>
      <c r="O20" s="1628"/>
      <c r="P20" s="1628"/>
      <c r="Q20" s="1628"/>
      <c r="R20" s="1628"/>
      <c r="S20" s="1628"/>
      <c r="T20" s="1628"/>
      <c r="U20" s="1628"/>
      <c r="V20" s="1628"/>
      <c r="W20" s="1628"/>
      <c r="X20" s="739"/>
      <c r="Y20" s="733"/>
      <c r="Z20" s="733"/>
      <c r="AA20" s="733"/>
      <c r="AB20" s="739"/>
      <c r="AC20" s="1630"/>
      <c r="AD20" s="1631"/>
      <c r="AI20" s="358"/>
    </row>
    <row r="21" spans="1:38" s="347" customFormat="1">
      <c r="B21" s="361"/>
      <c r="C21" s="1643"/>
      <c r="D21" s="1010"/>
      <c r="E21" s="1010"/>
      <c r="F21" s="1644"/>
      <c r="G21" s="739"/>
      <c r="H21" s="1632" t="s">
        <v>819</v>
      </c>
      <c r="I21" s="597"/>
      <c r="J21" s="597"/>
      <c r="K21" s="597"/>
      <c r="L21" s="597"/>
      <c r="M21" s="597"/>
      <c r="N21" s="597"/>
      <c r="O21" s="597"/>
      <c r="P21" s="597"/>
      <c r="Q21" s="597"/>
      <c r="R21" s="597"/>
      <c r="S21" s="597"/>
      <c r="T21" s="597"/>
      <c r="U21" s="597"/>
      <c r="V21" s="597"/>
      <c r="W21" s="597"/>
      <c r="X21" s="739"/>
      <c r="Y21" s="733"/>
      <c r="Z21" s="733"/>
      <c r="AA21" s="733"/>
      <c r="AB21" s="739"/>
      <c r="AC21" s="363"/>
      <c r="AD21" s="583"/>
      <c r="AI21" s="358"/>
    </row>
    <row r="22" spans="1:38" s="347" customFormat="1" ht="7.2" customHeight="1">
      <c r="B22" s="361"/>
      <c r="C22" s="1643"/>
      <c r="D22" s="1010"/>
      <c r="E22" s="1010"/>
      <c r="F22" s="1644"/>
      <c r="G22" s="739"/>
      <c r="H22" s="596"/>
      <c r="I22" s="597"/>
      <c r="J22" s="597"/>
      <c r="K22" s="597"/>
      <c r="L22" s="597"/>
      <c r="M22" s="597"/>
      <c r="N22" s="597"/>
      <c r="O22" s="597"/>
      <c r="P22" s="597"/>
      <c r="Q22" s="597"/>
      <c r="R22" s="597"/>
      <c r="S22" s="597"/>
      <c r="T22" s="597"/>
      <c r="U22" s="597"/>
      <c r="V22" s="597"/>
      <c r="W22" s="597"/>
      <c r="X22" s="739"/>
      <c r="Y22" s="733"/>
      <c r="Z22" s="733"/>
      <c r="AA22" s="733"/>
      <c r="AB22" s="739"/>
      <c r="AC22" s="363"/>
      <c r="AD22" s="583"/>
      <c r="AI22" s="358"/>
    </row>
    <row r="23" spans="1:38" s="347" customFormat="1">
      <c r="B23" s="361"/>
      <c r="C23" s="1643"/>
      <c r="D23" s="1010"/>
      <c r="E23" s="1010"/>
      <c r="F23" s="1644"/>
      <c r="G23" s="739"/>
      <c r="H23" s="739" t="s">
        <v>272</v>
      </c>
      <c r="I23" s="356"/>
      <c r="J23" s="356"/>
      <c r="K23" s="356"/>
      <c r="L23" s="356"/>
      <c r="M23" s="356"/>
      <c r="N23" s="356"/>
      <c r="O23" s="356"/>
      <c r="P23" s="356"/>
      <c r="Q23" s="356"/>
      <c r="R23" s="356"/>
      <c r="S23" s="356"/>
      <c r="T23" s="356"/>
      <c r="U23" s="739"/>
      <c r="V23" s="739"/>
      <c r="W23" s="1626"/>
      <c r="X23" s="739"/>
      <c r="Y23" s="733"/>
      <c r="Z23" s="733"/>
      <c r="AA23" s="733"/>
      <c r="AB23" s="739"/>
      <c r="AC23" s="363"/>
      <c r="AD23" s="583"/>
      <c r="AI23" s="358"/>
    </row>
    <row r="24" spans="1:38" s="347" customFormat="1" ht="39" customHeight="1">
      <c r="B24" s="361"/>
      <c r="C24" s="1643"/>
      <c r="D24" s="1010"/>
      <c r="E24" s="1010"/>
      <c r="F24" s="1644"/>
      <c r="G24" s="739"/>
      <c r="H24" s="1658" t="s">
        <v>813</v>
      </c>
      <c r="I24" s="1659" t="s">
        <v>273</v>
      </c>
      <c r="J24" s="1660"/>
      <c r="K24" s="1660"/>
      <c r="L24" s="1660"/>
      <c r="M24" s="1661"/>
      <c r="N24" s="291" t="s">
        <v>274</v>
      </c>
      <c r="O24" s="364"/>
      <c r="P24" s="364"/>
      <c r="Q24" s="364"/>
      <c r="R24" s="364"/>
      <c r="S24" s="364"/>
      <c r="T24" s="364"/>
      <c r="U24" s="1649"/>
      <c r="V24" s="1649"/>
      <c r="W24" s="1650" t="s">
        <v>50</v>
      </c>
      <c r="X24" s="739" t="s">
        <v>269</v>
      </c>
      <c r="Y24" s="1010" t="s">
        <v>924</v>
      </c>
      <c r="Z24" s="1010"/>
      <c r="AA24" s="1010"/>
      <c r="AB24" s="739"/>
      <c r="AC24" s="1012" t="s">
        <v>271</v>
      </c>
      <c r="AD24" s="1012"/>
      <c r="AI24" s="358"/>
    </row>
    <row r="25" spans="1:38" s="347" customFormat="1" ht="6" customHeight="1">
      <c r="B25" s="361"/>
      <c r="C25" s="1643"/>
      <c r="D25" s="1010"/>
      <c r="E25" s="1010"/>
      <c r="F25" s="1644"/>
      <c r="G25" s="739"/>
      <c r="H25" s="1662"/>
      <c r="I25" s="306"/>
      <c r="J25" s="306"/>
      <c r="K25" s="306"/>
      <c r="L25" s="306"/>
      <c r="M25" s="306"/>
      <c r="N25" s="306"/>
      <c r="O25" s="307"/>
      <c r="P25" s="307"/>
      <c r="Q25" s="307"/>
      <c r="R25" s="307"/>
      <c r="S25" s="307"/>
      <c r="T25" s="307"/>
      <c r="U25" s="739"/>
      <c r="V25" s="739"/>
      <c r="W25" s="1626"/>
      <c r="X25" s="739"/>
      <c r="Y25" s="733"/>
      <c r="Z25" s="733"/>
      <c r="AA25" s="733"/>
      <c r="AB25" s="739"/>
      <c r="AC25" s="363"/>
      <c r="AD25" s="583"/>
      <c r="AI25" s="358"/>
    </row>
    <row r="26" spans="1:38" s="347" customFormat="1" ht="16.2" customHeight="1">
      <c r="B26" s="361"/>
      <c r="C26" s="1643"/>
      <c r="D26" s="1010"/>
      <c r="E26" s="1010"/>
      <c r="F26" s="1644"/>
      <c r="G26" s="739"/>
      <c r="H26" s="591" t="s">
        <v>816</v>
      </c>
      <c r="I26" s="607"/>
      <c r="J26" s="592"/>
      <c r="K26" s="592"/>
      <c r="L26" s="592"/>
      <c r="M26" s="592"/>
      <c r="N26" s="592"/>
      <c r="O26" s="592"/>
      <c r="P26" s="592"/>
      <c r="Q26" s="592"/>
      <c r="R26" s="592"/>
      <c r="S26" s="592"/>
      <c r="T26" s="592"/>
      <c r="U26" s="1632"/>
      <c r="V26" s="1632"/>
      <c r="W26" s="1657"/>
      <c r="X26" s="1632"/>
      <c r="Y26" s="595"/>
      <c r="Z26" s="595"/>
      <c r="AA26" s="733"/>
      <c r="AB26" s="739"/>
      <c r="AC26" s="363"/>
      <c r="AD26" s="583"/>
      <c r="AI26" s="358"/>
    </row>
    <row r="27" spans="1:38" s="347" customFormat="1" ht="16.8" customHeight="1">
      <c r="B27" s="353"/>
      <c r="C27" s="1643"/>
      <c r="D27" s="1010"/>
      <c r="E27" s="1010"/>
      <c r="F27" s="1644"/>
      <c r="G27" s="1663"/>
      <c r="H27" s="1664" t="s">
        <v>817</v>
      </c>
      <c r="I27" s="1633" t="s">
        <v>818</v>
      </c>
      <c r="J27" s="1634"/>
      <c r="K27" s="1634"/>
      <c r="L27" s="1634"/>
      <c r="M27" s="1634"/>
      <c r="N27" s="1634"/>
      <c r="O27" s="1634"/>
      <c r="P27" s="1634"/>
      <c r="Q27" s="1634"/>
      <c r="R27" s="1634"/>
      <c r="S27" s="1634"/>
      <c r="T27" s="1634"/>
      <c r="U27" s="1634"/>
      <c r="V27" s="1634"/>
      <c r="W27" s="1634"/>
      <c r="X27" s="1665"/>
      <c r="Y27" s="1629"/>
      <c r="Z27" s="1629"/>
      <c r="AA27" s="739"/>
      <c r="AB27" s="1663"/>
      <c r="AC27" s="1012" t="s">
        <v>271</v>
      </c>
      <c r="AD27" s="1012"/>
    </row>
    <row r="28" spans="1:38" s="347" customFormat="1" ht="6.6" customHeight="1">
      <c r="A28" s="604"/>
      <c r="B28" s="584"/>
      <c r="C28" s="1666"/>
      <c r="D28" s="1667"/>
      <c r="E28" s="1667"/>
      <c r="F28" s="1668"/>
      <c r="G28" s="1669"/>
      <c r="H28" s="1670"/>
      <c r="I28" s="591"/>
      <c r="J28" s="591"/>
      <c r="K28" s="591"/>
      <c r="L28" s="591"/>
      <c r="M28" s="591"/>
      <c r="N28" s="591"/>
      <c r="O28" s="591"/>
      <c r="P28" s="591"/>
      <c r="Q28" s="591"/>
      <c r="R28" s="591"/>
      <c r="S28" s="591"/>
      <c r="T28" s="591"/>
      <c r="U28" s="591"/>
      <c r="V28" s="591"/>
      <c r="W28" s="591"/>
      <c r="X28" s="591"/>
      <c r="Y28" s="591"/>
      <c r="Z28" s="591"/>
      <c r="AA28" s="1669"/>
      <c r="AB28" s="1671"/>
      <c r="AC28" s="1669"/>
      <c r="AD28" s="1669"/>
    </row>
    <row r="29" spans="1:38" s="345" customFormat="1" ht="23.4" customHeight="1">
      <c r="B29" s="350" t="s">
        <v>922</v>
      </c>
      <c r="C29" s="301"/>
      <c r="D29" s="301"/>
      <c r="E29" s="301"/>
      <c r="F29" s="1672"/>
      <c r="G29" s="1673"/>
      <c r="H29" s="1673"/>
      <c r="I29" s="1673"/>
      <c r="J29" s="1673"/>
      <c r="K29" s="1673"/>
      <c r="L29" s="1673"/>
      <c r="M29" s="1673"/>
      <c r="N29" s="1673"/>
      <c r="O29" s="1673"/>
      <c r="P29" s="1673"/>
      <c r="Q29" s="1673"/>
      <c r="R29" s="1673"/>
      <c r="S29" s="1673"/>
      <c r="T29" s="1673"/>
      <c r="U29" s="1673"/>
      <c r="V29" s="1673"/>
      <c r="W29" s="1673"/>
      <c r="X29" s="1673"/>
      <c r="Y29" s="1673"/>
      <c r="Z29" s="1673"/>
      <c r="AA29" s="1673"/>
      <c r="AB29" s="1673"/>
      <c r="AC29" s="1673"/>
      <c r="AD29" s="1674"/>
    </row>
    <row r="30" spans="1:38" s="347" customFormat="1" ht="5.4" customHeight="1">
      <c r="B30" s="353"/>
      <c r="C30" s="1675" t="s">
        <v>265</v>
      </c>
      <c r="D30" s="1675"/>
      <c r="E30" s="1675"/>
      <c r="F30" s="1675"/>
      <c r="G30" s="680"/>
      <c r="H30" s="680"/>
      <c r="I30" s="680"/>
      <c r="J30" s="680"/>
      <c r="K30" s="680"/>
      <c r="L30" s="680"/>
      <c r="M30" s="680"/>
      <c r="N30" s="680"/>
      <c r="O30" s="680"/>
      <c r="P30" s="680"/>
      <c r="Q30" s="680"/>
      <c r="R30" s="680"/>
      <c r="S30" s="680"/>
      <c r="T30" s="680"/>
      <c r="U30" s="680"/>
      <c r="V30" s="680"/>
      <c r="W30" s="680"/>
      <c r="X30" s="680"/>
      <c r="Y30" s="680"/>
      <c r="Z30" s="680"/>
      <c r="AA30" s="680"/>
      <c r="AB30" s="680"/>
      <c r="AC30" s="1641"/>
      <c r="AD30" s="1642"/>
    </row>
    <row r="31" spans="1:38" s="347" customFormat="1" ht="15.75" customHeight="1">
      <c r="B31" s="353"/>
      <c r="C31" s="1675"/>
      <c r="D31" s="1675"/>
      <c r="E31" s="1675"/>
      <c r="F31" s="1675"/>
      <c r="G31" s="739"/>
      <c r="H31" s="1013" t="s">
        <v>266</v>
      </c>
      <c r="I31" s="1013"/>
      <c r="J31" s="1013"/>
      <c r="K31" s="1013"/>
      <c r="L31" s="1013"/>
      <c r="M31" s="1013"/>
      <c r="N31" s="1013"/>
      <c r="O31" s="1013"/>
      <c r="P31" s="1013"/>
      <c r="Q31" s="1013"/>
      <c r="R31" s="1013"/>
      <c r="S31" s="1013"/>
      <c r="T31" s="1013"/>
      <c r="U31" s="1013"/>
      <c r="V31" s="1013"/>
      <c r="W31" s="1013"/>
      <c r="X31" s="1645"/>
      <c r="Y31" s="1645"/>
      <c r="Z31" s="1645"/>
      <c r="AA31" s="1645"/>
      <c r="AB31" s="739"/>
      <c r="AC31" s="1646"/>
      <c r="AD31" s="1647"/>
      <c r="AE31" s="354"/>
      <c r="AF31" s="354"/>
      <c r="AG31" s="354"/>
      <c r="AL31" s="358"/>
    </row>
    <row r="32" spans="1:38" s="347" customFormat="1" ht="21" customHeight="1">
      <c r="B32" s="361"/>
      <c r="C32" s="1675"/>
      <c r="D32" s="1675"/>
      <c r="E32" s="1675"/>
      <c r="F32" s="1675"/>
      <c r="G32" s="739"/>
      <c r="H32" s="577" t="s">
        <v>46</v>
      </c>
      <c r="I32" s="1011" t="s">
        <v>267</v>
      </c>
      <c r="J32" s="1011"/>
      <c r="K32" s="1011"/>
      <c r="L32" s="1011"/>
      <c r="M32" s="1011"/>
      <c r="N32" s="1011"/>
      <c r="O32" s="1011"/>
      <c r="P32" s="1011"/>
      <c r="Q32" s="1011"/>
      <c r="R32" s="1011"/>
      <c r="S32" s="1011"/>
      <c r="T32" s="1011"/>
      <c r="U32" s="1648"/>
      <c r="V32" s="1649"/>
      <c r="W32" s="1650" t="s">
        <v>50</v>
      </c>
      <c r="X32" s="739"/>
      <c r="Y32" s="733"/>
      <c r="Z32" s="733"/>
      <c r="AA32" s="733"/>
      <c r="AB32" s="739"/>
      <c r="AC32" s="363"/>
      <c r="AD32" s="583"/>
      <c r="AE32" s="354"/>
      <c r="AF32" s="354"/>
      <c r="AG32" s="354"/>
      <c r="AL32" s="358"/>
    </row>
    <row r="33" spans="2:38" s="347" customFormat="1" ht="9" customHeight="1">
      <c r="B33" s="361"/>
      <c r="C33" s="1675"/>
      <c r="D33" s="1675"/>
      <c r="E33" s="1675"/>
      <c r="F33" s="1675"/>
      <c r="G33" s="739"/>
      <c r="H33" s="739"/>
      <c r="I33" s="356"/>
      <c r="J33" s="356"/>
      <c r="K33" s="356"/>
      <c r="L33" s="356"/>
      <c r="M33" s="356"/>
      <c r="N33" s="356"/>
      <c r="O33" s="356"/>
      <c r="P33" s="356"/>
      <c r="Q33" s="356"/>
      <c r="R33" s="356"/>
      <c r="S33" s="356"/>
      <c r="T33" s="356"/>
      <c r="U33" s="739"/>
      <c r="V33" s="739"/>
      <c r="W33" s="1626"/>
      <c r="X33" s="739"/>
      <c r="Y33" s="733"/>
      <c r="Z33" s="733"/>
      <c r="AA33" s="733"/>
      <c r="AB33" s="739"/>
      <c r="AC33" s="363"/>
      <c r="AD33" s="583"/>
      <c r="AE33" s="354"/>
      <c r="AF33" s="354"/>
      <c r="AG33" s="354"/>
      <c r="AL33" s="358"/>
    </row>
    <row r="34" spans="2:38" s="347" customFormat="1" ht="38.4" customHeight="1">
      <c r="B34" s="361"/>
      <c r="C34" s="1675"/>
      <c r="D34" s="1675"/>
      <c r="E34" s="1675"/>
      <c r="F34" s="1675"/>
      <c r="G34" s="739"/>
      <c r="H34" s="578" t="s">
        <v>47</v>
      </c>
      <c r="I34" s="1014" t="s">
        <v>268</v>
      </c>
      <c r="J34" s="1014"/>
      <c r="K34" s="1014"/>
      <c r="L34" s="1014"/>
      <c r="M34" s="1014"/>
      <c r="N34" s="1014"/>
      <c r="O34" s="1014"/>
      <c r="P34" s="1014"/>
      <c r="Q34" s="1014"/>
      <c r="R34" s="1014"/>
      <c r="S34" s="1014"/>
      <c r="T34" s="1014"/>
      <c r="U34" s="1651"/>
      <c r="V34" s="1652"/>
      <c r="W34" s="1653" t="s">
        <v>50</v>
      </c>
      <c r="X34" s="739" t="s">
        <v>269</v>
      </c>
      <c r="Y34" s="1010" t="s">
        <v>820</v>
      </c>
      <c r="Z34" s="1010"/>
      <c r="AA34" s="1010"/>
      <c r="AB34" s="739"/>
      <c r="AC34" s="1012" t="s">
        <v>271</v>
      </c>
      <c r="AD34" s="1012"/>
      <c r="AE34" s="354"/>
      <c r="AF34" s="354"/>
      <c r="AG34" s="354"/>
      <c r="AL34" s="358"/>
    </row>
    <row r="35" spans="2:38" s="347" customFormat="1" ht="15.6" customHeight="1">
      <c r="B35" s="361"/>
      <c r="C35" s="1675"/>
      <c r="D35" s="1675"/>
      <c r="E35" s="1675"/>
      <c r="F35" s="1675"/>
      <c r="G35" s="739"/>
      <c r="H35" s="739" t="s">
        <v>811</v>
      </c>
      <c r="I35" s="356"/>
      <c r="J35" s="356"/>
      <c r="K35" s="356"/>
      <c r="L35" s="356"/>
      <c r="M35" s="356"/>
      <c r="N35" s="356"/>
      <c r="O35" s="356"/>
      <c r="P35" s="356"/>
      <c r="Q35" s="356"/>
      <c r="R35" s="356"/>
      <c r="S35" s="356"/>
      <c r="T35" s="356"/>
      <c r="U35" s="739"/>
      <c r="V35" s="739"/>
      <c r="W35" s="1626"/>
      <c r="X35" s="739"/>
      <c r="Y35" s="733"/>
      <c r="Z35" s="733"/>
      <c r="AA35" s="733"/>
      <c r="AB35" s="739"/>
      <c r="AC35" s="363"/>
      <c r="AD35" s="583"/>
      <c r="AE35" s="354"/>
      <c r="AF35" s="354"/>
      <c r="AG35" s="354"/>
      <c r="AL35" s="358"/>
    </row>
    <row r="36" spans="2:38" s="347" customFormat="1" ht="70.2" customHeight="1">
      <c r="B36" s="361"/>
      <c r="C36" s="1675"/>
      <c r="D36" s="1675"/>
      <c r="E36" s="1675"/>
      <c r="F36" s="1675"/>
      <c r="G36" s="739"/>
      <c r="H36" s="1621" t="s">
        <v>717</v>
      </c>
      <c r="I36" s="1622" t="s">
        <v>812</v>
      </c>
      <c r="J36" s="1622"/>
      <c r="K36" s="1622"/>
      <c r="L36" s="1622"/>
      <c r="M36" s="1622"/>
      <c r="N36" s="1622"/>
      <c r="O36" s="1622"/>
      <c r="P36" s="1622"/>
      <c r="Q36" s="1622"/>
      <c r="R36" s="1622"/>
      <c r="S36" s="1622"/>
      <c r="T36" s="1622"/>
      <c r="U36" s="1654"/>
      <c r="V36" s="1655"/>
      <c r="W36" s="1656" t="s">
        <v>50</v>
      </c>
      <c r="X36" s="739" t="s">
        <v>269</v>
      </c>
      <c r="Y36" s="1010" t="s">
        <v>821</v>
      </c>
      <c r="Z36" s="1010"/>
      <c r="AA36" s="1010"/>
      <c r="AB36" s="739"/>
      <c r="AC36" s="1012" t="s">
        <v>271</v>
      </c>
      <c r="AD36" s="1012"/>
      <c r="AE36" s="354"/>
      <c r="AF36" s="354"/>
      <c r="AG36" s="354"/>
      <c r="AL36" s="358"/>
    </row>
    <row r="37" spans="2:38" s="347" customFormat="1" ht="7.2" customHeight="1">
      <c r="B37" s="361"/>
      <c r="C37" s="1675"/>
      <c r="D37" s="1675"/>
      <c r="E37" s="1675"/>
      <c r="F37" s="1675"/>
      <c r="G37" s="739"/>
      <c r="H37" s="1626"/>
      <c r="I37" s="356"/>
      <c r="J37" s="356"/>
      <c r="K37" s="356"/>
      <c r="L37" s="356"/>
      <c r="M37" s="356"/>
      <c r="N37" s="356"/>
      <c r="O37" s="356"/>
      <c r="P37" s="356"/>
      <c r="Q37" s="356"/>
      <c r="R37" s="356"/>
      <c r="S37" s="356"/>
      <c r="T37" s="356"/>
      <c r="U37" s="739"/>
      <c r="V37" s="739"/>
      <c r="W37" s="1626"/>
      <c r="X37" s="739"/>
      <c r="Y37" s="733"/>
      <c r="Z37" s="733"/>
      <c r="AA37" s="733"/>
      <c r="AB37" s="739"/>
      <c r="AC37" s="363"/>
      <c r="AD37" s="583"/>
      <c r="AE37" s="354"/>
      <c r="AF37" s="354"/>
      <c r="AG37" s="354"/>
      <c r="AL37" s="358"/>
    </row>
    <row r="38" spans="2:38" s="347" customFormat="1">
      <c r="B38" s="361"/>
      <c r="C38" s="1675"/>
      <c r="D38" s="1675"/>
      <c r="E38" s="1675"/>
      <c r="F38" s="1675"/>
      <c r="G38" s="739"/>
      <c r="H38" s="591" t="s">
        <v>49</v>
      </c>
      <c r="I38" s="592"/>
      <c r="J38" s="592"/>
      <c r="K38" s="592"/>
      <c r="L38" s="592"/>
      <c r="M38" s="592"/>
      <c r="N38" s="592"/>
      <c r="O38" s="592"/>
      <c r="P38" s="592"/>
      <c r="Q38" s="592"/>
      <c r="R38" s="592"/>
      <c r="S38" s="592"/>
      <c r="T38" s="592"/>
      <c r="U38" s="1632"/>
      <c r="V38" s="1632"/>
      <c r="W38" s="1657"/>
      <c r="X38" s="1632"/>
      <c r="Y38" s="595"/>
      <c r="Z38" s="595"/>
      <c r="AA38" s="733"/>
      <c r="AB38" s="739"/>
      <c r="AC38" s="363"/>
      <c r="AD38" s="583"/>
      <c r="AE38" s="354"/>
      <c r="AF38" s="354"/>
      <c r="AG38" s="354"/>
      <c r="AL38" s="358"/>
    </row>
    <row r="39" spans="2:38" s="347" customFormat="1">
      <c r="B39" s="361"/>
      <c r="C39" s="1675"/>
      <c r="D39" s="1675"/>
      <c r="E39" s="1675"/>
      <c r="F39" s="1675"/>
      <c r="G39" s="739"/>
      <c r="H39" s="1627" t="s">
        <v>814</v>
      </c>
      <c r="I39" s="1628" t="s">
        <v>815</v>
      </c>
      <c r="J39" s="1628"/>
      <c r="K39" s="1628"/>
      <c r="L39" s="1628"/>
      <c r="M39" s="1628"/>
      <c r="N39" s="1628"/>
      <c r="O39" s="1628"/>
      <c r="P39" s="1628"/>
      <c r="Q39" s="1628"/>
      <c r="R39" s="1628"/>
      <c r="S39" s="1628"/>
      <c r="T39" s="1628"/>
      <c r="U39" s="1628"/>
      <c r="V39" s="1628"/>
      <c r="W39" s="1628"/>
      <c r="X39" s="1629"/>
      <c r="Y39" s="1629"/>
      <c r="Z39" s="1629"/>
      <c r="AA39" s="733"/>
      <c r="AB39" s="739"/>
      <c r="AC39" s="1630" t="s">
        <v>271</v>
      </c>
      <c r="AD39" s="1631"/>
      <c r="AE39" s="354"/>
      <c r="AF39" s="354"/>
      <c r="AG39" s="354"/>
      <c r="AL39" s="358"/>
    </row>
    <row r="40" spans="2:38" s="347" customFormat="1">
      <c r="B40" s="361"/>
      <c r="C40" s="1675"/>
      <c r="D40" s="1675"/>
      <c r="E40" s="1675"/>
      <c r="F40" s="1675"/>
      <c r="G40" s="739"/>
      <c r="H40" s="1627"/>
      <c r="I40" s="1628"/>
      <c r="J40" s="1628"/>
      <c r="K40" s="1628"/>
      <c r="L40" s="1628"/>
      <c r="M40" s="1628"/>
      <c r="N40" s="1628"/>
      <c r="O40" s="1628"/>
      <c r="P40" s="1628"/>
      <c r="Q40" s="1628"/>
      <c r="R40" s="1628"/>
      <c r="S40" s="1628"/>
      <c r="T40" s="1628"/>
      <c r="U40" s="1628"/>
      <c r="V40" s="1628"/>
      <c r="W40" s="1628"/>
      <c r="X40" s="739"/>
      <c r="Y40" s="733"/>
      <c r="Z40" s="733"/>
      <c r="AA40" s="733"/>
      <c r="AB40" s="739"/>
      <c r="AC40" s="1630"/>
      <c r="AD40" s="1631"/>
      <c r="AE40" s="354"/>
      <c r="AF40" s="354"/>
      <c r="AG40" s="354"/>
      <c r="AL40" s="358"/>
    </row>
    <row r="41" spans="2:38" s="347" customFormat="1">
      <c r="B41" s="361"/>
      <c r="C41" s="1675"/>
      <c r="D41" s="1675"/>
      <c r="E41" s="1675"/>
      <c r="F41" s="1675"/>
      <c r="G41" s="739"/>
      <c r="H41" s="1632" t="s">
        <v>819</v>
      </c>
      <c r="I41" s="597"/>
      <c r="J41" s="597"/>
      <c r="K41" s="597"/>
      <c r="L41" s="597"/>
      <c r="M41" s="597"/>
      <c r="N41" s="597"/>
      <c r="O41" s="597"/>
      <c r="P41" s="597"/>
      <c r="Q41" s="597"/>
      <c r="R41" s="597"/>
      <c r="S41" s="597"/>
      <c r="T41" s="597"/>
      <c r="U41" s="597"/>
      <c r="V41" s="597"/>
      <c r="W41" s="597"/>
      <c r="X41" s="739"/>
      <c r="Y41" s="733"/>
      <c r="Z41" s="733"/>
      <c r="AA41" s="733"/>
      <c r="AB41" s="739"/>
      <c r="AC41" s="363"/>
      <c r="AD41" s="583"/>
      <c r="AE41" s="354"/>
      <c r="AF41" s="354"/>
      <c r="AG41" s="354"/>
      <c r="AL41" s="358"/>
    </row>
    <row r="42" spans="2:38" s="347" customFormat="1" ht="6.6" customHeight="1">
      <c r="B42" s="361"/>
      <c r="C42" s="1675"/>
      <c r="D42" s="1675"/>
      <c r="E42" s="1675"/>
      <c r="F42" s="1675"/>
      <c r="G42" s="739"/>
      <c r="H42" s="596"/>
      <c r="I42" s="597"/>
      <c r="J42" s="597"/>
      <c r="K42" s="597"/>
      <c r="L42" s="597"/>
      <c r="M42" s="597"/>
      <c r="N42" s="597"/>
      <c r="O42" s="597"/>
      <c r="P42" s="597"/>
      <c r="Q42" s="597"/>
      <c r="R42" s="597"/>
      <c r="S42" s="597"/>
      <c r="T42" s="597"/>
      <c r="U42" s="597"/>
      <c r="V42" s="597"/>
      <c r="W42" s="597"/>
      <c r="X42" s="739"/>
      <c r="Y42" s="733"/>
      <c r="Z42" s="733"/>
      <c r="AA42" s="733"/>
      <c r="AB42" s="739"/>
      <c r="AC42" s="363"/>
      <c r="AD42" s="583"/>
      <c r="AE42" s="354"/>
      <c r="AF42" s="354"/>
      <c r="AG42" s="354"/>
      <c r="AL42" s="358"/>
    </row>
    <row r="43" spans="2:38" s="347" customFormat="1">
      <c r="B43" s="361"/>
      <c r="C43" s="1675"/>
      <c r="D43" s="1675"/>
      <c r="E43" s="1675"/>
      <c r="F43" s="1675"/>
      <c r="G43" s="739"/>
      <c r="H43" s="739" t="s">
        <v>272</v>
      </c>
      <c r="I43" s="356"/>
      <c r="J43" s="356"/>
      <c r="K43" s="356"/>
      <c r="L43" s="356"/>
      <c r="M43" s="356"/>
      <c r="N43" s="356"/>
      <c r="O43" s="356"/>
      <c r="P43" s="356"/>
      <c r="Q43" s="356"/>
      <c r="R43" s="356"/>
      <c r="S43" s="356"/>
      <c r="T43" s="356"/>
      <c r="U43" s="739"/>
      <c r="V43" s="739"/>
      <c r="W43" s="1626"/>
      <c r="X43" s="739"/>
      <c r="Y43" s="733"/>
      <c r="Z43" s="733"/>
      <c r="AA43" s="733"/>
      <c r="AB43" s="739"/>
      <c r="AC43" s="363"/>
      <c r="AD43" s="583"/>
      <c r="AE43" s="354"/>
      <c r="AF43" s="354"/>
      <c r="AG43" s="354"/>
      <c r="AL43" s="358"/>
    </row>
    <row r="44" spans="2:38" s="347" customFormat="1" ht="38.4" customHeight="1">
      <c r="B44" s="361"/>
      <c r="C44" s="1675"/>
      <c r="D44" s="1675"/>
      <c r="E44" s="1675"/>
      <c r="F44" s="1675"/>
      <c r="G44" s="739"/>
      <c r="H44" s="1658" t="s">
        <v>813</v>
      </c>
      <c r="I44" s="1659" t="s">
        <v>273</v>
      </c>
      <c r="J44" s="1660"/>
      <c r="K44" s="1660"/>
      <c r="L44" s="1660"/>
      <c r="M44" s="1661"/>
      <c r="N44" s="291" t="s">
        <v>274</v>
      </c>
      <c r="O44" s="364"/>
      <c r="P44" s="364"/>
      <c r="Q44" s="364"/>
      <c r="R44" s="364"/>
      <c r="S44" s="364"/>
      <c r="T44" s="364"/>
      <c r="U44" s="1649"/>
      <c r="V44" s="1649"/>
      <c r="W44" s="1650" t="s">
        <v>50</v>
      </c>
      <c r="X44" s="739" t="s">
        <v>269</v>
      </c>
      <c r="Y44" s="1010" t="s">
        <v>924</v>
      </c>
      <c r="Z44" s="1010"/>
      <c r="AA44" s="1010"/>
      <c r="AB44" s="739"/>
      <c r="AC44" s="1012" t="s">
        <v>271</v>
      </c>
      <c r="AD44" s="1012"/>
      <c r="AE44" s="354"/>
      <c r="AF44" s="354"/>
      <c r="AG44" s="354"/>
      <c r="AL44" s="358"/>
    </row>
    <row r="45" spans="2:38" s="347" customFormat="1" ht="6.6" customHeight="1">
      <c r="B45" s="361"/>
      <c r="C45" s="1675"/>
      <c r="D45" s="1675"/>
      <c r="E45" s="1675"/>
      <c r="F45" s="1675"/>
      <c r="G45" s="739"/>
      <c r="H45" s="1662"/>
      <c r="I45" s="306"/>
      <c r="J45" s="306"/>
      <c r="K45" s="306"/>
      <c r="L45" s="306"/>
      <c r="M45" s="306"/>
      <c r="N45" s="306"/>
      <c r="O45" s="307"/>
      <c r="P45" s="307"/>
      <c r="Q45" s="307"/>
      <c r="R45" s="307"/>
      <c r="S45" s="307"/>
      <c r="T45" s="307"/>
      <c r="U45" s="739"/>
      <c r="V45" s="739"/>
      <c r="W45" s="1626"/>
      <c r="X45" s="739"/>
      <c r="Y45" s="733"/>
      <c r="Z45" s="733"/>
      <c r="AA45" s="733"/>
      <c r="AB45" s="739"/>
      <c r="AC45" s="363"/>
      <c r="AD45" s="583"/>
      <c r="AI45" s="358"/>
    </row>
    <row r="46" spans="2:38" s="347" customFormat="1" ht="16.2" customHeight="1">
      <c r="B46" s="361"/>
      <c r="C46" s="1675"/>
      <c r="D46" s="1675"/>
      <c r="E46" s="1675"/>
      <c r="F46" s="1675"/>
      <c r="G46" s="739"/>
      <c r="H46" s="591" t="s">
        <v>816</v>
      </c>
      <c r="I46" s="607"/>
      <c r="J46" s="592"/>
      <c r="K46" s="592"/>
      <c r="L46" s="592"/>
      <c r="M46" s="592"/>
      <c r="N46" s="592"/>
      <c r="O46" s="592"/>
      <c r="P46" s="592"/>
      <c r="Q46" s="592"/>
      <c r="R46" s="592"/>
      <c r="S46" s="592"/>
      <c r="T46" s="592"/>
      <c r="U46" s="1632"/>
      <c r="V46" s="1632"/>
      <c r="W46" s="1657"/>
      <c r="X46" s="1632"/>
      <c r="Y46" s="595"/>
      <c r="Z46" s="595"/>
      <c r="AA46" s="733"/>
      <c r="AB46" s="739"/>
      <c r="AC46" s="363"/>
      <c r="AD46" s="583"/>
      <c r="AI46" s="358"/>
    </row>
    <row r="47" spans="2:38" s="347" customFormat="1" ht="16.8" customHeight="1">
      <c r="B47" s="353"/>
      <c r="C47" s="1675"/>
      <c r="D47" s="1675"/>
      <c r="E47" s="1675"/>
      <c r="F47" s="1675"/>
      <c r="G47" s="1663"/>
      <c r="H47" s="1664" t="s">
        <v>817</v>
      </c>
      <c r="I47" s="1633" t="s">
        <v>818</v>
      </c>
      <c r="J47" s="1634"/>
      <c r="K47" s="1634"/>
      <c r="L47" s="1634"/>
      <c r="M47" s="1634"/>
      <c r="N47" s="1634"/>
      <c r="O47" s="1634"/>
      <c r="P47" s="1634"/>
      <c r="Q47" s="1634"/>
      <c r="R47" s="1634"/>
      <c r="S47" s="1634"/>
      <c r="T47" s="1634"/>
      <c r="U47" s="1634"/>
      <c r="V47" s="1634"/>
      <c r="W47" s="1634"/>
      <c r="X47" s="1665"/>
      <c r="Y47" s="1629"/>
      <c r="Z47" s="1629"/>
      <c r="AA47" s="739"/>
      <c r="AB47" s="1663"/>
      <c r="AC47" s="1012" t="s">
        <v>271</v>
      </c>
      <c r="AD47" s="1012"/>
    </row>
    <row r="48" spans="2:38" s="347" customFormat="1">
      <c r="B48" s="344"/>
      <c r="C48" s="1675"/>
      <c r="D48" s="1675"/>
      <c r="E48" s="1675"/>
      <c r="F48" s="1675"/>
      <c r="G48" s="1676"/>
      <c r="H48" s="1676"/>
      <c r="I48" s="1676"/>
      <c r="J48" s="1676"/>
      <c r="K48" s="1676"/>
      <c r="L48" s="1676"/>
      <c r="M48" s="1676"/>
      <c r="N48" s="1676"/>
      <c r="O48" s="1676"/>
      <c r="P48" s="1676"/>
      <c r="Q48" s="1676"/>
      <c r="R48" s="1676"/>
      <c r="S48" s="1676"/>
      <c r="T48" s="1676"/>
      <c r="U48" s="1676"/>
      <c r="V48" s="1676"/>
      <c r="W48" s="1676"/>
      <c r="X48" s="1676"/>
      <c r="Y48" s="1676"/>
      <c r="Z48" s="1676"/>
      <c r="AA48" s="1676"/>
      <c r="AB48" s="1676"/>
      <c r="AC48" s="1646"/>
      <c r="AD48" s="1647"/>
      <c r="AE48" s="354"/>
    </row>
    <row r="49" spans="2:31" s="292" customFormat="1" ht="6.6" customHeight="1">
      <c r="B49" s="298"/>
      <c r="C49" s="299"/>
      <c r="D49" s="299"/>
      <c r="E49" s="299"/>
      <c r="F49" s="300"/>
      <c r="G49" s="680"/>
      <c r="H49" s="301"/>
      <c r="I49" s="301"/>
      <c r="J49" s="301"/>
      <c r="K49" s="301"/>
      <c r="L49" s="301"/>
      <c r="M49" s="301"/>
      <c r="N49" s="302"/>
      <c r="O49" s="303"/>
      <c r="P49" s="303"/>
      <c r="Q49" s="303"/>
      <c r="R49" s="303"/>
      <c r="S49" s="303"/>
      <c r="T49" s="303"/>
      <c r="U49" s="303"/>
      <c r="V49" s="303"/>
      <c r="W49" s="303"/>
      <c r="X49" s="680"/>
      <c r="Y49" s="680"/>
      <c r="Z49" s="301"/>
      <c r="AA49" s="680"/>
      <c r="AB49" s="734"/>
      <c r="AC49" s="681"/>
      <c r="AD49" s="682"/>
      <c r="AE49" s="584"/>
    </row>
    <row r="50" spans="2:31" s="292" customFormat="1" ht="13.2" customHeight="1">
      <c r="B50" s="304"/>
      <c r="C50" s="588"/>
      <c r="D50" s="588"/>
      <c r="E50" s="588"/>
      <c r="F50" s="305"/>
      <c r="G50" s="739"/>
      <c r="H50" s="1010" t="s">
        <v>279</v>
      </c>
      <c r="I50" s="1010"/>
      <c r="J50" s="1010"/>
      <c r="K50" s="1010"/>
      <c r="L50" s="1010"/>
      <c r="M50" s="1010"/>
      <c r="N50" s="1010"/>
      <c r="O50" s="1010"/>
      <c r="P50" s="1010"/>
      <c r="Q50" s="1010"/>
      <c r="R50" s="1010"/>
      <c r="S50" s="1010"/>
      <c r="T50" s="1010"/>
      <c r="U50" s="1010"/>
      <c r="V50" s="1010"/>
      <c r="W50" s="1010"/>
      <c r="X50" s="1010"/>
      <c r="Y50" s="1010"/>
      <c r="Z50" s="1010"/>
      <c r="AA50" s="1010"/>
      <c r="AB50" s="735"/>
      <c r="AC50" s="608"/>
      <c r="AD50" s="609"/>
      <c r="AE50" s="584"/>
    </row>
    <row r="51" spans="2:31" s="292" customFormat="1" ht="29.4" customHeight="1">
      <c r="B51" s="1025" t="s">
        <v>925</v>
      </c>
      <c r="C51" s="1025"/>
      <c r="D51" s="1025"/>
      <c r="E51" s="1025"/>
      <c r="F51" s="1025"/>
      <c r="G51" s="739"/>
      <c r="H51" s="1010" t="s">
        <v>280</v>
      </c>
      <c r="I51" s="1010"/>
      <c r="J51" s="1010"/>
      <c r="K51" s="1010"/>
      <c r="L51" s="1010"/>
      <c r="M51" s="1010"/>
      <c r="N51" s="1010"/>
      <c r="O51" s="1010"/>
      <c r="P51" s="1010"/>
      <c r="Q51" s="1010"/>
      <c r="R51" s="1010"/>
      <c r="S51" s="1010"/>
      <c r="T51" s="1010"/>
      <c r="U51" s="1010"/>
      <c r="V51" s="1010"/>
      <c r="W51" s="1010"/>
      <c r="X51" s="1010"/>
      <c r="Y51" s="1010"/>
      <c r="Z51" s="1010"/>
      <c r="AA51" s="1010"/>
      <c r="AB51" s="735"/>
      <c r="AC51" s="608"/>
      <c r="AD51" s="609"/>
      <c r="AE51" s="584"/>
    </row>
    <row r="52" spans="2:31" s="292" customFormat="1" ht="18" customHeight="1">
      <c r="B52" s="1025"/>
      <c r="C52" s="1025"/>
      <c r="D52" s="1025"/>
      <c r="E52" s="1025"/>
      <c r="F52" s="1025"/>
      <c r="G52" s="584"/>
      <c r="H52" s="1010" t="s">
        <v>281</v>
      </c>
      <c r="I52" s="1010"/>
      <c r="J52" s="1010"/>
      <c r="K52" s="1010"/>
      <c r="L52" s="1010"/>
      <c r="M52" s="1010"/>
      <c r="N52" s="1010"/>
      <c r="O52" s="1010"/>
      <c r="P52" s="1010"/>
      <c r="Q52" s="1010"/>
      <c r="R52" s="1010"/>
      <c r="S52" s="1010"/>
      <c r="T52" s="1010"/>
      <c r="U52" s="1010"/>
      <c r="V52" s="1010"/>
      <c r="W52" s="1010"/>
      <c r="X52" s="1010"/>
      <c r="Y52" s="1010"/>
      <c r="Z52" s="1010"/>
      <c r="AA52" s="1010"/>
      <c r="AB52" s="735"/>
      <c r="AC52" s="1012" t="s">
        <v>271</v>
      </c>
      <c r="AD52" s="1012"/>
      <c r="AE52" s="584"/>
    </row>
    <row r="53" spans="2:31" s="292" customFormat="1" ht="18" customHeight="1">
      <c r="B53" s="1025"/>
      <c r="C53" s="1025"/>
      <c r="D53" s="1025"/>
      <c r="E53" s="1025"/>
      <c r="F53" s="1025"/>
      <c r="G53" s="584"/>
      <c r="H53" s="1010" t="s">
        <v>282</v>
      </c>
      <c r="I53" s="1010"/>
      <c r="J53" s="1010"/>
      <c r="K53" s="1010"/>
      <c r="L53" s="1010"/>
      <c r="M53" s="1010"/>
      <c r="N53" s="1010"/>
      <c r="O53" s="1010"/>
      <c r="P53" s="1010"/>
      <c r="Q53" s="1010"/>
      <c r="R53" s="1010"/>
      <c r="S53" s="1010"/>
      <c r="T53" s="1010"/>
      <c r="U53" s="1010"/>
      <c r="V53" s="1010"/>
      <c r="W53" s="1010"/>
      <c r="X53" s="1010"/>
      <c r="Y53" s="1010"/>
      <c r="Z53" s="1010"/>
      <c r="AA53" s="1010"/>
      <c r="AB53" s="735"/>
      <c r="AC53" s="1012" t="s">
        <v>271</v>
      </c>
      <c r="AD53" s="1012"/>
      <c r="AE53" s="584"/>
    </row>
    <row r="54" spans="2:31" s="292" customFormat="1" ht="18" customHeight="1">
      <c r="B54" s="1025"/>
      <c r="C54" s="1025"/>
      <c r="D54" s="1025"/>
      <c r="E54" s="1025"/>
      <c r="F54" s="1025"/>
      <c r="G54" s="584"/>
      <c r="H54" s="1010" t="s">
        <v>291</v>
      </c>
      <c r="I54" s="1010"/>
      <c r="J54" s="1010"/>
      <c r="K54" s="1010"/>
      <c r="L54" s="1010"/>
      <c r="M54" s="1010"/>
      <c r="N54" s="1010"/>
      <c r="O54" s="1010"/>
      <c r="P54" s="1010"/>
      <c r="Q54" s="1010"/>
      <c r="R54" s="1010"/>
      <c r="S54" s="1010"/>
      <c r="T54" s="1010"/>
      <c r="U54" s="1010"/>
      <c r="V54" s="1010"/>
      <c r="W54" s="1010"/>
      <c r="X54" s="1010"/>
      <c r="Y54" s="1010"/>
      <c r="Z54" s="1010"/>
      <c r="AA54" s="1010"/>
      <c r="AB54" s="735"/>
      <c r="AC54" s="1012" t="s">
        <v>271</v>
      </c>
      <c r="AD54" s="1012"/>
      <c r="AE54" s="584"/>
    </row>
    <row r="55" spans="2:31" s="292" customFormat="1" ht="18" customHeight="1">
      <c r="B55" s="1025"/>
      <c r="C55" s="1025"/>
      <c r="D55" s="1025"/>
      <c r="E55" s="1025"/>
      <c r="F55" s="1025"/>
      <c r="G55" s="584"/>
      <c r="H55" s="1010" t="s">
        <v>283</v>
      </c>
      <c r="I55" s="1010"/>
      <c r="J55" s="1010"/>
      <c r="K55" s="1010"/>
      <c r="L55" s="1010"/>
      <c r="M55" s="1010"/>
      <c r="N55" s="1010"/>
      <c r="O55" s="1010"/>
      <c r="P55" s="1010"/>
      <c r="Q55" s="1010"/>
      <c r="R55" s="1010"/>
      <c r="S55" s="1010"/>
      <c r="T55" s="1010"/>
      <c r="U55" s="1010"/>
      <c r="V55" s="1010"/>
      <c r="W55" s="1010"/>
      <c r="X55" s="1010"/>
      <c r="Y55" s="1010"/>
      <c r="Z55" s="1010"/>
      <c r="AA55" s="1010"/>
      <c r="AB55" s="735"/>
      <c r="AC55" s="1012" t="s">
        <v>271</v>
      </c>
      <c r="AD55" s="1012"/>
      <c r="AE55" s="584"/>
    </row>
    <row r="56" spans="2:31" s="292" customFormat="1" ht="18.75" customHeight="1">
      <c r="B56" s="1025"/>
      <c r="C56" s="1025"/>
      <c r="D56" s="1025"/>
      <c r="E56" s="1025"/>
      <c r="F56" s="1025"/>
      <c r="G56" s="584"/>
      <c r="H56" s="584" t="s">
        <v>284</v>
      </c>
      <c r="I56" s="343"/>
      <c r="J56" s="343"/>
      <c r="K56" s="343"/>
      <c r="L56" s="343"/>
      <c r="M56" s="343"/>
      <c r="N56" s="334"/>
      <c r="O56" s="683"/>
      <c r="P56" s="683"/>
      <c r="Q56" s="683"/>
      <c r="R56" s="683"/>
      <c r="S56" s="683"/>
      <c r="T56" s="683"/>
      <c r="U56" s="683"/>
      <c r="V56" s="683"/>
      <c r="W56" s="683"/>
      <c r="X56" s="683"/>
      <c r="Y56" s="584"/>
      <c r="Z56" s="584"/>
      <c r="AA56" s="343"/>
      <c r="AB56" s="589"/>
      <c r="AC56" s="608"/>
      <c r="AD56" s="609"/>
    </row>
    <row r="57" spans="2:31" s="292" customFormat="1" ht="18.75" customHeight="1">
      <c r="B57" s="1025"/>
      <c r="C57" s="1025"/>
      <c r="D57" s="1025"/>
      <c r="E57" s="1025"/>
      <c r="F57" s="1025"/>
      <c r="G57" s="584"/>
      <c r="H57" s="584"/>
      <c r="I57" s="1026" t="s">
        <v>285</v>
      </c>
      <c r="J57" s="1027"/>
      <c r="K57" s="1027"/>
      <c r="L57" s="1027"/>
      <c r="M57" s="1027"/>
      <c r="N57" s="1035"/>
      <c r="O57" s="1036"/>
      <c r="P57" s="1037"/>
      <c r="Q57" s="1037"/>
      <c r="R57" s="1037"/>
      <c r="S57" s="1037"/>
      <c r="T57" s="1037"/>
      <c r="U57" s="1037"/>
      <c r="V57" s="1037"/>
      <c r="W57" s="1037"/>
      <c r="X57" s="1037"/>
      <c r="Y57" s="1037"/>
      <c r="Z57" s="1037"/>
      <c r="AA57" s="1038"/>
      <c r="AB57" s="684"/>
      <c r="AC57" s="679"/>
      <c r="AD57" s="678"/>
    </row>
    <row r="58" spans="2:31" s="292" customFormat="1" ht="18.75" customHeight="1">
      <c r="B58" s="1025"/>
      <c r="C58" s="1025"/>
      <c r="D58" s="1025"/>
      <c r="E58" s="1025"/>
      <c r="F58" s="1025"/>
      <c r="G58" s="584"/>
      <c r="H58" s="584"/>
      <c r="I58" s="1026" t="s">
        <v>286</v>
      </c>
      <c r="J58" s="1027"/>
      <c r="K58" s="1027"/>
      <c r="L58" s="1027"/>
      <c r="M58" s="1027"/>
      <c r="N58" s="1035"/>
      <c r="O58" s="1036"/>
      <c r="P58" s="1037"/>
      <c r="Q58" s="1037"/>
      <c r="R58" s="1037"/>
      <c r="S58" s="1037"/>
      <c r="T58" s="1037"/>
      <c r="U58" s="1037"/>
      <c r="V58" s="1037"/>
      <c r="W58" s="1037"/>
      <c r="X58" s="1037"/>
      <c r="Y58" s="1037"/>
      <c r="Z58" s="1037"/>
      <c r="AA58" s="1038"/>
      <c r="AB58" s="685"/>
      <c r="AC58" s="679"/>
      <c r="AD58" s="678"/>
    </row>
    <row r="59" spans="2:31" s="292" customFormat="1" ht="18.75" customHeight="1">
      <c r="B59" s="1025"/>
      <c r="C59" s="1025"/>
      <c r="D59" s="1025"/>
      <c r="E59" s="1025"/>
      <c r="F59" s="1025"/>
      <c r="G59" s="584"/>
      <c r="H59" s="584"/>
      <c r="I59" s="1026" t="s">
        <v>287</v>
      </c>
      <c r="J59" s="1027"/>
      <c r="K59" s="1027"/>
      <c r="L59" s="1027"/>
      <c r="M59" s="1027"/>
      <c r="N59" s="1035"/>
      <c r="O59" s="1036"/>
      <c r="P59" s="1037"/>
      <c r="Q59" s="1037"/>
      <c r="R59" s="1037"/>
      <c r="S59" s="1037"/>
      <c r="T59" s="1037"/>
      <c r="U59" s="1037"/>
      <c r="V59" s="1037"/>
      <c r="W59" s="1037"/>
      <c r="X59" s="1037"/>
      <c r="Y59" s="1037"/>
      <c r="Z59" s="1037"/>
      <c r="AA59" s="1037"/>
      <c r="AB59" s="686"/>
      <c r="AC59" s="679"/>
      <c r="AD59" s="678"/>
    </row>
    <row r="60" spans="2:31" s="292" customFormat="1" ht="28.2" customHeight="1">
      <c r="B60" s="1025"/>
      <c r="C60" s="1025"/>
      <c r="D60" s="1025"/>
      <c r="E60" s="1025"/>
      <c r="F60" s="1025"/>
      <c r="G60" s="584"/>
      <c r="H60" s="1010" t="s">
        <v>926</v>
      </c>
      <c r="I60" s="1010"/>
      <c r="J60" s="1010"/>
      <c r="K60" s="1010"/>
      <c r="L60" s="1010"/>
      <c r="M60" s="1010"/>
      <c r="N60" s="1010"/>
      <c r="O60" s="1010"/>
      <c r="P60" s="1010"/>
      <c r="Q60" s="1010"/>
      <c r="R60" s="1010"/>
      <c r="S60" s="1010"/>
      <c r="T60" s="1010"/>
      <c r="U60" s="1010"/>
      <c r="V60" s="1010"/>
      <c r="W60" s="1010"/>
      <c r="X60" s="1010"/>
      <c r="Y60" s="1010"/>
      <c r="Z60" s="1010"/>
      <c r="AA60" s="1010"/>
      <c r="AB60" s="736"/>
      <c r="AC60" s="608"/>
      <c r="AD60" s="609"/>
      <c r="AE60" s="584"/>
    </row>
    <row r="61" spans="2:31" s="292" customFormat="1" ht="18.600000000000001" customHeight="1">
      <c r="B61" s="1025"/>
      <c r="C61" s="1025"/>
      <c r="D61" s="1025"/>
      <c r="E61" s="1025"/>
      <c r="F61" s="1025"/>
      <c r="G61" s="584"/>
      <c r="H61" s="1010" t="s">
        <v>1010</v>
      </c>
      <c r="I61" s="1010"/>
      <c r="J61" s="1010"/>
      <c r="K61" s="1010"/>
      <c r="L61" s="1010"/>
      <c r="M61" s="1010"/>
      <c r="N61" s="1010"/>
      <c r="O61" s="1010"/>
      <c r="P61" s="1010"/>
      <c r="Q61" s="1010"/>
      <c r="R61" s="1010"/>
      <c r="S61" s="1010"/>
      <c r="T61" s="1010"/>
      <c r="U61" s="1010"/>
      <c r="V61" s="1010"/>
      <c r="W61" s="1010"/>
      <c r="X61" s="1010"/>
      <c r="Y61" s="1010"/>
      <c r="Z61" s="1010"/>
      <c r="AA61" s="1010"/>
      <c r="AB61" s="735"/>
      <c r="AC61" s="1012" t="s">
        <v>271</v>
      </c>
      <c r="AD61" s="1012"/>
      <c r="AE61" s="584"/>
    </row>
    <row r="62" spans="2:31" s="292" customFormat="1" ht="18.600000000000001" customHeight="1">
      <c r="B62" s="1025"/>
      <c r="C62" s="1025"/>
      <c r="D62" s="1025"/>
      <c r="E62" s="1025"/>
      <c r="F62" s="1025"/>
      <c r="G62" s="584"/>
      <c r="H62" s="1034" t="s">
        <v>288</v>
      </c>
      <c r="I62" s="1034"/>
      <c r="J62" s="1034"/>
      <c r="K62" s="1034"/>
      <c r="L62" s="1034"/>
      <c r="M62" s="1034"/>
      <c r="N62" s="1034"/>
      <c r="O62" s="1034"/>
      <c r="P62" s="1034"/>
      <c r="Q62" s="1034"/>
      <c r="R62" s="1034"/>
      <c r="S62" s="1034"/>
      <c r="T62" s="1034"/>
      <c r="U62" s="1034"/>
      <c r="V62" s="1034"/>
      <c r="W62" s="1034"/>
      <c r="X62" s="1034"/>
      <c r="Y62" s="1034"/>
      <c r="Z62" s="1034"/>
      <c r="AA62" s="1034"/>
      <c r="AB62" s="735"/>
      <c r="AC62" s="1012" t="s">
        <v>271</v>
      </c>
      <c r="AD62" s="1012"/>
      <c r="AE62" s="584"/>
    </row>
    <row r="63" spans="2:31" s="292" customFormat="1" ht="18.600000000000001" customHeight="1">
      <c r="B63" s="1025"/>
      <c r="C63" s="1025"/>
      <c r="D63" s="1025"/>
      <c r="E63" s="1025"/>
      <c r="F63" s="1025"/>
      <c r="G63" s="584"/>
      <c r="H63" s="1034" t="s">
        <v>289</v>
      </c>
      <c r="I63" s="1034"/>
      <c r="J63" s="1034"/>
      <c r="K63" s="1034"/>
      <c r="L63" s="1034"/>
      <c r="M63" s="1034"/>
      <c r="N63" s="1034"/>
      <c r="O63" s="1034"/>
      <c r="P63" s="1034"/>
      <c r="Q63" s="1034"/>
      <c r="R63" s="1034"/>
      <c r="S63" s="1034"/>
      <c r="T63" s="1034"/>
      <c r="U63" s="1034"/>
      <c r="V63" s="1034"/>
      <c r="W63" s="1034"/>
      <c r="X63" s="1034"/>
      <c r="Y63" s="1034"/>
      <c r="Z63" s="1034"/>
      <c r="AA63" s="1034"/>
      <c r="AB63" s="735"/>
      <c r="AC63" s="1012" t="s">
        <v>271</v>
      </c>
      <c r="AD63" s="1012"/>
      <c r="AE63" s="584"/>
    </row>
    <row r="64" spans="2:31" s="292" customFormat="1" ht="18.600000000000001" customHeight="1">
      <c r="B64" s="1025"/>
      <c r="C64" s="1025"/>
      <c r="D64" s="1025"/>
      <c r="E64" s="1025"/>
      <c r="F64" s="1025"/>
      <c r="G64" s="584"/>
      <c r="H64" s="1034" t="s">
        <v>290</v>
      </c>
      <c r="I64" s="1034"/>
      <c r="J64" s="1034"/>
      <c r="K64" s="1034"/>
      <c r="L64" s="1034"/>
      <c r="M64" s="1034"/>
      <c r="N64" s="1034"/>
      <c r="O64" s="1034"/>
      <c r="P64" s="1034"/>
      <c r="Q64" s="1034"/>
      <c r="R64" s="1034"/>
      <c r="S64" s="1034"/>
      <c r="T64" s="1034"/>
      <c r="U64" s="1034"/>
      <c r="V64" s="1034"/>
      <c r="W64" s="1034"/>
      <c r="X64" s="1034"/>
      <c r="Y64" s="1034"/>
      <c r="Z64" s="1034"/>
      <c r="AA64" s="1034"/>
      <c r="AB64" s="735"/>
      <c r="AC64" s="1012" t="s">
        <v>271</v>
      </c>
      <c r="AD64" s="1012"/>
      <c r="AE64" s="584"/>
    </row>
    <row r="65" spans="2:31" s="292" customFormat="1" ht="27.6" customHeight="1">
      <c r="B65" s="304"/>
      <c r="C65" s="588"/>
      <c r="D65" s="588"/>
      <c r="E65" s="588"/>
      <c r="F65" s="305"/>
      <c r="G65" s="584"/>
      <c r="H65" s="1010" t="s">
        <v>1009</v>
      </c>
      <c r="I65" s="1010"/>
      <c r="J65" s="1010"/>
      <c r="K65" s="1010"/>
      <c r="L65" s="1010"/>
      <c r="M65" s="1010"/>
      <c r="N65" s="1010"/>
      <c r="O65" s="1010"/>
      <c r="P65" s="1010"/>
      <c r="Q65" s="1010"/>
      <c r="R65" s="1010"/>
      <c r="S65" s="1010"/>
      <c r="T65" s="1010"/>
      <c r="U65" s="1010"/>
      <c r="V65" s="1010"/>
      <c r="W65" s="1010"/>
      <c r="X65" s="1010"/>
      <c r="Y65" s="1010"/>
      <c r="Z65" s="1010"/>
      <c r="AA65" s="1010"/>
      <c r="AB65" s="584"/>
      <c r="AC65" s="1012" t="s">
        <v>271</v>
      </c>
      <c r="AD65" s="1012"/>
      <c r="AE65" s="584"/>
    </row>
    <row r="66" spans="2:31" s="292" customFormat="1" ht="27.6" customHeight="1">
      <c r="B66" s="304"/>
      <c r="C66" s="588"/>
      <c r="D66" s="588"/>
      <c r="E66" s="588"/>
      <c r="F66" s="305"/>
      <c r="G66" s="584"/>
      <c r="H66" s="1010" t="s">
        <v>292</v>
      </c>
      <c r="I66" s="1010"/>
      <c r="J66" s="1010"/>
      <c r="K66" s="1010"/>
      <c r="L66" s="1010"/>
      <c r="M66" s="1010"/>
      <c r="N66" s="1010"/>
      <c r="O66" s="1010"/>
      <c r="P66" s="1010"/>
      <c r="Q66" s="1010"/>
      <c r="R66" s="1010"/>
      <c r="S66" s="1010"/>
      <c r="T66" s="1010"/>
      <c r="U66" s="1010"/>
      <c r="V66" s="1010"/>
      <c r="W66" s="1010"/>
      <c r="X66" s="1010"/>
      <c r="Y66" s="1010"/>
      <c r="Z66" s="1010"/>
      <c r="AA66" s="1010"/>
      <c r="AB66" s="735"/>
      <c r="AC66" s="1012" t="s">
        <v>271</v>
      </c>
      <c r="AD66" s="1012"/>
      <c r="AE66" s="584"/>
    </row>
    <row r="67" spans="2:31" s="292" customFormat="1" ht="7.8" customHeight="1">
      <c r="B67" s="296"/>
      <c r="C67" s="297"/>
      <c r="D67" s="297"/>
      <c r="E67" s="297"/>
      <c r="F67" s="308"/>
      <c r="G67" s="351"/>
      <c r="H67" s="351"/>
      <c r="I67" s="309"/>
      <c r="J67" s="309"/>
      <c r="K67" s="309"/>
      <c r="L67" s="309"/>
      <c r="M67" s="309"/>
      <c r="N67" s="687"/>
      <c r="O67" s="688"/>
      <c r="P67" s="688"/>
      <c r="Q67" s="688"/>
      <c r="R67" s="688"/>
      <c r="S67" s="688"/>
      <c r="T67" s="688"/>
      <c r="U67" s="688"/>
      <c r="V67" s="688"/>
      <c r="W67" s="688"/>
      <c r="X67" s="351"/>
      <c r="Y67" s="351"/>
      <c r="Z67" s="309"/>
      <c r="AA67" s="351"/>
      <c r="AB67" s="689"/>
      <c r="AC67" s="737"/>
      <c r="AD67" s="738"/>
      <c r="AE67" s="584"/>
    </row>
    <row r="68" spans="2:31" s="347" customFormat="1" ht="30" customHeight="1">
      <c r="B68" s="1039" t="s">
        <v>1011</v>
      </c>
      <c r="C68" s="1039"/>
      <c r="D68" s="1039"/>
      <c r="E68" s="1039"/>
      <c r="F68" s="1039"/>
      <c r="G68" s="1039"/>
      <c r="H68" s="1039"/>
      <c r="I68" s="1039"/>
      <c r="J68" s="1039"/>
      <c r="K68" s="1039"/>
      <c r="L68" s="1039"/>
      <c r="M68" s="1039"/>
      <c r="N68" s="1039"/>
      <c r="O68" s="1039"/>
      <c r="P68" s="1039"/>
      <c r="Q68" s="1039"/>
      <c r="R68" s="1039"/>
      <c r="S68" s="1039"/>
      <c r="T68" s="1039"/>
      <c r="U68" s="1039"/>
      <c r="V68" s="1039"/>
      <c r="W68" s="1039"/>
      <c r="X68" s="1039"/>
      <c r="Y68" s="1039"/>
      <c r="Z68" s="1039"/>
      <c r="AA68" s="1039"/>
      <c r="AB68" s="1039"/>
      <c r="AC68" s="1039"/>
      <c r="AD68" s="1039"/>
    </row>
    <row r="69" spans="2:31" ht="18.600000000000001" customHeight="1">
      <c r="B69" s="1677" t="s">
        <v>1012</v>
      </c>
      <c r="C69" s="1677"/>
      <c r="D69" s="1677"/>
      <c r="E69" s="1677"/>
      <c r="F69" s="1677"/>
      <c r="G69" s="1677"/>
      <c r="H69" s="1677"/>
      <c r="I69" s="1677"/>
      <c r="J69" s="1677"/>
      <c r="K69" s="1677"/>
      <c r="L69" s="1677"/>
      <c r="M69" s="1677"/>
      <c r="N69" s="1677"/>
      <c r="O69" s="1677"/>
      <c r="P69" s="1677"/>
      <c r="Q69" s="1677"/>
      <c r="R69" s="1677"/>
      <c r="S69" s="1677"/>
      <c r="T69" s="1677"/>
      <c r="U69" s="1677"/>
      <c r="V69" s="1677"/>
      <c r="W69" s="1677"/>
      <c r="X69" s="1677"/>
      <c r="Y69" s="1677"/>
      <c r="Z69" s="1677"/>
      <c r="AA69" s="1677"/>
      <c r="AB69" s="1677"/>
      <c r="AC69" s="1677"/>
      <c r="AD69" s="1677"/>
    </row>
    <row r="118" spans="1:16159" s="310" customFormat="1" ht="409.6">
      <c r="A118" s="375" t="s">
        <v>346</v>
      </c>
      <c r="C118" s="295"/>
      <c r="D118" s="295"/>
      <c r="E118" s="295"/>
      <c r="F118" s="295"/>
      <c r="G118" s="295"/>
      <c r="H118" s="295"/>
      <c r="I118" s="295"/>
      <c r="J118" s="295"/>
      <c r="K118" s="295"/>
      <c r="L118" s="295"/>
      <c r="M118" s="295"/>
      <c r="N118" s="295"/>
      <c r="O118" s="295"/>
      <c r="P118" s="295"/>
      <c r="Q118" s="295"/>
      <c r="R118" s="295"/>
      <c r="S118" s="295"/>
      <c r="T118" s="295"/>
      <c r="U118" s="295"/>
      <c r="V118" s="295"/>
      <c r="W118" s="295"/>
      <c r="X118" s="295"/>
      <c r="Y118" s="295"/>
      <c r="Z118" s="295"/>
      <c r="AA118" s="295"/>
      <c r="AB118" s="295"/>
      <c r="AC118" s="295"/>
      <c r="AD118" s="295"/>
      <c r="AE118" s="295"/>
      <c r="AF118" s="295"/>
      <c r="AG118" s="295"/>
      <c r="AH118" s="295"/>
      <c r="AI118" s="295"/>
      <c r="AJ118" s="295"/>
      <c r="AK118" s="295"/>
      <c r="AL118" s="295"/>
      <c r="AM118" s="295"/>
      <c r="AN118" s="295"/>
      <c r="AO118" s="295"/>
      <c r="AP118" s="295"/>
      <c r="AQ118" s="295"/>
      <c r="AR118" s="295"/>
      <c r="AS118" s="295"/>
      <c r="AT118" s="295"/>
      <c r="AU118" s="295"/>
      <c r="AV118" s="295"/>
      <c r="AW118" s="295"/>
      <c r="AX118" s="295"/>
      <c r="AY118" s="295"/>
      <c r="AZ118" s="295"/>
      <c r="BA118" s="295"/>
      <c r="BB118" s="295"/>
      <c r="BC118" s="295"/>
      <c r="BD118" s="295"/>
      <c r="BE118" s="295"/>
      <c r="BF118" s="295"/>
      <c r="BG118" s="295"/>
      <c r="BH118" s="295"/>
      <c r="BI118" s="295"/>
      <c r="BJ118" s="295"/>
      <c r="BK118" s="295"/>
      <c r="BL118" s="295"/>
      <c r="BM118" s="295"/>
      <c r="BN118" s="295"/>
      <c r="BO118" s="295"/>
      <c r="BP118" s="295"/>
      <c r="BQ118" s="295"/>
      <c r="BR118" s="295"/>
      <c r="BS118" s="295"/>
      <c r="BT118" s="295"/>
      <c r="BU118" s="295"/>
      <c r="BV118" s="295"/>
      <c r="BW118" s="295"/>
      <c r="BX118" s="295"/>
      <c r="BY118" s="295"/>
      <c r="BZ118" s="295"/>
      <c r="CA118" s="295"/>
      <c r="CB118" s="295"/>
      <c r="CC118" s="295"/>
      <c r="CD118" s="295"/>
      <c r="CE118" s="295"/>
      <c r="CF118" s="295"/>
      <c r="CG118" s="295"/>
      <c r="CH118" s="295"/>
      <c r="CI118" s="295"/>
      <c r="CJ118" s="295"/>
      <c r="CK118" s="295"/>
      <c r="CL118" s="295"/>
      <c r="CM118" s="295"/>
      <c r="CN118" s="295"/>
      <c r="CO118" s="295"/>
      <c r="CP118" s="295"/>
      <c r="CQ118" s="295"/>
      <c r="CR118" s="295"/>
      <c r="CS118" s="295"/>
      <c r="CT118" s="295"/>
      <c r="CU118" s="295"/>
      <c r="CV118" s="295"/>
      <c r="CW118" s="295"/>
      <c r="CX118" s="295"/>
      <c r="CY118" s="295"/>
      <c r="CZ118" s="295"/>
      <c r="DA118" s="295"/>
      <c r="DB118" s="295"/>
      <c r="DC118" s="295"/>
      <c r="DD118" s="295"/>
      <c r="DE118" s="295"/>
      <c r="DF118" s="295"/>
      <c r="DG118" s="295"/>
      <c r="DH118" s="295"/>
      <c r="DI118" s="295"/>
      <c r="DJ118" s="295"/>
      <c r="DK118" s="295"/>
      <c r="DL118" s="295"/>
      <c r="DM118" s="295"/>
      <c r="DN118" s="295"/>
      <c r="DO118" s="295"/>
      <c r="DP118" s="295"/>
      <c r="DQ118" s="295"/>
      <c r="DR118" s="295"/>
      <c r="DS118" s="295"/>
      <c r="DT118" s="295"/>
      <c r="DU118" s="295"/>
      <c r="DV118" s="295"/>
      <c r="DW118" s="295"/>
      <c r="DX118" s="295"/>
      <c r="DY118" s="295"/>
      <c r="DZ118" s="295"/>
      <c r="EA118" s="295"/>
      <c r="EB118" s="295"/>
      <c r="EC118" s="295"/>
      <c r="ED118" s="295"/>
      <c r="EE118" s="295"/>
      <c r="EF118" s="295"/>
      <c r="EG118" s="295"/>
      <c r="EH118" s="295"/>
      <c r="EI118" s="295"/>
      <c r="EJ118" s="295"/>
      <c r="EK118" s="295"/>
      <c r="EL118" s="295"/>
      <c r="EM118" s="295"/>
      <c r="EN118" s="295"/>
      <c r="EO118" s="295"/>
      <c r="EP118" s="295"/>
      <c r="EQ118" s="295"/>
      <c r="ER118" s="295"/>
      <c r="ES118" s="295"/>
      <c r="ET118" s="295"/>
      <c r="EU118" s="295"/>
      <c r="EV118" s="295"/>
      <c r="EW118" s="295"/>
      <c r="EX118" s="295"/>
      <c r="EY118" s="295"/>
      <c r="EZ118" s="295"/>
      <c r="FA118" s="295"/>
      <c r="FB118" s="295"/>
      <c r="FC118" s="295"/>
      <c r="FD118" s="295"/>
      <c r="FE118" s="295"/>
      <c r="FF118" s="295"/>
      <c r="FG118" s="295"/>
      <c r="FH118" s="295"/>
      <c r="FI118" s="295"/>
      <c r="FJ118" s="295"/>
      <c r="FK118" s="295"/>
      <c r="FL118" s="295"/>
      <c r="FM118" s="295"/>
      <c r="FN118" s="295"/>
      <c r="FO118" s="295"/>
      <c r="FP118" s="295"/>
      <c r="FQ118" s="295"/>
      <c r="FR118" s="295"/>
      <c r="FS118" s="295"/>
      <c r="FT118" s="295"/>
      <c r="FU118" s="295"/>
      <c r="FV118" s="295"/>
      <c r="FW118" s="295"/>
      <c r="FX118" s="295"/>
      <c r="FY118" s="295"/>
      <c r="FZ118" s="295"/>
      <c r="GA118" s="295"/>
      <c r="GB118" s="295"/>
      <c r="GC118" s="295"/>
      <c r="GD118" s="295"/>
      <c r="GE118" s="295"/>
      <c r="GF118" s="295"/>
      <c r="GG118" s="295"/>
      <c r="GH118" s="295"/>
      <c r="GI118" s="295"/>
      <c r="GJ118" s="295"/>
      <c r="GK118" s="295"/>
      <c r="GL118" s="295"/>
      <c r="GM118" s="295"/>
      <c r="GN118" s="295"/>
      <c r="GO118" s="295"/>
      <c r="GP118" s="295"/>
      <c r="GQ118" s="295"/>
      <c r="GR118" s="295"/>
      <c r="GS118" s="295"/>
      <c r="GT118" s="295"/>
      <c r="GU118" s="295"/>
      <c r="GV118" s="295"/>
      <c r="GW118" s="295"/>
      <c r="GX118" s="295"/>
      <c r="GY118" s="295"/>
      <c r="GZ118" s="295"/>
      <c r="HA118" s="295"/>
      <c r="HB118" s="295"/>
      <c r="HC118" s="295"/>
      <c r="HD118" s="295"/>
      <c r="HE118" s="295"/>
      <c r="HF118" s="295"/>
      <c r="HG118" s="295"/>
      <c r="HH118" s="295"/>
      <c r="HI118" s="295"/>
      <c r="HJ118" s="295"/>
      <c r="HK118" s="295"/>
      <c r="HL118" s="295"/>
      <c r="HM118" s="295"/>
      <c r="HN118" s="295"/>
      <c r="HO118" s="295"/>
      <c r="HP118" s="295"/>
      <c r="HQ118" s="295"/>
      <c r="HR118" s="295"/>
      <c r="HS118" s="295"/>
      <c r="HT118" s="295"/>
      <c r="HU118" s="295"/>
      <c r="HV118" s="295"/>
      <c r="HW118" s="295"/>
      <c r="HX118" s="295"/>
      <c r="HY118" s="295"/>
      <c r="HZ118" s="295"/>
      <c r="IA118" s="295"/>
      <c r="IB118" s="295"/>
      <c r="IC118" s="295"/>
      <c r="ID118" s="295"/>
      <c r="IE118" s="295"/>
      <c r="IF118" s="295"/>
      <c r="IG118" s="295"/>
      <c r="IH118" s="295"/>
      <c r="II118" s="295"/>
      <c r="IJ118" s="295"/>
      <c r="IK118" s="295"/>
      <c r="IL118" s="295"/>
      <c r="IM118" s="295"/>
      <c r="IN118" s="295"/>
      <c r="IO118" s="295"/>
      <c r="IP118" s="295"/>
      <c r="IQ118" s="295"/>
      <c r="IR118" s="295"/>
      <c r="IS118" s="295"/>
      <c r="IT118" s="295"/>
      <c r="IU118" s="295"/>
      <c r="IV118" s="295"/>
      <c r="IW118" s="295"/>
      <c r="IX118" s="295"/>
      <c r="IY118" s="295"/>
      <c r="IZ118" s="295"/>
      <c r="JA118" s="295"/>
      <c r="JB118" s="295"/>
      <c r="JC118" s="295"/>
      <c r="JD118" s="295"/>
      <c r="JE118" s="295"/>
      <c r="JF118" s="295"/>
      <c r="JG118" s="295"/>
      <c r="JH118" s="295"/>
      <c r="JI118" s="295"/>
      <c r="JJ118" s="295"/>
      <c r="JK118" s="295"/>
      <c r="JL118" s="295"/>
      <c r="JM118" s="295"/>
      <c r="JN118" s="295"/>
      <c r="JO118" s="295"/>
      <c r="JP118" s="295"/>
      <c r="JQ118" s="295"/>
      <c r="JR118" s="295"/>
      <c r="JS118" s="295"/>
      <c r="JT118" s="295"/>
      <c r="JU118" s="295"/>
      <c r="JV118" s="295"/>
      <c r="JW118" s="295"/>
      <c r="JX118" s="295"/>
      <c r="JY118" s="295"/>
      <c r="JZ118" s="295"/>
      <c r="KA118" s="295"/>
      <c r="KB118" s="295"/>
      <c r="KC118" s="295"/>
      <c r="KD118" s="295"/>
      <c r="KE118" s="295"/>
      <c r="KF118" s="295"/>
      <c r="KG118" s="295"/>
      <c r="KH118" s="295"/>
      <c r="KI118" s="295"/>
      <c r="KJ118" s="295"/>
      <c r="KK118" s="295"/>
      <c r="KL118" s="295"/>
      <c r="KM118" s="295"/>
      <c r="KN118" s="295"/>
      <c r="KO118" s="295"/>
      <c r="KP118" s="295"/>
      <c r="KQ118" s="295"/>
      <c r="KR118" s="295"/>
      <c r="KS118" s="295"/>
      <c r="KT118" s="295"/>
      <c r="KU118" s="295"/>
      <c r="KV118" s="295"/>
      <c r="KW118" s="295"/>
      <c r="KX118" s="295"/>
      <c r="KY118" s="295"/>
      <c r="KZ118" s="295"/>
      <c r="LA118" s="295"/>
      <c r="LB118" s="295"/>
      <c r="LC118" s="295"/>
      <c r="LD118" s="295"/>
      <c r="LE118" s="295"/>
      <c r="LF118" s="295"/>
      <c r="LG118" s="295"/>
      <c r="LH118" s="295"/>
      <c r="LI118" s="295"/>
      <c r="LJ118" s="295"/>
      <c r="LK118" s="295"/>
      <c r="LL118" s="295"/>
      <c r="LM118" s="295"/>
      <c r="LN118" s="295"/>
      <c r="LO118" s="295"/>
      <c r="LP118" s="295"/>
      <c r="LQ118" s="295"/>
      <c r="LR118" s="295"/>
      <c r="LS118" s="295"/>
      <c r="LT118" s="295"/>
      <c r="LU118" s="295"/>
      <c r="LV118" s="295"/>
      <c r="LW118" s="295"/>
      <c r="LX118" s="295"/>
      <c r="LY118" s="295"/>
      <c r="LZ118" s="295"/>
      <c r="MA118" s="295"/>
      <c r="MB118" s="295"/>
      <c r="MC118" s="295"/>
      <c r="MD118" s="295"/>
      <c r="ME118" s="295"/>
      <c r="MF118" s="295"/>
      <c r="MG118" s="295"/>
      <c r="MH118" s="295"/>
      <c r="MI118" s="295"/>
      <c r="MJ118" s="295"/>
      <c r="MK118" s="295"/>
      <c r="ML118" s="295"/>
      <c r="MM118" s="295"/>
      <c r="MN118" s="295"/>
      <c r="MO118" s="295"/>
      <c r="MP118" s="295"/>
      <c r="MQ118" s="295"/>
      <c r="MR118" s="295"/>
      <c r="MS118" s="295"/>
      <c r="MT118" s="295"/>
      <c r="MU118" s="295"/>
      <c r="MV118" s="295"/>
      <c r="MW118" s="295"/>
      <c r="MX118" s="295"/>
      <c r="MY118" s="295"/>
      <c r="MZ118" s="295"/>
      <c r="NA118" s="295"/>
      <c r="NB118" s="295"/>
      <c r="NC118" s="295"/>
      <c r="ND118" s="295"/>
      <c r="NE118" s="295"/>
      <c r="NF118" s="295"/>
      <c r="NG118" s="295"/>
      <c r="NH118" s="295"/>
      <c r="NI118" s="295"/>
      <c r="NJ118" s="295"/>
      <c r="NK118" s="295"/>
      <c r="NL118" s="295"/>
      <c r="NM118" s="295"/>
      <c r="NN118" s="295"/>
      <c r="NO118" s="295"/>
      <c r="NP118" s="295"/>
      <c r="NQ118" s="295"/>
      <c r="NR118" s="295"/>
      <c r="NS118" s="295"/>
      <c r="NT118" s="295"/>
      <c r="NU118" s="295"/>
      <c r="NV118" s="295"/>
      <c r="NW118" s="295"/>
      <c r="NX118" s="295"/>
      <c r="NY118" s="295"/>
      <c r="NZ118" s="295"/>
      <c r="OA118" s="295"/>
      <c r="OB118" s="295"/>
      <c r="OC118" s="295"/>
      <c r="OD118" s="295"/>
      <c r="OE118" s="295"/>
      <c r="OF118" s="295"/>
      <c r="OG118" s="295"/>
      <c r="OH118" s="295"/>
      <c r="OI118" s="295"/>
      <c r="OJ118" s="295"/>
      <c r="OK118" s="295"/>
      <c r="OL118" s="295"/>
      <c r="OM118" s="295"/>
      <c r="ON118" s="295"/>
      <c r="OO118" s="295"/>
      <c r="OP118" s="295"/>
      <c r="OQ118" s="295"/>
      <c r="OR118" s="295"/>
      <c r="OS118" s="295"/>
      <c r="OT118" s="295"/>
      <c r="OU118" s="295"/>
      <c r="OV118" s="295"/>
      <c r="OW118" s="295"/>
      <c r="OX118" s="295"/>
      <c r="OY118" s="295"/>
      <c r="OZ118" s="295"/>
      <c r="PA118" s="295"/>
      <c r="PB118" s="295"/>
      <c r="PC118" s="295"/>
      <c r="PD118" s="295"/>
      <c r="PE118" s="295"/>
      <c r="PF118" s="295"/>
      <c r="PG118" s="295"/>
      <c r="PH118" s="295"/>
      <c r="PI118" s="295"/>
      <c r="PJ118" s="295"/>
      <c r="PK118" s="295"/>
      <c r="PL118" s="295"/>
      <c r="PM118" s="295"/>
      <c r="PN118" s="295"/>
      <c r="PO118" s="295"/>
      <c r="PP118" s="295"/>
      <c r="PQ118" s="295"/>
      <c r="PR118" s="295"/>
      <c r="PS118" s="295"/>
      <c r="PT118" s="295"/>
      <c r="PU118" s="295"/>
      <c r="PV118" s="295"/>
      <c r="PW118" s="295"/>
      <c r="PX118" s="295"/>
      <c r="PY118" s="295"/>
      <c r="PZ118" s="295"/>
      <c r="QA118" s="295"/>
      <c r="QB118" s="295"/>
      <c r="QC118" s="295"/>
      <c r="QD118" s="295"/>
      <c r="QE118" s="295"/>
      <c r="QF118" s="295"/>
      <c r="QG118" s="295"/>
      <c r="QH118" s="295"/>
      <c r="QI118" s="295"/>
      <c r="QJ118" s="295"/>
      <c r="QK118" s="295"/>
      <c r="QL118" s="295"/>
      <c r="QM118" s="295"/>
      <c r="QN118" s="295"/>
      <c r="QO118" s="295"/>
      <c r="QP118" s="295"/>
      <c r="QQ118" s="295"/>
      <c r="QR118" s="295"/>
      <c r="QS118" s="295"/>
      <c r="QT118" s="295"/>
      <c r="QU118" s="295"/>
      <c r="QV118" s="295"/>
      <c r="QW118" s="295"/>
      <c r="QX118" s="295"/>
      <c r="QY118" s="295"/>
      <c r="QZ118" s="295"/>
      <c r="RA118" s="295"/>
      <c r="RB118" s="295"/>
      <c r="RC118" s="295"/>
      <c r="RD118" s="295"/>
      <c r="RE118" s="295"/>
      <c r="RF118" s="295"/>
      <c r="RG118" s="295"/>
      <c r="RH118" s="295"/>
      <c r="RI118" s="295"/>
      <c r="RJ118" s="295"/>
      <c r="RK118" s="295"/>
      <c r="RL118" s="295"/>
      <c r="RM118" s="295"/>
      <c r="RN118" s="295"/>
      <c r="RO118" s="295"/>
      <c r="RP118" s="295"/>
      <c r="RQ118" s="295"/>
      <c r="RR118" s="295"/>
      <c r="RS118" s="295"/>
      <c r="RT118" s="295"/>
      <c r="RU118" s="295"/>
      <c r="RV118" s="295"/>
      <c r="RW118" s="295"/>
      <c r="RX118" s="295"/>
      <c r="RY118" s="295"/>
      <c r="RZ118" s="295"/>
      <c r="SA118" s="295"/>
      <c r="SB118" s="295"/>
      <c r="SC118" s="295"/>
      <c r="SD118" s="295"/>
      <c r="SE118" s="295"/>
      <c r="SF118" s="295"/>
      <c r="SG118" s="295"/>
      <c r="SH118" s="295"/>
      <c r="SI118" s="295"/>
      <c r="SJ118" s="295"/>
      <c r="SK118" s="295"/>
      <c r="SL118" s="295"/>
      <c r="SM118" s="295"/>
      <c r="SN118" s="295"/>
      <c r="SO118" s="295"/>
      <c r="SP118" s="295"/>
      <c r="SQ118" s="295"/>
      <c r="SR118" s="295"/>
      <c r="SS118" s="295"/>
      <c r="ST118" s="295"/>
      <c r="SU118" s="295"/>
      <c r="SV118" s="295"/>
      <c r="SW118" s="295"/>
      <c r="SX118" s="295"/>
      <c r="SY118" s="295"/>
      <c r="SZ118" s="295"/>
      <c r="TA118" s="295"/>
      <c r="TB118" s="295"/>
      <c r="TC118" s="295"/>
      <c r="TD118" s="295"/>
      <c r="TE118" s="295"/>
      <c r="TF118" s="295"/>
      <c r="TG118" s="295"/>
      <c r="TH118" s="295"/>
      <c r="TI118" s="295"/>
      <c r="TJ118" s="295"/>
      <c r="TK118" s="295"/>
      <c r="TL118" s="295"/>
      <c r="TM118" s="295"/>
      <c r="TN118" s="295"/>
      <c r="TO118" s="295"/>
      <c r="TP118" s="295"/>
      <c r="TQ118" s="295"/>
      <c r="TR118" s="295"/>
      <c r="TS118" s="295"/>
      <c r="TT118" s="295"/>
      <c r="TU118" s="295"/>
      <c r="TV118" s="295"/>
      <c r="TW118" s="295"/>
      <c r="TX118" s="295"/>
      <c r="TY118" s="295"/>
      <c r="TZ118" s="295"/>
      <c r="UA118" s="295"/>
      <c r="UB118" s="295"/>
      <c r="UC118" s="295"/>
      <c r="UD118" s="295"/>
      <c r="UE118" s="295"/>
      <c r="UF118" s="295"/>
      <c r="UG118" s="295"/>
      <c r="UH118" s="295"/>
      <c r="UI118" s="295"/>
      <c r="UJ118" s="295"/>
      <c r="UK118" s="295"/>
      <c r="UL118" s="295"/>
      <c r="UM118" s="295"/>
      <c r="UN118" s="295"/>
      <c r="UO118" s="295"/>
      <c r="UP118" s="295"/>
      <c r="UQ118" s="295"/>
      <c r="UR118" s="295"/>
      <c r="US118" s="295"/>
      <c r="UT118" s="295"/>
      <c r="UU118" s="295"/>
      <c r="UV118" s="295"/>
      <c r="UW118" s="295"/>
      <c r="UX118" s="295"/>
      <c r="UY118" s="295"/>
      <c r="UZ118" s="295"/>
      <c r="VA118" s="295"/>
      <c r="VB118" s="295"/>
      <c r="VC118" s="295"/>
      <c r="VD118" s="295"/>
      <c r="VE118" s="295"/>
      <c r="VF118" s="295"/>
      <c r="VG118" s="295"/>
      <c r="VH118" s="295"/>
      <c r="VI118" s="295"/>
      <c r="VJ118" s="295"/>
      <c r="VK118" s="295"/>
      <c r="VL118" s="295"/>
      <c r="VM118" s="295"/>
      <c r="VN118" s="295"/>
      <c r="VO118" s="295"/>
      <c r="VP118" s="295"/>
      <c r="VQ118" s="295"/>
      <c r="VR118" s="295"/>
      <c r="VS118" s="295"/>
      <c r="VT118" s="295"/>
      <c r="VU118" s="295"/>
      <c r="VV118" s="295"/>
      <c r="VW118" s="295"/>
      <c r="VX118" s="295"/>
      <c r="VY118" s="295"/>
      <c r="VZ118" s="295"/>
      <c r="WA118" s="295"/>
      <c r="WB118" s="295"/>
      <c r="WC118" s="295"/>
      <c r="WD118" s="295"/>
      <c r="WE118" s="295"/>
      <c r="WF118" s="295"/>
      <c r="WG118" s="295"/>
      <c r="WH118" s="295"/>
      <c r="WI118" s="295"/>
      <c r="WJ118" s="295"/>
      <c r="WK118" s="295"/>
      <c r="WL118" s="295"/>
      <c r="WM118" s="295"/>
      <c r="WN118" s="295"/>
      <c r="WO118" s="295"/>
      <c r="WP118" s="295"/>
      <c r="WQ118" s="295"/>
      <c r="WR118" s="295"/>
      <c r="WS118" s="295"/>
      <c r="WT118" s="295"/>
      <c r="WU118" s="295"/>
      <c r="WV118" s="295"/>
      <c r="WW118" s="295"/>
      <c r="WX118" s="295"/>
      <c r="WY118" s="295"/>
      <c r="WZ118" s="295"/>
      <c r="XA118" s="295"/>
      <c r="XB118" s="295"/>
      <c r="XC118" s="295"/>
      <c r="XD118" s="295"/>
      <c r="XE118" s="295"/>
      <c r="XF118" s="295"/>
      <c r="XG118" s="295"/>
      <c r="XH118" s="295"/>
      <c r="XI118" s="295"/>
      <c r="XJ118" s="295"/>
      <c r="XK118" s="295"/>
      <c r="XL118" s="295"/>
      <c r="XM118" s="295"/>
      <c r="XN118" s="295"/>
      <c r="XO118" s="295"/>
      <c r="XP118" s="295"/>
      <c r="XQ118" s="295"/>
      <c r="XR118" s="295"/>
      <c r="XS118" s="295"/>
      <c r="XT118" s="295"/>
      <c r="XU118" s="295"/>
      <c r="XV118" s="295"/>
      <c r="XW118" s="295"/>
      <c r="XX118" s="295"/>
      <c r="XY118" s="295"/>
      <c r="XZ118" s="295"/>
      <c r="YA118" s="295"/>
      <c r="YB118" s="295"/>
      <c r="YC118" s="295"/>
      <c r="YD118" s="295"/>
      <c r="YE118" s="295"/>
      <c r="YF118" s="295"/>
      <c r="YG118" s="295"/>
      <c r="YH118" s="295"/>
      <c r="YI118" s="295"/>
      <c r="YJ118" s="295"/>
      <c r="YK118" s="295"/>
      <c r="YL118" s="295"/>
      <c r="YM118" s="295"/>
      <c r="YN118" s="295"/>
      <c r="YO118" s="295"/>
      <c r="YP118" s="295"/>
      <c r="YQ118" s="295"/>
      <c r="YR118" s="295"/>
      <c r="YS118" s="295"/>
      <c r="YT118" s="295"/>
      <c r="YU118" s="295"/>
      <c r="YV118" s="295"/>
      <c r="YW118" s="295"/>
      <c r="YX118" s="295"/>
      <c r="YY118" s="295"/>
      <c r="YZ118" s="295"/>
      <c r="ZA118" s="295"/>
      <c r="ZB118" s="295"/>
      <c r="ZC118" s="295"/>
      <c r="ZD118" s="295"/>
      <c r="ZE118" s="295"/>
      <c r="ZF118" s="295"/>
      <c r="ZG118" s="295"/>
      <c r="ZH118" s="295"/>
      <c r="ZI118" s="295"/>
      <c r="ZJ118" s="295"/>
      <c r="ZK118" s="295"/>
      <c r="ZL118" s="295"/>
      <c r="ZM118" s="295"/>
      <c r="ZN118" s="295"/>
      <c r="ZO118" s="295"/>
      <c r="ZP118" s="295"/>
      <c r="ZQ118" s="295"/>
      <c r="ZR118" s="295"/>
      <c r="ZS118" s="295"/>
      <c r="ZT118" s="295"/>
      <c r="ZU118" s="295"/>
      <c r="ZV118" s="295"/>
      <c r="ZW118" s="295"/>
      <c r="ZX118" s="295"/>
      <c r="ZY118" s="295"/>
      <c r="ZZ118" s="295"/>
      <c r="AAA118" s="295"/>
      <c r="AAB118" s="295"/>
      <c r="AAC118" s="295"/>
      <c r="AAD118" s="295"/>
      <c r="AAE118" s="295"/>
      <c r="AAF118" s="295"/>
      <c r="AAG118" s="295"/>
      <c r="AAH118" s="295"/>
      <c r="AAI118" s="295"/>
      <c r="AAJ118" s="295"/>
      <c r="AAK118" s="295"/>
      <c r="AAL118" s="295"/>
      <c r="AAM118" s="295"/>
      <c r="AAN118" s="295"/>
      <c r="AAO118" s="295"/>
      <c r="AAP118" s="295"/>
      <c r="AAQ118" s="295"/>
      <c r="AAR118" s="295"/>
      <c r="AAS118" s="295"/>
      <c r="AAT118" s="295"/>
      <c r="AAU118" s="295"/>
      <c r="AAV118" s="295"/>
      <c r="AAW118" s="295"/>
      <c r="AAX118" s="295"/>
      <c r="AAY118" s="295"/>
      <c r="AAZ118" s="295"/>
      <c r="ABA118" s="295"/>
      <c r="ABB118" s="295"/>
      <c r="ABC118" s="295"/>
      <c r="ABD118" s="295"/>
      <c r="ABE118" s="295"/>
      <c r="ABF118" s="295"/>
      <c r="ABG118" s="295"/>
      <c r="ABH118" s="295"/>
      <c r="ABI118" s="295"/>
      <c r="ABJ118" s="295"/>
      <c r="ABK118" s="295"/>
      <c r="ABL118" s="295"/>
      <c r="ABM118" s="295"/>
      <c r="ABN118" s="295"/>
      <c r="ABO118" s="295"/>
      <c r="ABP118" s="295"/>
      <c r="ABQ118" s="295"/>
      <c r="ABR118" s="295"/>
      <c r="ABS118" s="295"/>
      <c r="ABT118" s="295"/>
      <c r="ABU118" s="295"/>
      <c r="ABV118" s="295"/>
      <c r="ABW118" s="295"/>
      <c r="ABX118" s="295"/>
      <c r="ABY118" s="295"/>
      <c r="ABZ118" s="295"/>
      <c r="ACA118" s="295"/>
      <c r="ACB118" s="295"/>
      <c r="ACC118" s="295"/>
      <c r="ACD118" s="295"/>
      <c r="ACE118" s="295"/>
      <c r="ACF118" s="295"/>
      <c r="ACG118" s="295"/>
      <c r="ACH118" s="295"/>
      <c r="ACI118" s="295"/>
      <c r="ACJ118" s="295"/>
      <c r="ACK118" s="295"/>
      <c r="ACL118" s="295"/>
      <c r="ACM118" s="295"/>
      <c r="ACN118" s="295"/>
      <c r="ACO118" s="295"/>
      <c r="ACP118" s="295"/>
      <c r="ACQ118" s="295"/>
      <c r="ACR118" s="295"/>
      <c r="ACS118" s="295"/>
      <c r="ACT118" s="295"/>
      <c r="ACU118" s="295"/>
      <c r="ACV118" s="295"/>
      <c r="ACW118" s="295"/>
      <c r="ACX118" s="295"/>
      <c r="ACY118" s="295"/>
      <c r="ACZ118" s="295"/>
      <c r="ADA118" s="295"/>
      <c r="ADB118" s="295"/>
      <c r="ADC118" s="295"/>
      <c r="ADD118" s="295"/>
      <c r="ADE118" s="295"/>
      <c r="ADF118" s="295"/>
      <c r="ADG118" s="295"/>
      <c r="ADH118" s="295"/>
      <c r="ADI118" s="295"/>
      <c r="ADJ118" s="295"/>
      <c r="ADK118" s="295"/>
      <c r="ADL118" s="295"/>
      <c r="ADM118" s="295"/>
      <c r="ADN118" s="295"/>
      <c r="ADO118" s="295"/>
      <c r="ADP118" s="295"/>
      <c r="ADQ118" s="295"/>
      <c r="ADR118" s="295"/>
      <c r="ADS118" s="295"/>
      <c r="ADT118" s="295"/>
      <c r="ADU118" s="295"/>
      <c r="ADV118" s="295"/>
      <c r="ADW118" s="295"/>
      <c r="ADX118" s="295"/>
      <c r="ADY118" s="295"/>
      <c r="ADZ118" s="295"/>
      <c r="AEA118" s="295"/>
      <c r="AEB118" s="295"/>
      <c r="AEC118" s="295"/>
      <c r="AED118" s="295"/>
      <c r="AEE118" s="295"/>
      <c r="AEF118" s="295"/>
      <c r="AEG118" s="295"/>
      <c r="AEH118" s="295"/>
      <c r="AEI118" s="295"/>
      <c r="AEJ118" s="295"/>
      <c r="AEK118" s="295"/>
      <c r="AEL118" s="295"/>
      <c r="AEM118" s="295"/>
      <c r="AEN118" s="295"/>
      <c r="AEO118" s="295"/>
      <c r="AEP118" s="295"/>
      <c r="AEQ118" s="295"/>
      <c r="AER118" s="295"/>
      <c r="AES118" s="295"/>
      <c r="AET118" s="295"/>
      <c r="AEU118" s="295"/>
      <c r="AEV118" s="295"/>
      <c r="AEW118" s="295"/>
      <c r="AEX118" s="295"/>
      <c r="AEY118" s="295"/>
      <c r="AEZ118" s="295"/>
      <c r="AFA118" s="295"/>
      <c r="AFB118" s="295"/>
      <c r="AFC118" s="295"/>
      <c r="AFD118" s="295"/>
      <c r="AFE118" s="295"/>
      <c r="AFF118" s="295"/>
      <c r="AFG118" s="295"/>
      <c r="AFH118" s="295"/>
      <c r="AFI118" s="295"/>
      <c r="AFJ118" s="295"/>
      <c r="AFK118" s="295"/>
      <c r="AFL118" s="295"/>
      <c r="AFM118" s="295"/>
      <c r="AFN118" s="295"/>
      <c r="AFO118" s="295"/>
      <c r="AFP118" s="295"/>
      <c r="AFQ118" s="295"/>
      <c r="AFR118" s="295"/>
      <c r="AFS118" s="295"/>
      <c r="AFT118" s="295"/>
      <c r="AFU118" s="295"/>
      <c r="AFV118" s="295"/>
      <c r="AFW118" s="295"/>
      <c r="AFX118" s="295"/>
      <c r="AFY118" s="295"/>
      <c r="AFZ118" s="295"/>
      <c r="AGA118" s="295"/>
      <c r="AGB118" s="295"/>
      <c r="AGC118" s="295"/>
      <c r="AGD118" s="295"/>
      <c r="AGE118" s="295"/>
      <c r="AGF118" s="295"/>
      <c r="AGG118" s="295"/>
      <c r="AGH118" s="295"/>
      <c r="AGI118" s="295"/>
      <c r="AGJ118" s="295"/>
      <c r="AGK118" s="295"/>
      <c r="AGL118" s="295"/>
      <c r="AGM118" s="295"/>
      <c r="AGN118" s="295"/>
      <c r="AGO118" s="295"/>
      <c r="AGP118" s="295"/>
      <c r="AGQ118" s="295"/>
      <c r="AGR118" s="295"/>
      <c r="AGS118" s="295"/>
      <c r="AGT118" s="295"/>
      <c r="AGU118" s="295"/>
      <c r="AGV118" s="295"/>
      <c r="AGW118" s="295"/>
      <c r="AGX118" s="295"/>
      <c r="AGY118" s="295"/>
      <c r="AGZ118" s="295"/>
      <c r="AHA118" s="295"/>
      <c r="AHB118" s="295"/>
      <c r="AHC118" s="295"/>
      <c r="AHD118" s="295"/>
      <c r="AHE118" s="295"/>
      <c r="AHF118" s="295"/>
      <c r="AHG118" s="295"/>
      <c r="AHH118" s="295"/>
      <c r="AHI118" s="295"/>
      <c r="AHJ118" s="295"/>
      <c r="AHK118" s="295"/>
      <c r="AHL118" s="295"/>
      <c r="AHM118" s="295"/>
      <c r="AHN118" s="295"/>
      <c r="AHO118" s="295"/>
      <c r="AHP118" s="295"/>
      <c r="AHQ118" s="295"/>
      <c r="AHR118" s="295"/>
      <c r="AHS118" s="295"/>
      <c r="AHT118" s="295"/>
      <c r="AHU118" s="295"/>
      <c r="AHV118" s="295"/>
      <c r="AHW118" s="295"/>
      <c r="AHX118" s="295"/>
      <c r="AHY118" s="295"/>
      <c r="AHZ118" s="295"/>
      <c r="AIA118" s="295"/>
      <c r="AIB118" s="295"/>
      <c r="AIC118" s="295"/>
      <c r="AID118" s="295"/>
      <c r="AIE118" s="295"/>
      <c r="AIF118" s="295"/>
      <c r="AIG118" s="295"/>
      <c r="AIH118" s="295"/>
      <c r="AII118" s="295"/>
      <c r="AIJ118" s="295"/>
      <c r="AIK118" s="295"/>
      <c r="AIL118" s="295"/>
      <c r="AIM118" s="295"/>
      <c r="AIN118" s="295"/>
      <c r="AIO118" s="295"/>
      <c r="AIP118" s="295"/>
      <c r="AIQ118" s="295"/>
      <c r="AIR118" s="295"/>
      <c r="AIS118" s="295"/>
      <c r="AIT118" s="295"/>
      <c r="AIU118" s="295"/>
      <c r="AIV118" s="295"/>
      <c r="AIW118" s="295"/>
      <c r="AIX118" s="295"/>
      <c r="AIY118" s="295"/>
      <c r="AIZ118" s="295"/>
      <c r="AJA118" s="295"/>
      <c r="AJB118" s="295"/>
      <c r="AJC118" s="295"/>
      <c r="AJD118" s="295"/>
      <c r="AJE118" s="295"/>
      <c r="AJF118" s="295"/>
      <c r="AJG118" s="295"/>
      <c r="AJH118" s="295"/>
      <c r="AJI118" s="295"/>
      <c r="AJJ118" s="295"/>
      <c r="AJK118" s="295"/>
      <c r="AJL118" s="295"/>
      <c r="AJM118" s="295"/>
      <c r="AJN118" s="295"/>
      <c r="AJO118" s="295"/>
      <c r="AJP118" s="295"/>
      <c r="AJQ118" s="295"/>
      <c r="AJR118" s="295"/>
      <c r="AJS118" s="295"/>
      <c r="AJT118" s="295"/>
      <c r="AJU118" s="295"/>
      <c r="AJV118" s="295"/>
      <c r="AJW118" s="295"/>
      <c r="AJX118" s="295"/>
      <c r="AJY118" s="295"/>
      <c r="AJZ118" s="295"/>
      <c r="AKA118" s="295"/>
      <c r="AKB118" s="295"/>
      <c r="AKC118" s="295"/>
      <c r="AKD118" s="295"/>
      <c r="AKE118" s="295"/>
      <c r="AKF118" s="295"/>
      <c r="AKG118" s="295"/>
      <c r="AKH118" s="295"/>
      <c r="AKI118" s="295"/>
      <c r="AKJ118" s="295"/>
      <c r="AKK118" s="295"/>
      <c r="AKL118" s="295"/>
      <c r="AKM118" s="295"/>
      <c r="AKN118" s="295"/>
      <c r="AKO118" s="295"/>
      <c r="AKP118" s="295"/>
      <c r="AKQ118" s="295"/>
      <c r="AKR118" s="295"/>
      <c r="AKS118" s="295"/>
      <c r="AKT118" s="295"/>
      <c r="AKU118" s="295"/>
      <c r="AKV118" s="295"/>
      <c r="AKW118" s="295"/>
      <c r="AKX118" s="295"/>
      <c r="AKY118" s="295"/>
      <c r="AKZ118" s="295"/>
      <c r="ALA118" s="295"/>
      <c r="ALB118" s="295"/>
      <c r="ALC118" s="295"/>
      <c r="ALD118" s="295"/>
      <c r="ALE118" s="295"/>
      <c r="ALF118" s="295"/>
      <c r="ALG118" s="295"/>
      <c r="ALH118" s="295"/>
      <c r="ALI118" s="295"/>
      <c r="ALJ118" s="295"/>
      <c r="ALK118" s="295"/>
      <c r="ALL118" s="295"/>
      <c r="ALM118" s="295"/>
      <c r="ALN118" s="295"/>
      <c r="ALO118" s="295"/>
      <c r="ALP118" s="295"/>
      <c r="ALQ118" s="295"/>
      <c r="ALR118" s="295"/>
      <c r="ALS118" s="295"/>
      <c r="ALT118" s="295"/>
      <c r="ALU118" s="295"/>
      <c r="ALV118" s="295"/>
      <c r="ALW118" s="295"/>
      <c r="ALX118" s="295"/>
      <c r="ALY118" s="295"/>
      <c r="ALZ118" s="295"/>
      <c r="AMA118" s="295"/>
      <c r="AMB118" s="295"/>
      <c r="AMC118" s="295"/>
      <c r="AMD118" s="295"/>
      <c r="AME118" s="295"/>
      <c r="AMF118" s="295"/>
      <c r="AMG118" s="295"/>
      <c r="AMH118" s="295"/>
      <c r="AMI118" s="295"/>
      <c r="AMJ118" s="295"/>
      <c r="AMK118" s="295"/>
      <c r="AML118" s="295"/>
      <c r="AMM118" s="295"/>
      <c r="AMN118" s="295"/>
      <c r="AMO118" s="295"/>
      <c r="AMP118" s="295"/>
      <c r="AMQ118" s="295"/>
      <c r="AMR118" s="295"/>
      <c r="AMS118" s="295"/>
      <c r="AMT118" s="295"/>
      <c r="AMU118" s="295"/>
      <c r="AMV118" s="295"/>
      <c r="AMW118" s="295"/>
      <c r="AMX118" s="295"/>
      <c r="AMY118" s="295"/>
      <c r="AMZ118" s="295"/>
      <c r="ANA118" s="295"/>
      <c r="ANB118" s="295"/>
      <c r="ANC118" s="295"/>
      <c r="AND118" s="295"/>
      <c r="ANE118" s="295"/>
      <c r="ANF118" s="295"/>
      <c r="ANG118" s="295"/>
      <c r="ANH118" s="295"/>
      <c r="ANI118" s="295"/>
      <c r="ANJ118" s="295"/>
      <c r="ANK118" s="295"/>
      <c r="ANL118" s="295"/>
      <c r="ANM118" s="295"/>
      <c r="ANN118" s="295"/>
      <c r="ANO118" s="295"/>
      <c r="ANP118" s="295"/>
      <c r="ANQ118" s="295"/>
      <c r="ANR118" s="295"/>
      <c r="ANS118" s="295"/>
      <c r="ANT118" s="295"/>
      <c r="ANU118" s="295"/>
      <c r="ANV118" s="295"/>
      <c r="ANW118" s="295"/>
      <c r="ANX118" s="295"/>
      <c r="ANY118" s="295"/>
      <c r="ANZ118" s="295"/>
      <c r="AOA118" s="295"/>
      <c r="AOB118" s="295"/>
      <c r="AOC118" s="295"/>
      <c r="AOD118" s="295"/>
      <c r="AOE118" s="295"/>
      <c r="AOF118" s="295"/>
      <c r="AOG118" s="295"/>
      <c r="AOH118" s="295"/>
      <c r="AOI118" s="295"/>
      <c r="AOJ118" s="295"/>
      <c r="AOK118" s="295"/>
      <c r="AOL118" s="295"/>
      <c r="AOM118" s="295"/>
      <c r="AON118" s="295"/>
      <c r="AOO118" s="295"/>
      <c r="AOP118" s="295"/>
      <c r="AOQ118" s="295"/>
      <c r="AOR118" s="295"/>
      <c r="AOS118" s="295"/>
      <c r="AOT118" s="295"/>
      <c r="AOU118" s="295"/>
      <c r="AOV118" s="295"/>
      <c r="AOW118" s="295"/>
      <c r="AOX118" s="295"/>
      <c r="AOY118" s="295"/>
      <c r="AOZ118" s="295"/>
      <c r="APA118" s="295"/>
      <c r="APB118" s="295"/>
      <c r="APC118" s="295"/>
      <c r="APD118" s="295"/>
      <c r="APE118" s="295"/>
      <c r="APF118" s="295"/>
      <c r="APG118" s="295"/>
      <c r="APH118" s="295"/>
      <c r="API118" s="295"/>
      <c r="APJ118" s="295"/>
      <c r="APK118" s="295"/>
      <c r="APL118" s="295"/>
      <c r="APM118" s="295"/>
      <c r="APN118" s="295"/>
      <c r="APO118" s="295"/>
      <c r="APP118" s="295"/>
      <c r="APQ118" s="295"/>
      <c r="APR118" s="295"/>
      <c r="APS118" s="295"/>
      <c r="APT118" s="295"/>
      <c r="APU118" s="295"/>
      <c r="APV118" s="295"/>
      <c r="APW118" s="295"/>
      <c r="APX118" s="295"/>
      <c r="APY118" s="295"/>
      <c r="APZ118" s="295"/>
      <c r="AQA118" s="295"/>
      <c r="AQB118" s="295"/>
      <c r="AQC118" s="295"/>
      <c r="AQD118" s="295"/>
      <c r="AQE118" s="295"/>
      <c r="AQF118" s="295"/>
      <c r="AQG118" s="295"/>
      <c r="AQH118" s="295"/>
      <c r="AQI118" s="295"/>
      <c r="AQJ118" s="295"/>
      <c r="AQK118" s="295"/>
      <c r="AQL118" s="295"/>
      <c r="AQM118" s="295"/>
      <c r="AQN118" s="295"/>
      <c r="AQO118" s="295"/>
      <c r="AQP118" s="295"/>
      <c r="AQQ118" s="295"/>
      <c r="AQR118" s="295"/>
      <c r="AQS118" s="295"/>
      <c r="AQT118" s="295"/>
      <c r="AQU118" s="295"/>
      <c r="AQV118" s="295"/>
      <c r="AQW118" s="295"/>
      <c r="AQX118" s="295"/>
      <c r="AQY118" s="295"/>
      <c r="AQZ118" s="295"/>
      <c r="ARA118" s="295"/>
      <c r="ARB118" s="295"/>
      <c r="ARC118" s="295"/>
      <c r="ARD118" s="295"/>
      <c r="ARE118" s="295"/>
      <c r="ARF118" s="295"/>
      <c r="ARG118" s="295"/>
      <c r="ARH118" s="295"/>
      <c r="ARI118" s="295"/>
      <c r="ARJ118" s="295"/>
      <c r="ARK118" s="295"/>
      <c r="ARL118" s="295"/>
      <c r="ARM118" s="295"/>
      <c r="ARN118" s="295"/>
      <c r="ARO118" s="295"/>
      <c r="ARP118" s="295"/>
      <c r="ARQ118" s="295"/>
      <c r="ARR118" s="295"/>
      <c r="ARS118" s="295"/>
      <c r="ART118" s="295"/>
      <c r="ARU118" s="295"/>
      <c r="ARV118" s="295"/>
      <c r="ARW118" s="295"/>
      <c r="ARX118" s="295"/>
      <c r="ARY118" s="295"/>
      <c r="ARZ118" s="295"/>
      <c r="ASA118" s="295"/>
      <c r="ASB118" s="295"/>
      <c r="ASC118" s="295"/>
      <c r="ASD118" s="295"/>
      <c r="ASE118" s="295"/>
      <c r="ASF118" s="295"/>
      <c r="ASG118" s="295"/>
      <c r="ASH118" s="295"/>
      <c r="ASI118" s="295"/>
      <c r="ASJ118" s="295"/>
      <c r="ASK118" s="295"/>
      <c r="ASL118" s="295"/>
      <c r="ASM118" s="295"/>
      <c r="ASN118" s="295"/>
      <c r="ASO118" s="295"/>
      <c r="ASP118" s="295"/>
      <c r="ASQ118" s="295"/>
      <c r="ASR118" s="295"/>
      <c r="ASS118" s="295"/>
      <c r="AST118" s="295"/>
      <c r="ASU118" s="295"/>
      <c r="ASV118" s="295"/>
      <c r="ASW118" s="295"/>
      <c r="ASX118" s="295"/>
      <c r="ASY118" s="295"/>
      <c r="ASZ118" s="295"/>
      <c r="ATA118" s="295"/>
      <c r="ATB118" s="295"/>
      <c r="ATC118" s="295"/>
      <c r="ATD118" s="295"/>
      <c r="ATE118" s="295"/>
      <c r="ATF118" s="295"/>
      <c r="ATG118" s="295"/>
      <c r="ATH118" s="295"/>
      <c r="ATI118" s="295"/>
      <c r="ATJ118" s="295"/>
      <c r="ATK118" s="295"/>
      <c r="ATL118" s="295"/>
      <c r="ATM118" s="295"/>
      <c r="ATN118" s="295"/>
      <c r="ATO118" s="295"/>
      <c r="ATP118" s="295"/>
      <c r="ATQ118" s="295"/>
      <c r="ATR118" s="295"/>
      <c r="ATS118" s="295"/>
      <c r="ATT118" s="295"/>
      <c r="ATU118" s="295"/>
      <c r="ATV118" s="295"/>
      <c r="ATW118" s="295"/>
      <c r="ATX118" s="295"/>
      <c r="ATY118" s="295"/>
      <c r="ATZ118" s="295"/>
      <c r="AUA118" s="295"/>
      <c r="AUB118" s="295"/>
      <c r="AUC118" s="295"/>
      <c r="AUD118" s="295"/>
      <c r="AUE118" s="295"/>
      <c r="AUF118" s="295"/>
      <c r="AUG118" s="295"/>
      <c r="AUH118" s="295"/>
      <c r="AUI118" s="295"/>
      <c r="AUJ118" s="295"/>
      <c r="AUK118" s="295"/>
      <c r="AUL118" s="295"/>
      <c r="AUM118" s="295"/>
      <c r="AUN118" s="295"/>
      <c r="AUO118" s="295"/>
      <c r="AUP118" s="295"/>
      <c r="AUQ118" s="295"/>
      <c r="AUR118" s="295"/>
      <c r="AUS118" s="295"/>
      <c r="AUT118" s="295"/>
      <c r="AUU118" s="295"/>
      <c r="AUV118" s="295"/>
      <c r="AUW118" s="295"/>
      <c r="AUX118" s="295"/>
      <c r="AUY118" s="295"/>
      <c r="AUZ118" s="295"/>
      <c r="AVA118" s="295"/>
      <c r="AVB118" s="295"/>
      <c r="AVC118" s="295"/>
      <c r="AVD118" s="295"/>
      <c r="AVE118" s="295"/>
      <c r="AVF118" s="295"/>
      <c r="AVG118" s="295"/>
      <c r="AVH118" s="295"/>
      <c r="AVI118" s="295"/>
      <c r="AVJ118" s="295"/>
      <c r="AVK118" s="295"/>
      <c r="AVL118" s="295"/>
      <c r="AVM118" s="295"/>
      <c r="AVN118" s="295"/>
      <c r="AVO118" s="295"/>
      <c r="AVP118" s="295"/>
      <c r="AVQ118" s="295"/>
      <c r="AVR118" s="295"/>
      <c r="AVS118" s="295"/>
      <c r="AVT118" s="295"/>
      <c r="AVU118" s="295"/>
      <c r="AVV118" s="295"/>
      <c r="AVW118" s="295"/>
      <c r="AVX118" s="295"/>
      <c r="AVY118" s="295"/>
      <c r="AVZ118" s="295"/>
      <c r="AWA118" s="295"/>
      <c r="AWB118" s="295"/>
      <c r="AWC118" s="295"/>
      <c r="AWD118" s="295"/>
      <c r="AWE118" s="295"/>
      <c r="AWF118" s="295"/>
      <c r="AWG118" s="295"/>
      <c r="AWH118" s="295"/>
      <c r="AWI118" s="295"/>
      <c r="AWJ118" s="295"/>
      <c r="AWK118" s="295"/>
      <c r="AWL118" s="295"/>
      <c r="AWM118" s="295"/>
      <c r="AWN118" s="295"/>
      <c r="AWO118" s="295"/>
      <c r="AWP118" s="295"/>
      <c r="AWQ118" s="295"/>
      <c r="AWR118" s="295"/>
      <c r="AWS118" s="295"/>
      <c r="AWT118" s="295"/>
      <c r="AWU118" s="295"/>
      <c r="AWV118" s="295"/>
      <c r="AWW118" s="295"/>
      <c r="AWX118" s="295"/>
      <c r="AWY118" s="295"/>
      <c r="AWZ118" s="295"/>
      <c r="AXA118" s="295"/>
      <c r="AXB118" s="295"/>
      <c r="AXC118" s="295"/>
      <c r="AXD118" s="295"/>
      <c r="AXE118" s="295"/>
      <c r="AXF118" s="295"/>
      <c r="AXG118" s="295"/>
      <c r="AXH118" s="295"/>
      <c r="AXI118" s="295"/>
      <c r="AXJ118" s="295"/>
      <c r="AXK118" s="295"/>
      <c r="AXL118" s="295"/>
      <c r="AXM118" s="295"/>
      <c r="AXN118" s="295"/>
      <c r="AXO118" s="295"/>
      <c r="AXP118" s="295"/>
      <c r="AXQ118" s="295"/>
      <c r="AXR118" s="295"/>
      <c r="AXS118" s="295"/>
      <c r="AXT118" s="295"/>
      <c r="AXU118" s="295"/>
      <c r="AXV118" s="295"/>
      <c r="AXW118" s="295"/>
      <c r="AXX118" s="295"/>
      <c r="AXY118" s="295"/>
      <c r="AXZ118" s="295"/>
      <c r="AYA118" s="295"/>
      <c r="AYB118" s="295"/>
      <c r="AYC118" s="295"/>
      <c r="AYD118" s="295"/>
      <c r="AYE118" s="295"/>
      <c r="AYF118" s="295"/>
      <c r="AYG118" s="295"/>
      <c r="AYH118" s="295"/>
      <c r="AYI118" s="295"/>
      <c r="AYJ118" s="295"/>
      <c r="AYK118" s="295"/>
      <c r="AYL118" s="295"/>
      <c r="AYM118" s="295"/>
      <c r="AYN118" s="295"/>
      <c r="AYO118" s="295"/>
      <c r="AYP118" s="295"/>
      <c r="AYQ118" s="295"/>
      <c r="AYR118" s="295"/>
      <c r="AYS118" s="295"/>
      <c r="AYT118" s="295"/>
      <c r="AYU118" s="295"/>
      <c r="AYV118" s="295"/>
      <c r="AYW118" s="295"/>
      <c r="AYX118" s="295"/>
      <c r="AYY118" s="295"/>
      <c r="AYZ118" s="295"/>
      <c r="AZA118" s="295"/>
      <c r="AZB118" s="295"/>
      <c r="AZC118" s="295"/>
      <c r="AZD118" s="295"/>
      <c r="AZE118" s="295"/>
      <c r="AZF118" s="295"/>
      <c r="AZG118" s="295"/>
      <c r="AZH118" s="295"/>
      <c r="AZI118" s="295"/>
      <c r="AZJ118" s="295"/>
      <c r="AZK118" s="295"/>
      <c r="AZL118" s="295"/>
      <c r="AZM118" s="295"/>
      <c r="AZN118" s="295"/>
      <c r="AZO118" s="295"/>
      <c r="AZP118" s="295"/>
      <c r="AZQ118" s="295"/>
      <c r="AZR118" s="295"/>
      <c r="AZS118" s="295"/>
      <c r="AZT118" s="295"/>
      <c r="AZU118" s="295"/>
      <c r="AZV118" s="295"/>
      <c r="AZW118" s="295"/>
      <c r="AZX118" s="295"/>
      <c r="AZY118" s="295"/>
      <c r="AZZ118" s="295"/>
      <c r="BAA118" s="295"/>
      <c r="BAB118" s="295"/>
      <c r="BAC118" s="295"/>
      <c r="BAD118" s="295"/>
      <c r="BAE118" s="295"/>
      <c r="BAF118" s="295"/>
      <c r="BAG118" s="295"/>
      <c r="BAH118" s="295"/>
      <c r="BAI118" s="295"/>
      <c r="BAJ118" s="295"/>
      <c r="BAK118" s="295"/>
      <c r="BAL118" s="295"/>
      <c r="BAM118" s="295"/>
      <c r="BAN118" s="295"/>
      <c r="BAO118" s="295"/>
      <c r="BAP118" s="295"/>
      <c r="BAQ118" s="295"/>
      <c r="BAR118" s="295"/>
      <c r="BAS118" s="295"/>
      <c r="BAT118" s="295"/>
      <c r="BAU118" s="295"/>
      <c r="BAV118" s="295"/>
      <c r="BAW118" s="295"/>
      <c r="BAX118" s="295"/>
      <c r="BAY118" s="295"/>
      <c r="BAZ118" s="295"/>
      <c r="BBA118" s="295"/>
      <c r="BBB118" s="295"/>
      <c r="BBC118" s="295"/>
      <c r="BBD118" s="295"/>
      <c r="BBE118" s="295"/>
      <c r="BBF118" s="295"/>
      <c r="BBG118" s="295"/>
      <c r="BBH118" s="295"/>
      <c r="BBI118" s="295"/>
      <c r="BBJ118" s="295"/>
      <c r="BBK118" s="295"/>
      <c r="BBL118" s="295"/>
      <c r="BBM118" s="295"/>
      <c r="BBN118" s="295"/>
      <c r="BBO118" s="295"/>
      <c r="BBP118" s="295"/>
      <c r="BBQ118" s="295"/>
      <c r="BBR118" s="295"/>
      <c r="BBS118" s="295"/>
      <c r="BBT118" s="295"/>
      <c r="BBU118" s="295"/>
      <c r="BBV118" s="295"/>
      <c r="BBW118" s="295"/>
      <c r="BBX118" s="295"/>
      <c r="BBY118" s="295"/>
      <c r="BBZ118" s="295"/>
      <c r="BCA118" s="295"/>
      <c r="BCB118" s="295"/>
      <c r="BCC118" s="295"/>
      <c r="BCD118" s="295"/>
      <c r="BCE118" s="295"/>
      <c r="BCF118" s="295"/>
      <c r="BCG118" s="295"/>
      <c r="BCH118" s="295"/>
      <c r="BCI118" s="295"/>
      <c r="BCJ118" s="295"/>
      <c r="BCK118" s="295"/>
      <c r="BCL118" s="295"/>
      <c r="BCM118" s="295"/>
      <c r="BCN118" s="295"/>
      <c r="BCO118" s="295"/>
      <c r="BCP118" s="295"/>
      <c r="BCQ118" s="295"/>
      <c r="BCR118" s="295"/>
      <c r="BCS118" s="295"/>
      <c r="BCT118" s="295"/>
      <c r="BCU118" s="295"/>
      <c r="BCV118" s="295"/>
      <c r="BCW118" s="295"/>
      <c r="BCX118" s="295"/>
      <c r="BCY118" s="295"/>
      <c r="BCZ118" s="295"/>
      <c r="BDA118" s="295"/>
      <c r="BDB118" s="295"/>
      <c r="BDC118" s="295"/>
      <c r="BDD118" s="295"/>
      <c r="BDE118" s="295"/>
      <c r="BDF118" s="295"/>
      <c r="BDG118" s="295"/>
      <c r="BDH118" s="295"/>
      <c r="BDI118" s="295"/>
      <c r="BDJ118" s="295"/>
      <c r="BDK118" s="295"/>
      <c r="BDL118" s="295"/>
      <c r="BDM118" s="295"/>
      <c r="BDN118" s="295"/>
      <c r="BDO118" s="295"/>
      <c r="BDP118" s="295"/>
      <c r="BDQ118" s="295"/>
      <c r="BDR118" s="295"/>
      <c r="BDS118" s="295"/>
      <c r="BDT118" s="295"/>
      <c r="BDU118" s="295"/>
      <c r="BDV118" s="295"/>
      <c r="BDW118" s="295"/>
      <c r="BDX118" s="295"/>
      <c r="BDY118" s="295"/>
      <c r="BDZ118" s="295"/>
      <c r="BEA118" s="295"/>
      <c r="BEB118" s="295"/>
      <c r="BEC118" s="295"/>
      <c r="BED118" s="295"/>
      <c r="BEE118" s="295"/>
      <c r="BEF118" s="295"/>
      <c r="BEG118" s="295"/>
      <c r="BEH118" s="295"/>
      <c r="BEI118" s="295"/>
      <c r="BEJ118" s="295"/>
      <c r="BEK118" s="295"/>
      <c r="BEL118" s="295"/>
      <c r="BEM118" s="295"/>
      <c r="BEN118" s="295"/>
      <c r="BEO118" s="295"/>
      <c r="BEP118" s="295"/>
      <c r="BEQ118" s="295"/>
      <c r="BER118" s="295"/>
      <c r="BES118" s="295"/>
      <c r="BET118" s="295"/>
      <c r="BEU118" s="295"/>
      <c r="BEV118" s="295"/>
      <c r="BEW118" s="295"/>
      <c r="BEX118" s="295"/>
      <c r="BEY118" s="295"/>
      <c r="BEZ118" s="295"/>
      <c r="BFA118" s="295"/>
      <c r="BFB118" s="295"/>
      <c r="BFC118" s="295"/>
      <c r="BFD118" s="295"/>
      <c r="BFE118" s="295"/>
      <c r="BFF118" s="295"/>
      <c r="BFG118" s="295"/>
      <c r="BFH118" s="295"/>
      <c r="BFI118" s="295"/>
      <c r="BFJ118" s="295"/>
      <c r="BFK118" s="295"/>
      <c r="BFL118" s="295"/>
      <c r="BFM118" s="295"/>
      <c r="BFN118" s="295"/>
      <c r="BFO118" s="295"/>
      <c r="BFP118" s="295"/>
      <c r="BFQ118" s="295"/>
      <c r="BFR118" s="295"/>
      <c r="BFS118" s="295"/>
      <c r="BFT118" s="295"/>
      <c r="BFU118" s="295"/>
      <c r="BFV118" s="295"/>
      <c r="BFW118" s="295"/>
      <c r="BFX118" s="295"/>
      <c r="BFY118" s="295"/>
      <c r="BFZ118" s="295"/>
      <c r="BGA118" s="295"/>
      <c r="BGB118" s="295"/>
      <c r="BGC118" s="295"/>
      <c r="BGD118" s="295"/>
      <c r="BGE118" s="295"/>
      <c r="BGF118" s="295"/>
      <c r="BGG118" s="295"/>
      <c r="BGH118" s="295"/>
      <c r="BGI118" s="295"/>
      <c r="BGJ118" s="295"/>
      <c r="BGK118" s="295"/>
      <c r="BGL118" s="295"/>
      <c r="BGM118" s="295"/>
      <c r="BGN118" s="295"/>
      <c r="BGO118" s="295"/>
      <c r="BGP118" s="295"/>
      <c r="BGQ118" s="295"/>
      <c r="BGR118" s="295"/>
      <c r="BGS118" s="295"/>
      <c r="BGT118" s="295"/>
      <c r="BGU118" s="295"/>
      <c r="BGV118" s="295"/>
      <c r="BGW118" s="295"/>
      <c r="BGX118" s="295"/>
      <c r="BGY118" s="295"/>
      <c r="BGZ118" s="295"/>
      <c r="BHA118" s="295"/>
      <c r="BHB118" s="295"/>
      <c r="BHC118" s="295"/>
      <c r="BHD118" s="295"/>
      <c r="BHE118" s="295"/>
      <c r="BHF118" s="295"/>
      <c r="BHG118" s="295"/>
      <c r="BHH118" s="295"/>
      <c r="BHI118" s="295"/>
      <c r="BHJ118" s="295"/>
      <c r="BHK118" s="295"/>
      <c r="BHL118" s="295"/>
      <c r="BHM118" s="295"/>
      <c r="BHN118" s="295"/>
      <c r="BHO118" s="295"/>
      <c r="BHP118" s="295"/>
      <c r="BHQ118" s="295"/>
      <c r="BHR118" s="295"/>
      <c r="BHS118" s="295"/>
      <c r="BHT118" s="295"/>
      <c r="BHU118" s="295"/>
      <c r="BHV118" s="295"/>
      <c r="BHW118" s="295"/>
      <c r="BHX118" s="295"/>
      <c r="BHY118" s="295"/>
      <c r="BHZ118" s="295"/>
      <c r="BIA118" s="295"/>
      <c r="BIB118" s="295"/>
      <c r="BIC118" s="295"/>
      <c r="BID118" s="295"/>
      <c r="BIE118" s="295"/>
      <c r="BIF118" s="295"/>
      <c r="BIG118" s="295"/>
      <c r="BIH118" s="295"/>
      <c r="BII118" s="295"/>
      <c r="BIJ118" s="295"/>
      <c r="BIK118" s="295"/>
      <c r="BIL118" s="295"/>
      <c r="BIM118" s="295"/>
      <c r="BIN118" s="295"/>
      <c r="BIO118" s="295"/>
      <c r="BIP118" s="295"/>
      <c r="BIQ118" s="295"/>
      <c r="BIR118" s="295"/>
      <c r="BIS118" s="295"/>
      <c r="BIT118" s="295"/>
      <c r="BIU118" s="295"/>
      <c r="BIV118" s="295"/>
      <c r="BIW118" s="295"/>
      <c r="BIX118" s="295"/>
      <c r="BIY118" s="295"/>
      <c r="BIZ118" s="295"/>
      <c r="BJA118" s="295"/>
      <c r="BJB118" s="295"/>
      <c r="BJC118" s="295"/>
      <c r="BJD118" s="295"/>
      <c r="BJE118" s="295"/>
      <c r="BJF118" s="295"/>
      <c r="BJG118" s="295"/>
      <c r="BJH118" s="295"/>
      <c r="BJI118" s="295"/>
      <c r="BJJ118" s="295"/>
      <c r="BJK118" s="295"/>
      <c r="BJL118" s="295"/>
      <c r="BJM118" s="295"/>
      <c r="BJN118" s="295"/>
      <c r="BJO118" s="295"/>
      <c r="BJP118" s="295"/>
      <c r="BJQ118" s="295"/>
      <c r="BJR118" s="295"/>
      <c r="BJS118" s="295"/>
      <c r="BJT118" s="295"/>
      <c r="BJU118" s="295"/>
      <c r="BJV118" s="295"/>
      <c r="BJW118" s="295"/>
      <c r="BJX118" s="295"/>
      <c r="BJY118" s="295"/>
      <c r="BJZ118" s="295"/>
      <c r="BKA118" s="295"/>
      <c r="BKB118" s="295"/>
      <c r="BKC118" s="295"/>
      <c r="BKD118" s="295"/>
      <c r="BKE118" s="295"/>
      <c r="BKF118" s="295"/>
      <c r="BKG118" s="295"/>
      <c r="BKH118" s="295"/>
      <c r="BKI118" s="295"/>
      <c r="BKJ118" s="295"/>
      <c r="BKK118" s="295"/>
      <c r="BKL118" s="295"/>
      <c r="BKM118" s="295"/>
      <c r="BKN118" s="295"/>
      <c r="BKO118" s="295"/>
      <c r="BKP118" s="295"/>
      <c r="BKQ118" s="295"/>
      <c r="BKR118" s="295"/>
      <c r="BKS118" s="295"/>
      <c r="BKT118" s="295"/>
      <c r="BKU118" s="295"/>
      <c r="BKV118" s="295"/>
      <c r="BKW118" s="295"/>
      <c r="BKX118" s="295"/>
      <c r="BKY118" s="295"/>
      <c r="BKZ118" s="295"/>
      <c r="BLA118" s="295"/>
      <c r="BLB118" s="295"/>
      <c r="BLC118" s="295"/>
      <c r="BLD118" s="295"/>
      <c r="BLE118" s="295"/>
      <c r="BLF118" s="295"/>
      <c r="BLG118" s="295"/>
      <c r="BLH118" s="295"/>
      <c r="BLI118" s="295"/>
      <c r="BLJ118" s="295"/>
      <c r="BLK118" s="295"/>
      <c r="BLL118" s="295"/>
      <c r="BLM118" s="295"/>
      <c r="BLN118" s="295"/>
      <c r="BLO118" s="295"/>
      <c r="BLP118" s="295"/>
      <c r="BLQ118" s="295"/>
      <c r="BLR118" s="295"/>
      <c r="BLS118" s="295"/>
      <c r="BLT118" s="295"/>
      <c r="BLU118" s="295"/>
      <c r="BLV118" s="295"/>
      <c r="BLW118" s="295"/>
      <c r="BLX118" s="295"/>
      <c r="BLY118" s="295"/>
      <c r="BLZ118" s="295"/>
      <c r="BMA118" s="295"/>
      <c r="BMB118" s="295"/>
      <c r="BMC118" s="295"/>
      <c r="BMD118" s="295"/>
      <c r="BME118" s="295"/>
      <c r="BMF118" s="295"/>
      <c r="BMG118" s="295"/>
      <c r="BMH118" s="295"/>
      <c r="BMI118" s="295"/>
      <c r="BMJ118" s="295"/>
      <c r="BMK118" s="295"/>
      <c r="BML118" s="295"/>
      <c r="BMM118" s="295"/>
      <c r="BMN118" s="295"/>
      <c r="BMO118" s="295"/>
      <c r="BMP118" s="295"/>
      <c r="BMQ118" s="295"/>
      <c r="BMR118" s="295"/>
      <c r="BMS118" s="295"/>
      <c r="BMT118" s="295"/>
      <c r="BMU118" s="295"/>
      <c r="BMV118" s="295"/>
      <c r="BMW118" s="295"/>
      <c r="BMX118" s="295"/>
      <c r="BMY118" s="295"/>
      <c r="BMZ118" s="295"/>
      <c r="BNA118" s="295"/>
      <c r="BNB118" s="295"/>
      <c r="BNC118" s="295"/>
      <c r="BND118" s="295"/>
      <c r="BNE118" s="295"/>
      <c r="BNF118" s="295"/>
      <c r="BNG118" s="295"/>
      <c r="BNH118" s="295"/>
      <c r="BNI118" s="295"/>
      <c r="BNJ118" s="295"/>
      <c r="BNK118" s="295"/>
      <c r="BNL118" s="295"/>
      <c r="BNM118" s="295"/>
      <c r="BNN118" s="295"/>
      <c r="BNO118" s="295"/>
      <c r="BNP118" s="295"/>
      <c r="BNQ118" s="295"/>
      <c r="BNR118" s="295"/>
      <c r="BNS118" s="295"/>
      <c r="BNT118" s="295"/>
      <c r="BNU118" s="295"/>
      <c r="BNV118" s="295"/>
      <c r="BNW118" s="295"/>
      <c r="BNX118" s="295"/>
      <c r="BNY118" s="295"/>
      <c r="BNZ118" s="295"/>
      <c r="BOA118" s="295"/>
      <c r="BOB118" s="295"/>
      <c r="BOC118" s="295"/>
      <c r="BOD118" s="295"/>
      <c r="BOE118" s="295"/>
      <c r="BOF118" s="295"/>
      <c r="BOG118" s="295"/>
      <c r="BOH118" s="295"/>
      <c r="BOI118" s="295"/>
      <c r="BOJ118" s="295"/>
      <c r="BOK118" s="295"/>
      <c r="BOL118" s="295"/>
      <c r="BOM118" s="295"/>
      <c r="BON118" s="295"/>
      <c r="BOO118" s="295"/>
      <c r="BOP118" s="295"/>
      <c r="BOQ118" s="295"/>
      <c r="BOR118" s="295"/>
      <c r="BOS118" s="295"/>
      <c r="BOT118" s="295"/>
      <c r="BOU118" s="295"/>
      <c r="BOV118" s="295"/>
      <c r="BOW118" s="295"/>
      <c r="BOX118" s="295"/>
      <c r="BOY118" s="295"/>
      <c r="BOZ118" s="295"/>
      <c r="BPA118" s="295"/>
      <c r="BPB118" s="295"/>
      <c r="BPC118" s="295"/>
      <c r="BPD118" s="295"/>
      <c r="BPE118" s="295"/>
      <c r="BPF118" s="295"/>
      <c r="BPG118" s="295"/>
      <c r="BPH118" s="295"/>
      <c r="BPI118" s="295"/>
      <c r="BPJ118" s="295"/>
      <c r="BPK118" s="295"/>
      <c r="BPL118" s="295"/>
      <c r="BPM118" s="295"/>
      <c r="BPN118" s="295"/>
      <c r="BPO118" s="295"/>
      <c r="BPP118" s="295"/>
      <c r="BPQ118" s="295"/>
      <c r="BPR118" s="295"/>
      <c r="BPS118" s="295"/>
      <c r="BPT118" s="295"/>
      <c r="BPU118" s="295"/>
      <c r="BPV118" s="295"/>
      <c r="BPW118" s="295"/>
      <c r="BPX118" s="295"/>
      <c r="BPY118" s="295"/>
      <c r="BPZ118" s="295"/>
      <c r="BQA118" s="295"/>
      <c r="BQB118" s="295"/>
      <c r="BQC118" s="295"/>
      <c r="BQD118" s="295"/>
      <c r="BQE118" s="295"/>
      <c r="BQF118" s="295"/>
      <c r="BQG118" s="295"/>
      <c r="BQH118" s="295"/>
      <c r="BQI118" s="295"/>
      <c r="BQJ118" s="295"/>
      <c r="BQK118" s="295"/>
      <c r="BQL118" s="295"/>
      <c r="BQM118" s="295"/>
      <c r="BQN118" s="295"/>
      <c r="BQO118" s="295"/>
      <c r="BQP118" s="295"/>
      <c r="BQQ118" s="295"/>
      <c r="BQR118" s="295"/>
      <c r="BQS118" s="295"/>
      <c r="BQT118" s="295"/>
      <c r="BQU118" s="295"/>
      <c r="BQV118" s="295"/>
      <c r="BQW118" s="295"/>
      <c r="BQX118" s="295"/>
      <c r="BQY118" s="295"/>
      <c r="BQZ118" s="295"/>
      <c r="BRA118" s="295"/>
      <c r="BRB118" s="295"/>
      <c r="BRC118" s="295"/>
      <c r="BRD118" s="295"/>
      <c r="BRE118" s="295"/>
      <c r="BRF118" s="295"/>
      <c r="BRG118" s="295"/>
      <c r="BRH118" s="295"/>
      <c r="BRI118" s="295"/>
      <c r="BRJ118" s="295"/>
      <c r="BRK118" s="295"/>
      <c r="BRL118" s="295"/>
      <c r="BRM118" s="295"/>
      <c r="BRN118" s="295"/>
      <c r="BRO118" s="295"/>
      <c r="BRP118" s="295"/>
      <c r="BRQ118" s="295"/>
      <c r="BRR118" s="295"/>
      <c r="BRS118" s="295"/>
      <c r="BRT118" s="295"/>
      <c r="BRU118" s="295"/>
      <c r="BRV118" s="295"/>
      <c r="BRW118" s="295"/>
      <c r="BRX118" s="295"/>
      <c r="BRY118" s="295"/>
      <c r="BRZ118" s="295"/>
      <c r="BSA118" s="295"/>
      <c r="BSB118" s="295"/>
      <c r="BSC118" s="295"/>
      <c r="BSD118" s="295"/>
      <c r="BSE118" s="295"/>
      <c r="BSF118" s="295"/>
      <c r="BSG118" s="295"/>
      <c r="BSH118" s="295"/>
      <c r="BSI118" s="295"/>
      <c r="BSJ118" s="295"/>
      <c r="BSK118" s="295"/>
      <c r="BSL118" s="295"/>
      <c r="BSM118" s="295"/>
      <c r="BSN118" s="295"/>
      <c r="BSO118" s="295"/>
      <c r="BSP118" s="295"/>
      <c r="BSQ118" s="295"/>
      <c r="BSR118" s="295"/>
      <c r="BSS118" s="295"/>
      <c r="BST118" s="295"/>
      <c r="BSU118" s="295"/>
      <c r="BSV118" s="295"/>
      <c r="BSW118" s="295"/>
      <c r="BSX118" s="295"/>
      <c r="BSY118" s="295"/>
      <c r="BSZ118" s="295"/>
      <c r="BTA118" s="295"/>
      <c r="BTB118" s="295"/>
      <c r="BTC118" s="295"/>
      <c r="BTD118" s="295"/>
      <c r="BTE118" s="295"/>
      <c r="BTF118" s="295"/>
      <c r="BTG118" s="295"/>
      <c r="BTH118" s="295"/>
      <c r="BTI118" s="295"/>
      <c r="BTJ118" s="295"/>
      <c r="BTK118" s="295"/>
      <c r="BTL118" s="295"/>
      <c r="BTM118" s="295"/>
      <c r="BTN118" s="295"/>
      <c r="BTO118" s="295"/>
      <c r="BTP118" s="295"/>
      <c r="BTQ118" s="295"/>
      <c r="BTR118" s="295"/>
      <c r="BTS118" s="295"/>
      <c r="BTT118" s="295"/>
      <c r="BTU118" s="295"/>
      <c r="BTV118" s="295"/>
      <c r="BTW118" s="295"/>
      <c r="BTX118" s="295"/>
      <c r="BTY118" s="295"/>
      <c r="BTZ118" s="295"/>
      <c r="BUA118" s="295"/>
      <c r="BUB118" s="295"/>
      <c r="BUC118" s="295"/>
      <c r="BUD118" s="295"/>
      <c r="BUE118" s="295"/>
      <c r="BUF118" s="295"/>
      <c r="BUG118" s="295"/>
      <c r="BUH118" s="295"/>
      <c r="BUI118" s="295"/>
      <c r="BUJ118" s="295"/>
      <c r="BUK118" s="295"/>
      <c r="BUL118" s="295"/>
      <c r="BUM118" s="295"/>
      <c r="BUN118" s="295"/>
      <c r="BUO118" s="295"/>
      <c r="BUP118" s="295"/>
      <c r="BUQ118" s="295"/>
      <c r="BUR118" s="295"/>
      <c r="BUS118" s="295"/>
      <c r="BUT118" s="295"/>
      <c r="BUU118" s="295"/>
      <c r="BUV118" s="295"/>
      <c r="BUW118" s="295"/>
      <c r="BUX118" s="295"/>
      <c r="BUY118" s="295"/>
      <c r="BUZ118" s="295"/>
      <c r="BVA118" s="295"/>
      <c r="BVB118" s="295"/>
      <c r="BVC118" s="295"/>
      <c r="BVD118" s="295"/>
      <c r="BVE118" s="295"/>
      <c r="BVF118" s="295"/>
      <c r="BVG118" s="295"/>
      <c r="BVH118" s="295"/>
      <c r="BVI118" s="295"/>
      <c r="BVJ118" s="295"/>
      <c r="BVK118" s="295"/>
      <c r="BVL118" s="295"/>
      <c r="BVM118" s="295"/>
      <c r="BVN118" s="295"/>
      <c r="BVO118" s="295"/>
      <c r="BVP118" s="295"/>
      <c r="BVQ118" s="295"/>
      <c r="BVR118" s="295"/>
      <c r="BVS118" s="295"/>
      <c r="BVT118" s="295"/>
      <c r="BVU118" s="295"/>
      <c r="BVV118" s="295"/>
      <c r="BVW118" s="295"/>
      <c r="BVX118" s="295"/>
      <c r="BVY118" s="295"/>
      <c r="BVZ118" s="295"/>
      <c r="BWA118" s="295"/>
      <c r="BWB118" s="295"/>
      <c r="BWC118" s="295"/>
      <c r="BWD118" s="295"/>
      <c r="BWE118" s="295"/>
      <c r="BWF118" s="295"/>
      <c r="BWG118" s="295"/>
      <c r="BWH118" s="295"/>
      <c r="BWI118" s="295"/>
      <c r="BWJ118" s="295"/>
      <c r="BWK118" s="295"/>
      <c r="BWL118" s="295"/>
      <c r="BWM118" s="295"/>
      <c r="BWN118" s="295"/>
      <c r="BWO118" s="295"/>
      <c r="BWP118" s="295"/>
      <c r="BWQ118" s="295"/>
      <c r="BWR118" s="295"/>
      <c r="BWS118" s="295"/>
      <c r="BWT118" s="295"/>
      <c r="BWU118" s="295"/>
      <c r="BWV118" s="295"/>
      <c r="BWW118" s="295"/>
      <c r="BWX118" s="295"/>
      <c r="BWY118" s="295"/>
      <c r="BWZ118" s="295"/>
      <c r="BXA118" s="295"/>
      <c r="BXB118" s="295"/>
      <c r="BXC118" s="295"/>
      <c r="BXD118" s="295"/>
      <c r="BXE118" s="295"/>
      <c r="BXF118" s="295"/>
      <c r="BXG118" s="295"/>
      <c r="BXH118" s="295"/>
      <c r="BXI118" s="295"/>
      <c r="BXJ118" s="295"/>
      <c r="BXK118" s="295"/>
      <c r="BXL118" s="295"/>
      <c r="BXM118" s="295"/>
      <c r="BXN118" s="295"/>
      <c r="BXO118" s="295"/>
      <c r="BXP118" s="295"/>
      <c r="BXQ118" s="295"/>
      <c r="BXR118" s="295"/>
      <c r="BXS118" s="295"/>
      <c r="BXT118" s="295"/>
      <c r="BXU118" s="295"/>
      <c r="BXV118" s="295"/>
      <c r="BXW118" s="295"/>
      <c r="BXX118" s="295"/>
      <c r="BXY118" s="295"/>
      <c r="BXZ118" s="295"/>
      <c r="BYA118" s="295"/>
      <c r="BYB118" s="295"/>
      <c r="BYC118" s="295"/>
      <c r="BYD118" s="295"/>
      <c r="BYE118" s="295"/>
      <c r="BYF118" s="295"/>
      <c r="BYG118" s="295"/>
      <c r="BYH118" s="295"/>
      <c r="BYI118" s="295"/>
      <c r="BYJ118" s="295"/>
      <c r="BYK118" s="295"/>
      <c r="BYL118" s="295"/>
      <c r="BYM118" s="295"/>
      <c r="BYN118" s="295"/>
      <c r="BYO118" s="295"/>
      <c r="BYP118" s="295"/>
      <c r="BYQ118" s="295"/>
      <c r="BYR118" s="295"/>
      <c r="BYS118" s="295"/>
      <c r="BYT118" s="295"/>
      <c r="BYU118" s="295"/>
      <c r="BYV118" s="295"/>
      <c r="BYW118" s="295"/>
      <c r="BYX118" s="295"/>
      <c r="BYY118" s="295"/>
      <c r="BYZ118" s="295"/>
      <c r="BZA118" s="295"/>
      <c r="BZB118" s="295"/>
      <c r="BZC118" s="295"/>
      <c r="BZD118" s="295"/>
      <c r="BZE118" s="295"/>
      <c r="BZF118" s="295"/>
      <c r="BZG118" s="295"/>
      <c r="BZH118" s="295"/>
      <c r="BZI118" s="295"/>
      <c r="BZJ118" s="295"/>
      <c r="BZK118" s="295"/>
      <c r="BZL118" s="295"/>
      <c r="BZM118" s="295"/>
      <c r="BZN118" s="295"/>
      <c r="BZO118" s="295"/>
      <c r="BZP118" s="295"/>
      <c r="BZQ118" s="295"/>
      <c r="BZR118" s="295"/>
      <c r="BZS118" s="295"/>
      <c r="BZT118" s="295"/>
      <c r="BZU118" s="295"/>
      <c r="BZV118" s="295"/>
      <c r="BZW118" s="295"/>
      <c r="BZX118" s="295"/>
      <c r="BZY118" s="295"/>
      <c r="BZZ118" s="295"/>
      <c r="CAA118" s="295"/>
      <c r="CAB118" s="295"/>
      <c r="CAC118" s="295"/>
      <c r="CAD118" s="295"/>
      <c r="CAE118" s="295"/>
      <c r="CAF118" s="295"/>
      <c r="CAG118" s="295"/>
      <c r="CAH118" s="295"/>
      <c r="CAI118" s="295"/>
      <c r="CAJ118" s="295"/>
      <c r="CAK118" s="295"/>
      <c r="CAL118" s="295"/>
      <c r="CAM118" s="295"/>
      <c r="CAN118" s="295"/>
      <c r="CAO118" s="295"/>
      <c r="CAP118" s="295"/>
      <c r="CAQ118" s="295"/>
      <c r="CAR118" s="295"/>
      <c r="CAS118" s="295"/>
      <c r="CAT118" s="295"/>
      <c r="CAU118" s="295"/>
      <c r="CAV118" s="295"/>
      <c r="CAW118" s="295"/>
      <c r="CAX118" s="295"/>
      <c r="CAY118" s="295"/>
      <c r="CAZ118" s="295"/>
      <c r="CBA118" s="295"/>
      <c r="CBB118" s="295"/>
      <c r="CBC118" s="295"/>
      <c r="CBD118" s="295"/>
      <c r="CBE118" s="295"/>
      <c r="CBF118" s="295"/>
      <c r="CBG118" s="295"/>
      <c r="CBH118" s="295"/>
      <c r="CBI118" s="295"/>
      <c r="CBJ118" s="295"/>
      <c r="CBK118" s="295"/>
      <c r="CBL118" s="295"/>
      <c r="CBM118" s="295"/>
      <c r="CBN118" s="295"/>
      <c r="CBO118" s="295"/>
      <c r="CBP118" s="295"/>
      <c r="CBQ118" s="295"/>
      <c r="CBR118" s="295"/>
      <c r="CBS118" s="295"/>
      <c r="CBT118" s="295"/>
      <c r="CBU118" s="295"/>
      <c r="CBV118" s="295"/>
      <c r="CBW118" s="295"/>
      <c r="CBX118" s="295"/>
      <c r="CBY118" s="295"/>
      <c r="CBZ118" s="295"/>
      <c r="CCA118" s="295"/>
      <c r="CCB118" s="295"/>
      <c r="CCC118" s="295"/>
      <c r="CCD118" s="295"/>
      <c r="CCE118" s="295"/>
      <c r="CCF118" s="295"/>
      <c r="CCG118" s="295"/>
      <c r="CCH118" s="295"/>
      <c r="CCI118" s="295"/>
      <c r="CCJ118" s="295"/>
      <c r="CCK118" s="295"/>
      <c r="CCL118" s="295"/>
      <c r="CCM118" s="295"/>
      <c r="CCN118" s="295"/>
      <c r="CCO118" s="295"/>
      <c r="CCP118" s="295"/>
      <c r="CCQ118" s="295"/>
      <c r="CCR118" s="295"/>
      <c r="CCS118" s="295"/>
      <c r="CCT118" s="295"/>
      <c r="CCU118" s="295"/>
      <c r="CCV118" s="295"/>
      <c r="CCW118" s="295"/>
      <c r="CCX118" s="295"/>
      <c r="CCY118" s="295"/>
      <c r="CCZ118" s="295"/>
      <c r="CDA118" s="295"/>
      <c r="CDB118" s="295"/>
      <c r="CDC118" s="295"/>
      <c r="CDD118" s="295"/>
      <c r="CDE118" s="295"/>
      <c r="CDF118" s="295"/>
      <c r="CDG118" s="295"/>
      <c r="CDH118" s="295"/>
      <c r="CDI118" s="295"/>
      <c r="CDJ118" s="295"/>
      <c r="CDK118" s="295"/>
      <c r="CDL118" s="295"/>
      <c r="CDM118" s="295"/>
      <c r="CDN118" s="295"/>
      <c r="CDO118" s="295"/>
      <c r="CDP118" s="295"/>
      <c r="CDQ118" s="295"/>
      <c r="CDR118" s="295"/>
      <c r="CDS118" s="295"/>
      <c r="CDT118" s="295"/>
      <c r="CDU118" s="295"/>
      <c r="CDV118" s="295"/>
      <c r="CDW118" s="295"/>
      <c r="CDX118" s="295"/>
      <c r="CDY118" s="295"/>
      <c r="CDZ118" s="295"/>
      <c r="CEA118" s="295"/>
      <c r="CEB118" s="295"/>
      <c r="CEC118" s="295"/>
      <c r="CED118" s="295"/>
      <c r="CEE118" s="295"/>
      <c r="CEF118" s="295"/>
      <c r="CEG118" s="295"/>
      <c r="CEH118" s="295"/>
      <c r="CEI118" s="295"/>
      <c r="CEJ118" s="295"/>
      <c r="CEK118" s="295"/>
      <c r="CEL118" s="295"/>
      <c r="CEM118" s="295"/>
      <c r="CEN118" s="295"/>
      <c r="CEO118" s="295"/>
      <c r="CEP118" s="295"/>
      <c r="CEQ118" s="295"/>
      <c r="CER118" s="295"/>
      <c r="CES118" s="295"/>
      <c r="CET118" s="295"/>
      <c r="CEU118" s="295"/>
      <c r="CEV118" s="295"/>
      <c r="CEW118" s="295"/>
      <c r="CEX118" s="295"/>
      <c r="CEY118" s="295"/>
      <c r="CEZ118" s="295"/>
      <c r="CFA118" s="295"/>
      <c r="CFB118" s="295"/>
      <c r="CFC118" s="295"/>
      <c r="CFD118" s="295"/>
      <c r="CFE118" s="295"/>
      <c r="CFF118" s="295"/>
      <c r="CFG118" s="295"/>
      <c r="CFH118" s="295"/>
      <c r="CFI118" s="295"/>
      <c r="CFJ118" s="295"/>
      <c r="CFK118" s="295"/>
      <c r="CFL118" s="295"/>
      <c r="CFM118" s="295"/>
      <c r="CFN118" s="295"/>
      <c r="CFO118" s="295"/>
      <c r="CFP118" s="295"/>
      <c r="CFQ118" s="295"/>
      <c r="CFR118" s="295"/>
      <c r="CFS118" s="295"/>
      <c r="CFT118" s="295"/>
      <c r="CFU118" s="295"/>
      <c r="CFV118" s="295"/>
      <c r="CFW118" s="295"/>
      <c r="CFX118" s="295"/>
      <c r="CFY118" s="295"/>
      <c r="CFZ118" s="295"/>
      <c r="CGA118" s="295"/>
      <c r="CGB118" s="295"/>
      <c r="CGC118" s="295"/>
      <c r="CGD118" s="295"/>
      <c r="CGE118" s="295"/>
      <c r="CGF118" s="295"/>
      <c r="CGG118" s="295"/>
      <c r="CGH118" s="295"/>
      <c r="CGI118" s="295"/>
      <c r="CGJ118" s="295"/>
      <c r="CGK118" s="295"/>
      <c r="CGL118" s="295"/>
      <c r="CGM118" s="295"/>
      <c r="CGN118" s="295"/>
      <c r="CGO118" s="295"/>
      <c r="CGP118" s="295"/>
      <c r="CGQ118" s="295"/>
      <c r="CGR118" s="295"/>
      <c r="CGS118" s="295"/>
      <c r="CGT118" s="295"/>
      <c r="CGU118" s="295"/>
      <c r="CGV118" s="295"/>
      <c r="CGW118" s="295"/>
      <c r="CGX118" s="295"/>
      <c r="CGY118" s="295"/>
      <c r="CGZ118" s="295"/>
      <c r="CHA118" s="295"/>
      <c r="CHB118" s="295"/>
      <c r="CHC118" s="295"/>
      <c r="CHD118" s="295"/>
      <c r="CHE118" s="295"/>
      <c r="CHF118" s="295"/>
      <c r="CHG118" s="295"/>
      <c r="CHH118" s="295"/>
      <c r="CHI118" s="295"/>
      <c r="CHJ118" s="295"/>
      <c r="CHK118" s="295"/>
      <c r="CHL118" s="295"/>
      <c r="CHM118" s="295"/>
      <c r="CHN118" s="295"/>
      <c r="CHO118" s="295"/>
      <c r="CHP118" s="295"/>
      <c r="CHQ118" s="295"/>
      <c r="CHR118" s="295"/>
      <c r="CHS118" s="295"/>
      <c r="CHT118" s="295"/>
      <c r="CHU118" s="295"/>
      <c r="CHV118" s="295"/>
      <c r="CHW118" s="295"/>
      <c r="CHX118" s="295"/>
      <c r="CHY118" s="295"/>
      <c r="CHZ118" s="295"/>
      <c r="CIA118" s="295"/>
      <c r="CIB118" s="295"/>
      <c r="CIC118" s="295"/>
      <c r="CID118" s="295"/>
      <c r="CIE118" s="295"/>
      <c r="CIF118" s="295"/>
      <c r="CIG118" s="295"/>
      <c r="CIH118" s="295"/>
      <c r="CII118" s="295"/>
      <c r="CIJ118" s="295"/>
      <c r="CIK118" s="295"/>
      <c r="CIL118" s="295"/>
      <c r="CIM118" s="295"/>
      <c r="CIN118" s="295"/>
      <c r="CIO118" s="295"/>
      <c r="CIP118" s="295"/>
      <c r="CIQ118" s="295"/>
      <c r="CIR118" s="295"/>
      <c r="CIS118" s="295"/>
      <c r="CIT118" s="295"/>
      <c r="CIU118" s="295"/>
      <c r="CIV118" s="295"/>
      <c r="CIW118" s="295"/>
      <c r="CIX118" s="295"/>
      <c r="CIY118" s="295"/>
      <c r="CIZ118" s="295"/>
      <c r="CJA118" s="295"/>
      <c r="CJB118" s="295"/>
      <c r="CJC118" s="295"/>
      <c r="CJD118" s="295"/>
      <c r="CJE118" s="295"/>
      <c r="CJF118" s="295"/>
      <c r="CJG118" s="295"/>
      <c r="CJH118" s="295"/>
      <c r="CJI118" s="295"/>
      <c r="CJJ118" s="295"/>
      <c r="CJK118" s="295"/>
      <c r="CJL118" s="295"/>
      <c r="CJM118" s="295"/>
      <c r="CJN118" s="295"/>
      <c r="CJO118" s="295"/>
      <c r="CJP118" s="295"/>
      <c r="CJQ118" s="295"/>
      <c r="CJR118" s="295"/>
      <c r="CJS118" s="295"/>
      <c r="CJT118" s="295"/>
      <c r="CJU118" s="295"/>
      <c r="CJV118" s="295"/>
      <c r="CJW118" s="295"/>
      <c r="CJX118" s="295"/>
      <c r="CJY118" s="295"/>
      <c r="CJZ118" s="295"/>
      <c r="CKA118" s="295"/>
      <c r="CKB118" s="295"/>
      <c r="CKC118" s="295"/>
      <c r="CKD118" s="295"/>
      <c r="CKE118" s="295"/>
      <c r="CKF118" s="295"/>
      <c r="CKG118" s="295"/>
      <c r="CKH118" s="295"/>
      <c r="CKI118" s="295"/>
      <c r="CKJ118" s="295"/>
      <c r="CKK118" s="295"/>
      <c r="CKL118" s="295"/>
      <c r="CKM118" s="295"/>
      <c r="CKN118" s="295"/>
      <c r="CKO118" s="295"/>
      <c r="CKP118" s="295"/>
      <c r="CKQ118" s="295"/>
      <c r="CKR118" s="295"/>
      <c r="CKS118" s="295"/>
      <c r="CKT118" s="295"/>
      <c r="CKU118" s="295"/>
      <c r="CKV118" s="295"/>
      <c r="CKW118" s="295"/>
      <c r="CKX118" s="295"/>
      <c r="CKY118" s="295"/>
      <c r="CKZ118" s="295"/>
      <c r="CLA118" s="295"/>
      <c r="CLB118" s="295"/>
      <c r="CLC118" s="295"/>
      <c r="CLD118" s="295"/>
      <c r="CLE118" s="295"/>
      <c r="CLF118" s="295"/>
      <c r="CLG118" s="295"/>
      <c r="CLH118" s="295"/>
      <c r="CLI118" s="295"/>
      <c r="CLJ118" s="295"/>
      <c r="CLK118" s="295"/>
      <c r="CLL118" s="295"/>
      <c r="CLM118" s="295"/>
      <c r="CLN118" s="295"/>
      <c r="CLO118" s="295"/>
      <c r="CLP118" s="295"/>
      <c r="CLQ118" s="295"/>
      <c r="CLR118" s="295"/>
      <c r="CLS118" s="295"/>
      <c r="CLT118" s="295"/>
      <c r="CLU118" s="295"/>
      <c r="CLV118" s="295"/>
      <c r="CLW118" s="295"/>
      <c r="CLX118" s="295"/>
      <c r="CLY118" s="295"/>
      <c r="CLZ118" s="295"/>
      <c r="CMA118" s="295"/>
      <c r="CMB118" s="295"/>
      <c r="CMC118" s="295"/>
      <c r="CMD118" s="295"/>
      <c r="CME118" s="295"/>
      <c r="CMF118" s="295"/>
      <c r="CMG118" s="295"/>
      <c r="CMH118" s="295"/>
      <c r="CMI118" s="295"/>
      <c r="CMJ118" s="295"/>
      <c r="CMK118" s="295"/>
      <c r="CML118" s="295"/>
      <c r="CMM118" s="295"/>
      <c r="CMN118" s="295"/>
      <c r="CMO118" s="295"/>
      <c r="CMP118" s="295"/>
      <c r="CMQ118" s="295"/>
      <c r="CMR118" s="295"/>
      <c r="CMS118" s="295"/>
      <c r="CMT118" s="295"/>
      <c r="CMU118" s="295"/>
      <c r="CMV118" s="295"/>
      <c r="CMW118" s="295"/>
      <c r="CMX118" s="295"/>
      <c r="CMY118" s="295"/>
      <c r="CMZ118" s="295"/>
      <c r="CNA118" s="295"/>
      <c r="CNB118" s="295"/>
      <c r="CNC118" s="295"/>
      <c r="CND118" s="295"/>
      <c r="CNE118" s="295"/>
      <c r="CNF118" s="295"/>
      <c r="CNG118" s="295"/>
      <c r="CNH118" s="295"/>
      <c r="CNI118" s="295"/>
      <c r="CNJ118" s="295"/>
      <c r="CNK118" s="295"/>
      <c r="CNL118" s="295"/>
      <c r="CNM118" s="295"/>
      <c r="CNN118" s="295"/>
      <c r="CNO118" s="295"/>
      <c r="CNP118" s="295"/>
      <c r="CNQ118" s="295"/>
      <c r="CNR118" s="295"/>
      <c r="CNS118" s="295"/>
      <c r="CNT118" s="295"/>
      <c r="CNU118" s="295"/>
      <c r="CNV118" s="295"/>
      <c r="CNW118" s="295"/>
      <c r="CNX118" s="295"/>
      <c r="CNY118" s="295"/>
      <c r="CNZ118" s="295"/>
      <c r="COA118" s="295"/>
      <c r="COB118" s="295"/>
      <c r="COC118" s="295"/>
      <c r="COD118" s="295"/>
      <c r="COE118" s="295"/>
      <c r="COF118" s="295"/>
      <c r="COG118" s="295"/>
      <c r="COH118" s="295"/>
      <c r="COI118" s="295"/>
      <c r="COJ118" s="295"/>
      <c r="COK118" s="295"/>
      <c r="COL118" s="295"/>
      <c r="COM118" s="295"/>
      <c r="CON118" s="295"/>
      <c r="COO118" s="295"/>
      <c r="COP118" s="295"/>
      <c r="COQ118" s="295"/>
      <c r="COR118" s="295"/>
      <c r="COS118" s="295"/>
      <c r="COT118" s="295"/>
      <c r="COU118" s="295"/>
      <c r="COV118" s="295"/>
      <c r="COW118" s="295"/>
      <c r="COX118" s="295"/>
      <c r="COY118" s="295"/>
      <c r="COZ118" s="295"/>
      <c r="CPA118" s="295"/>
      <c r="CPB118" s="295"/>
      <c r="CPC118" s="295"/>
      <c r="CPD118" s="295"/>
      <c r="CPE118" s="295"/>
      <c r="CPF118" s="295"/>
      <c r="CPG118" s="295"/>
      <c r="CPH118" s="295"/>
      <c r="CPI118" s="295"/>
      <c r="CPJ118" s="295"/>
      <c r="CPK118" s="295"/>
      <c r="CPL118" s="295"/>
      <c r="CPM118" s="295"/>
      <c r="CPN118" s="295"/>
      <c r="CPO118" s="295"/>
      <c r="CPP118" s="295"/>
      <c r="CPQ118" s="295"/>
      <c r="CPR118" s="295"/>
      <c r="CPS118" s="295"/>
      <c r="CPT118" s="295"/>
      <c r="CPU118" s="295"/>
      <c r="CPV118" s="295"/>
      <c r="CPW118" s="295"/>
      <c r="CPX118" s="295"/>
      <c r="CPY118" s="295"/>
      <c r="CPZ118" s="295"/>
      <c r="CQA118" s="295"/>
      <c r="CQB118" s="295"/>
      <c r="CQC118" s="295"/>
      <c r="CQD118" s="295"/>
      <c r="CQE118" s="295"/>
      <c r="CQF118" s="295"/>
      <c r="CQG118" s="295"/>
      <c r="CQH118" s="295"/>
      <c r="CQI118" s="295"/>
      <c r="CQJ118" s="295"/>
      <c r="CQK118" s="295"/>
      <c r="CQL118" s="295"/>
      <c r="CQM118" s="295"/>
      <c r="CQN118" s="295"/>
      <c r="CQO118" s="295"/>
      <c r="CQP118" s="295"/>
      <c r="CQQ118" s="295"/>
      <c r="CQR118" s="295"/>
      <c r="CQS118" s="295"/>
      <c r="CQT118" s="295"/>
      <c r="CQU118" s="295"/>
      <c r="CQV118" s="295"/>
      <c r="CQW118" s="295"/>
      <c r="CQX118" s="295"/>
      <c r="CQY118" s="295"/>
      <c r="CQZ118" s="295"/>
      <c r="CRA118" s="295"/>
      <c r="CRB118" s="295"/>
      <c r="CRC118" s="295"/>
      <c r="CRD118" s="295"/>
      <c r="CRE118" s="295"/>
      <c r="CRF118" s="295"/>
      <c r="CRG118" s="295"/>
      <c r="CRH118" s="295"/>
      <c r="CRI118" s="295"/>
      <c r="CRJ118" s="295"/>
      <c r="CRK118" s="295"/>
      <c r="CRL118" s="295"/>
      <c r="CRM118" s="295"/>
      <c r="CRN118" s="295"/>
      <c r="CRO118" s="295"/>
      <c r="CRP118" s="295"/>
      <c r="CRQ118" s="295"/>
      <c r="CRR118" s="295"/>
      <c r="CRS118" s="295"/>
      <c r="CRT118" s="295"/>
      <c r="CRU118" s="295"/>
      <c r="CRV118" s="295"/>
      <c r="CRW118" s="295"/>
      <c r="CRX118" s="295"/>
      <c r="CRY118" s="295"/>
      <c r="CRZ118" s="295"/>
      <c r="CSA118" s="295"/>
      <c r="CSB118" s="295"/>
      <c r="CSC118" s="295"/>
      <c r="CSD118" s="295"/>
      <c r="CSE118" s="295"/>
      <c r="CSF118" s="295"/>
      <c r="CSG118" s="295"/>
      <c r="CSH118" s="295"/>
      <c r="CSI118" s="295"/>
      <c r="CSJ118" s="295"/>
      <c r="CSK118" s="295"/>
      <c r="CSL118" s="295"/>
      <c r="CSM118" s="295"/>
      <c r="CSN118" s="295"/>
      <c r="CSO118" s="295"/>
      <c r="CSP118" s="295"/>
      <c r="CSQ118" s="295"/>
      <c r="CSR118" s="295"/>
      <c r="CSS118" s="295"/>
      <c r="CST118" s="295"/>
      <c r="CSU118" s="295"/>
      <c r="CSV118" s="295"/>
      <c r="CSW118" s="295"/>
      <c r="CSX118" s="295"/>
      <c r="CSY118" s="295"/>
      <c r="CSZ118" s="295"/>
      <c r="CTA118" s="295"/>
      <c r="CTB118" s="295"/>
      <c r="CTC118" s="295"/>
      <c r="CTD118" s="295"/>
      <c r="CTE118" s="295"/>
      <c r="CTF118" s="295"/>
      <c r="CTG118" s="295"/>
      <c r="CTH118" s="295"/>
      <c r="CTI118" s="295"/>
      <c r="CTJ118" s="295"/>
      <c r="CTK118" s="295"/>
      <c r="CTL118" s="295"/>
      <c r="CTM118" s="295"/>
      <c r="CTN118" s="295"/>
      <c r="CTO118" s="295"/>
      <c r="CTP118" s="295"/>
      <c r="CTQ118" s="295"/>
      <c r="CTR118" s="295"/>
      <c r="CTS118" s="295"/>
      <c r="CTT118" s="295"/>
      <c r="CTU118" s="295"/>
      <c r="CTV118" s="295"/>
      <c r="CTW118" s="295"/>
      <c r="CTX118" s="295"/>
      <c r="CTY118" s="295"/>
      <c r="CTZ118" s="295"/>
      <c r="CUA118" s="295"/>
      <c r="CUB118" s="295"/>
      <c r="CUC118" s="295"/>
      <c r="CUD118" s="295"/>
      <c r="CUE118" s="295"/>
      <c r="CUF118" s="295"/>
      <c r="CUG118" s="295"/>
      <c r="CUH118" s="295"/>
      <c r="CUI118" s="295"/>
      <c r="CUJ118" s="295"/>
      <c r="CUK118" s="295"/>
      <c r="CUL118" s="295"/>
      <c r="CUM118" s="295"/>
      <c r="CUN118" s="295"/>
      <c r="CUO118" s="295"/>
      <c r="CUP118" s="295"/>
      <c r="CUQ118" s="295"/>
      <c r="CUR118" s="295"/>
      <c r="CUS118" s="295"/>
      <c r="CUT118" s="295"/>
      <c r="CUU118" s="295"/>
      <c r="CUV118" s="295"/>
      <c r="CUW118" s="295"/>
      <c r="CUX118" s="295"/>
      <c r="CUY118" s="295"/>
      <c r="CUZ118" s="295"/>
      <c r="CVA118" s="295"/>
      <c r="CVB118" s="295"/>
      <c r="CVC118" s="295"/>
      <c r="CVD118" s="295"/>
      <c r="CVE118" s="295"/>
      <c r="CVF118" s="295"/>
      <c r="CVG118" s="295"/>
      <c r="CVH118" s="295"/>
      <c r="CVI118" s="295"/>
      <c r="CVJ118" s="295"/>
      <c r="CVK118" s="295"/>
      <c r="CVL118" s="295"/>
      <c r="CVM118" s="295"/>
      <c r="CVN118" s="295"/>
      <c r="CVO118" s="295"/>
      <c r="CVP118" s="295"/>
      <c r="CVQ118" s="295"/>
      <c r="CVR118" s="295"/>
      <c r="CVS118" s="295"/>
      <c r="CVT118" s="295"/>
      <c r="CVU118" s="295"/>
      <c r="CVV118" s="295"/>
      <c r="CVW118" s="295"/>
      <c r="CVX118" s="295"/>
      <c r="CVY118" s="295"/>
      <c r="CVZ118" s="295"/>
      <c r="CWA118" s="295"/>
      <c r="CWB118" s="295"/>
      <c r="CWC118" s="295"/>
      <c r="CWD118" s="295"/>
      <c r="CWE118" s="295"/>
      <c r="CWF118" s="295"/>
      <c r="CWG118" s="295"/>
      <c r="CWH118" s="295"/>
      <c r="CWI118" s="295"/>
      <c r="CWJ118" s="295"/>
      <c r="CWK118" s="295"/>
      <c r="CWL118" s="295"/>
      <c r="CWM118" s="295"/>
      <c r="CWN118" s="295"/>
      <c r="CWO118" s="295"/>
      <c r="CWP118" s="295"/>
      <c r="CWQ118" s="295"/>
      <c r="CWR118" s="295"/>
      <c r="CWS118" s="295"/>
      <c r="CWT118" s="295"/>
      <c r="CWU118" s="295"/>
      <c r="CWV118" s="295"/>
      <c r="CWW118" s="295"/>
      <c r="CWX118" s="295"/>
      <c r="CWY118" s="295"/>
      <c r="CWZ118" s="295"/>
      <c r="CXA118" s="295"/>
      <c r="CXB118" s="295"/>
      <c r="CXC118" s="295"/>
      <c r="CXD118" s="295"/>
      <c r="CXE118" s="295"/>
      <c r="CXF118" s="295"/>
      <c r="CXG118" s="295"/>
      <c r="CXH118" s="295"/>
      <c r="CXI118" s="295"/>
      <c r="CXJ118" s="295"/>
      <c r="CXK118" s="295"/>
      <c r="CXL118" s="295"/>
      <c r="CXM118" s="295"/>
      <c r="CXN118" s="295"/>
      <c r="CXO118" s="295"/>
      <c r="CXP118" s="295"/>
      <c r="CXQ118" s="295"/>
      <c r="CXR118" s="295"/>
      <c r="CXS118" s="295"/>
      <c r="CXT118" s="295"/>
      <c r="CXU118" s="295"/>
      <c r="CXV118" s="295"/>
      <c r="CXW118" s="295"/>
      <c r="CXX118" s="295"/>
      <c r="CXY118" s="295"/>
      <c r="CXZ118" s="295"/>
      <c r="CYA118" s="295"/>
      <c r="CYB118" s="295"/>
      <c r="CYC118" s="295"/>
      <c r="CYD118" s="295"/>
      <c r="CYE118" s="295"/>
      <c r="CYF118" s="295"/>
      <c r="CYG118" s="295"/>
      <c r="CYH118" s="295"/>
      <c r="CYI118" s="295"/>
      <c r="CYJ118" s="295"/>
      <c r="CYK118" s="295"/>
      <c r="CYL118" s="295"/>
      <c r="CYM118" s="295"/>
      <c r="CYN118" s="295"/>
      <c r="CYO118" s="295"/>
      <c r="CYP118" s="295"/>
      <c r="CYQ118" s="295"/>
      <c r="CYR118" s="295"/>
      <c r="CYS118" s="295"/>
      <c r="CYT118" s="295"/>
      <c r="CYU118" s="295"/>
      <c r="CYV118" s="295"/>
      <c r="CYW118" s="295"/>
      <c r="CYX118" s="295"/>
      <c r="CYY118" s="295"/>
      <c r="CYZ118" s="295"/>
      <c r="CZA118" s="295"/>
      <c r="CZB118" s="295"/>
      <c r="CZC118" s="295"/>
      <c r="CZD118" s="295"/>
      <c r="CZE118" s="295"/>
      <c r="CZF118" s="295"/>
      <c r="CZG118" s="295"/>
      <c r="CZH118" s="295"/>
      <c r="CZI118" s="295"/>
      <c r="CZJ118" s="295"/>
      <c r="CZK118" s="295"/>
      <c r="CZL118" s="295"/>
      <c r="CZM118" s="295"/>
      <c r="CZN118" s="295"/>
      <c r="CZO118" s="295"/>
      <c r="CZP118" s="295"/>
      <c r="CZQ118" s="295"/>
      <c r="CZR118" s="295"/>
      <c r="CZS118" s="295"/>
      <c r="CZT118" s="295"/>
      <c r="CZU118" s="295"/>
      <c r="CZV118" s="295"/>
      <c r="CZW118" s="295"/>
      <c r="CZX118" s="295"/>
      <c r="CZY118" s="295"/>
      <c r="CZZ118" s="295"/>
      <c r="DAA118" s="295"/>
      <c r="DAB118" s="295"/>
      <c r="DAC118" s="295"/>
      <c r="DAD118" s="295"/>
      <c r="DAE118" s="295"/>
      <c r="DAF118" s="295"/>
      <c r="DAG118" s="295"/>
      <c r="DAH118" s="295"/>
      <c r="DAI118" s="295"/>
      <c r="DAJ118" s="295"/>
      <c r="DAK118" s="295"/>
      <c r="DAL118" s="295"/>
      <c r="DAM118" s="295"/>
      <c r="DAN118" s="295"/>
      <c r="DAO118" s="295"/>
      <c r="DAP118" s="295"/>
      <c r="DAQ118" s="295"/>
      <c r="DAR118" s="295"/>
      <c r="DAS118" s="295"/>
      <c r="DAT118" s="295"/>
      <c r="DAU118" s="295"/>
      <c r="DAV118" s="295"/>
      <c r="DAW118" s="295"/>
      <c r="DAX118" s="295"/>
      <c r="DAY118" s="295"/>
      <c r="DAZ118" s="295"/>
      <c r="DBA118" s="295"/>
      <c r="DBB118" s="295"/>
      <c r="DBC118" s="295"/>
      <c r="DBD118" s="295"/>
      <c r="DBE118" s="295"/>
      <c r="DBF118" s="295"/>
      <c r="DBG118" s="295"/>
      <c r="DBH118" s="295"/>
      <c r="DBI118" s="295"/>
      <c r="DBJ118" s="295"/>
      <c r="DBK118" s="295"/>
      <c r="DBL118" s="295"/>
      <c r="DBM118" s="295"/>
      <c r="DBN118" s="295"/>
      <c r="DBO118" s="295"/>
      <c r="DBP118" s="295"/>
      <c r="DBQ118" s="295"/>
      <c r="DBR118" s="295"/>
      <c r="DBS118" s="295"/>
      <c r="DBT118" s="295"/>
      <c r="DBU118" s="295"/>
      <c r="DBV118" s="295"/>
      <c r="DBW118" s="295"/>
      <c r="DBX118" s="295"/>
      <c r="DBY118" s="295"/>
      <c r="DBZ118" s="295"/>
      <c r="DCA118" s="295"/>
      <c r="DCB118" s="295"/>
      <c r="DCC118" s="295"/>
      <c r="DCD118" s="295"/>
      <c r="DCE118" s="295"/>
      <c r="DCF118" s="295"/>
      <c r="DCG118" s="295"/>
      <c r="DCH118" s="295"/>
      <c r="DCI118" s="295"/>
      <c r="DCJ118" s="295"/>
      <c r="DCK118" s="295"/>
      <c r="DCL118" s="295"/>
      <c r="DCM118" s="295"/>
      <c r="DCN118" s="295"/>
      <c r="DCO118" s="295"/>
      <c r="DCP118" s="295"/>
      <c r="DCQ118" s="295"/>
      <c r="DCR118" s="295"/>
      <c r="DCS118" s="295"/>
      <c r="DCT118" s="295"/>
      <c r="DCU118" s="295"/>
      <c r="DCV118" s="295"/>
      <c r="DCW118" s="295"/>
      <c r="DCX118" s="295"/>
      <c r="DCY118" s="295"/>
      <c r="DCZ118" s="295"/>
      <c r="DDA118" s="295"/>
      <c r="DDB118" s="295"/>
      <c r="DDC118" s="295"/>
      <c r="DDD118" s="295"/>
      <c r="DDE118" s="295"/>
      <c r="DDF118" s="295"/>
      <c r="DDG118" s="295"/>
      <c r="DDH118" s="295"/>
      <c r="DDI118" s="295"/>
      <c r="DDJ118" s="295"/>
      <c r="DDK118" s="295"/>
      <c r="DDL118" s="295"/>
      <c r="DDM118" s="295"/>
      <c r="DDN118" s="295"/>
      <c r="DDO118" s="295"/>
      <c r="DDP118" s="295"/>
      <c r="DDQ118" s="295"/>
      <c r="DDR118" s="295"/>
      <c r="DDS118" s="295"/>
      <c r="DDT118" s="295"/>
      <c r="DDU118" s="295"/>
      <c r="DDV118" s="295"/>
      <c r="DDW118" s="295"/>
      <c r="DDX118" s="295"/>
      <c r="DDY118" s="295"/>
      <c r="DDZ118" s="295"/>
      <c r="DEA118" s="295"/>
      <c r="DEB118" s="295"/>
      <c r="DEC118" s="295"/>
      <c r="DED118" s="295"/>
      <c r="DEE118" s="295"/>
      <c r="DEF118" s="295"/>
      <c r="DEG118" s="295"/>
      <c r="DEH118" s="295"/>
      <c r="DEI118" s="295"/>
      <c r="DEJ118" s="295"/>
      <c r="DEK118" s="295"/>
      <c r="DEL118" s="295"/>
      <c r="DEM118" s="295"/>
      <c r="DEN118" s="295"/>
      <c r="DEO118" s="295"/>
      <c r="DEP118" s="295"/>
      <c r="DEQ118" s="295"/>
      <c r="DER118" s="295"/>
      <c r="DES118" s="295"/>
      <c r="DET118" s="295"/>
      <c r="DEU118" s="295"/>
      <c r="DEV118" s="295"/>
      <c r="DEW118" s="295"/>
      <c r="DEX118" s="295"/>
      <c r="DEY118" s="295"/>
      <c r="DEZ118" s="295"/>
      <c r="DFA118" s="295"/>
      <c r="DFB118" s="295"/>
      <c r="DFC118" s="295"/>
      <c r="DFD118" s="295"/>
      <c r="DFE118" s="295"/>
      <c r="DFF118" s="295"/>
      <c r="DFG118" s="295"/>
      <c r="DFH118" s="295"/>
      <c r="DFI118" s="295"/>
      <c r="DFJ118" s="295"/>
      <c r="DFK118" s="295"/>
      <c r="DFL118" s="295"/>
      <c r="DFM118" s="295"/>
      <c r="DFN118" s="295"/>
      <c r="DFO118" s="295"/>
      <c r="DFP118" s="295"/>
      <c r="DFQ118" s="295"/>
      <c r="DFR118" s="295"/>
      <c r="DFS118" s="295"/>
      <c r="DFT118" s="295"/>
      <c r="DFU118" s="295"/>
      <c r="DFV118" s="295"/>
      <c r="DFW118" s="295"/>
      <c r="DFX118" s="295"/>
      <c r="DFY118" s="295"/>
      <c r="DFZ118" s="295"/>
      <c r="DGA118" s="295"/>
      <c r="DGB118" s="295"/>
      <c r="DGC118" s="295"/>
      <c r="DGD118" s="295"/>
      <c r="DGE118" s="295"/>
      <c r="DGF118" s="295"/>
      <c r="DGG118" s="295"/>
      <c r="DGH118" s="295"/>
      <c r="DGI118" s="295"/>
      <c r="DGJ118" s="295"/>
      <c r="DGK118" s="295"/>
      <c r="DGL118" s="295"/>
      <c r="DGM118" s="295"/>
      <c r="DGN118" s="295"/>
      <c r="DGO118" s="295"/>
      <c r="DGP118" s="295"/>
      <c r="DGQ118" s="295"/>
      <c r="DGR118" s="295"/>
      <c r="DGS118" s="295"/>
      <c r="DGT118" s="295"/>
      <c r="DGU118" s="295"/>
      <c r="DGV118" s="295"/>
      <c r="DGW118" s="295"/>
      <c r="DGX118" s="295"/>
      <c r="DGY118" s="295"/>
      <c r="DGZ118" s="295"/>
      <c r="DHA118" s="295"/>
      <c r="DHB118" s="295"/>
      <c r="DHC118" s="295"/>
      <c r="DHD118" s="295"/>
      <c r="DHE118" s="295"/>
      <c r="DHF118" s="295"/>
      <c r="DHG118" s="295"/>
      <c r="DHH118" s="295"/>
      <c r="DHI118" s="295"/>
      <c r="DHJ118" s="295"/>
      <c r="DHK118" s="295"/>
      <c r="DHL118" s="295"/>
      <c r="DHM118" s="295"/>
      <c r="DHN118" s="295"/>
      <c r="DHO118" s="295"/>
      <c r="DHP118" s="295"/>
      <c r="DHQ118" s="295"/>
      <c r="DHR118" s="295"/>
      <c r="DHS118" s="295"/>
      <c r="DHT118" s="295"/>
      <c r="DHU118" s="295"/>
      <c r="DHV118" s="295"/>
      <c r="DHW118" s="295"/>
      <c r="DHX118" s="295"/>
      <c r="DHY118" s="295"/>
      <c r="DHZ118" s="295"/>
      <c r="DIA118" s="295"/>
      <c r="DIB118" s="295"/>
      <c r="DIC118" s="295"/>
      <c r="DID118" s="295"/>
      <c r="DIE118" s="295"/>
      <c r="DIF118" s="295"/>
      <c r="DIG118" s="295"/>
      <c r="DIH118" s="295"/>
      <c r="DII118" s="295"/>
      <c r="DIJ118" s="295"/>
      <c r="DIK118" s="295"/>
      <c r="DIL118" s="295"/>
      <c r="DIM118" s="295"/>
      <c r="DIN118" s="295"/>
      <c r="DIO118" s="295"/>
      <c r="DIP118" s="295"/>
      <c r="DIQ118" s="295"/>
      <c r="DIR118" s="295"/>
      <c r="DIS118" s="295"/>
      <c r="DIT118" s="295"/>
      <c r="DIU118" s="295"/>
      <c r="DIV118" s="295"/>
      <c r="DIW118" s="295"/>
      <c r="DIX118" s="295"/>
      <c r="DIY118" s="295"/>
      <c r="DIZ118" s="295"/>
      <c r="DJA118" s="295"/>
      <c r="DJB118" s="295"/>
      <c r="DJC118" s="295"/>
      <c r="DJD118" s="295"/>
      <c r="DJE118" s="295"/>
      <c r="DJF118" s="295"/>
      <c r="DJG118" s="295"/>
      <c r="DJH118" s="295"/>
      <c r="DJI118" s="295"/>
      <c r="DJJ118" s="295"/>
      <c r="DJK118" s="295"/>
      <c r="DJL118" s="295"/>
      <c r="DJM118" s="295"/>
      <c r="DJN118" s="295"/>
      <c r="DJO118" s="295"/>
      <c r="DJP118" s="295"/>
      <c r="DJQ118" s="295"/>
      <c r="DJR118" s="295"/>
      <c r="DJS118" s="295"/>
      <c r="DJT118" s="295"/>
      <c r="DJU118" s="295"/>
      <c r="DJV118" s="295"/>
      <c r="DJW118" s="295"/>
      <c r="DJX118" s="295"/>
      <c r="DJY118" s="295"/>
      <c r="DJZ118" s="295"/>
      <c r="DKA118" s="295"/>
      <c r="DKB118" s="295"/>
      <c r="DKC118" s="295"/>
      <c r="DKD118" s="295"/>
      <c r="DKE118" s="295"/>
      <c r="DKF118" s="295"/>
      <c r="DKG118" s="295"/>
      <c r="DKH118" s="295"/>
      <c r="DKI118" s="295"/>
      <c r="DKJ118" s="295"/>
      <c r="DKK118" s="295"/>
      <c r="DKL118" s="295"/>
      <c r="DKM118" s="295"/>
      <c r="DKN118" s="295"/>
      <c r="DKO118" s="295"/>
      <c r="DKP118" s="295"/>
      <c r="DKQ118" s="295"/>
      <c r="DKR118" s="295"/>
      <c r="DKS118" s="295"/>
      <c r="DKT118" s="295"/>
      <c r="DKU118" s="295"/>
      <c r="DKV118" s="295"/>
      <c r="DKW118" s="295"/>
      <c r="DKX118" s="295"/>
      <c r="DKY118" s="295"/>
      <c r="DKZ118" s="295"/>
      <c r="DLA118" s="295"/>
      <c r="DLB118" s="295"/>
      <c r="DLC118" s="295"/>
      <c r="DLD118" s="295"/>
      <c r="DLE118" s="295"/>
      <c r="DLF118" s="295"/>
      <c r="DLG118" s="295"/>
      <c r="DLH118" s="295"/>
      <c r="DLI118" s="295"/>
      <c r="DLJ118" s="295"/>
      <c r="DLK118" s="295"/>
      <c r="DLL118" s="295"/>
      <c r="DLM118" s="295"/>
      <c r="DLN118" s="295"/>
      <c r="DLO118" s="295"/>
      <c r="DLP118" s="295"/>
      <c r="DLQ118" s="295"/>
      <c r="DLR118" s="295"/>
      <c r="DLS118" s="295"/>
      <c r="DLT118" s="295"/>
      <c r="DLU118" s="295"/>
      <c r="DLV118" s="295"/>
      <c r="DLW118" s="295"/>
      <c r="DLX118" s="295"/>
      <c r="DLY118" s="295"/>
      <c r="DLZ118" s="295"/>
      <c r="DMA118" s="295"/>
      <c r="DMB118" s="295"/>
      <c r="DMC118" s="295"/>
      <c r="DMD118" s="295"/>
      <c r="DME118" s="295"/>
      <c r="DMF118" s="295"/>
      <c r="DMG118" s="295"/>
      <c r="DMH118" s="295"/>
      <c r="DMI118" s="295"/>
      <c r="DMJ118" s="295"/>
      <c r="DMK118" s="295"/>
      <c r="DML118" s="295"/>
      <c r="DMM118" s="295"/>
      <c r="DMN118" s="295"/>
      <c r="DMO118" s="295"/>
      <c r="DMP118" s="295"/>
      <c r="DMQ118" s="295"/>
      <c r="DMR118" s="295"/>
      <c r="DMS118" s="295"/>
      <c r="DMT118" s="295"/>
      <c r="DMU118" s="295"/>
      <c r="DMV118" s="295"/>
      <c r="DMW118" s="295"/>
      <c r="DMX118" s="295"/>
      <c r="DMY118" s="295"/>
      <c r="DMZ118" s="295"/>
      <c r="DNA118" s="295"/>
      <c r="DNB118" s="295"/>
      <c r="DNC118" s="295"/>
      <c r="DND118" s="295"/>
      <c r="DNE118" s="295"/>
      <c r="DNF118" s="295"/>
      <c r="DNG118" s="295"/>
      <c r="DNH118" s="295"/>
      <c r="DNI118" s="295"/>
      <c r="DNJ118" s="295"/>
      <c r="DNK118" s="295"/>
      <c r="DNL118" s="295"/>
      <c r="DNM118" s="295"/>
      <c r="DNN118" s="295"/>
      <c r="DNO118" s="295"/>
      <c r="DNP118" s="295"/>
      <c r="DNQ118" s="295"/>
      <c r="DNR118" s="295"/>
      <c r="DNS118" s="295"/>
      <c r="DNT118" s="295"/>
      <c r="DNU118" s="295"/>
      <c r="DNV118" s="295"/>
      <c r="DNW118" s="295"/>
      <c r="DNX118" s="295"/>
      <c r="DNY118" s="295"/>
      <c r="DNZ118" s="295"/>
      <c r="DOA118" s="295"/>
      <c r="DOB118" s="295"/>
      <c r="DOC118" s="295"/>
      <c r="DOD118" s="295"/>
      <c r="DOE118" s="295"/>
      <c r="DOF118" s="295"/>
      <c r="DOG118" s="295"/>
      <c r="DOH118" s="295"/>
      <c r="DOI118" s="295"/>
      <c r="DOJ118" s="295"/>
      <c r="DOK118" s="295"/>
      <c r="DOL118" s="295"/>
      <c r="DOM118" s="295"/>
      <c r="DON118" s="295"/>
      <c r="DOO118" s="295"/>
      <c r="DOP118" s="295"/>
      <c r="DOQ118" s="295"/>
      <c r="DOR118" s="295"/>
      <c r="DOS118" s="295"/>
      <c r="DOT118" s="295"/>
      <c r="DOU118" s="295"/>
      <c r="DOV118" s="295"/>
      <c r="DOW118" s="295"/>
      <c r="DOX118" s="295"/>
      <c r="DOY118" s="295"/>
      <c r="DOZ118" s="295"/>
      <c r="DPA118" s="295"/>
      <c r="DPB118" s="295"/>
      <c r="DPC118" s="295"/>
      <c r="DPD118" s="295"/>
      <c r="DPE118" s="295"/>
      <c r="DPF118" s="295"/>
      <c r="DPG118" s="295"/>
      <c r="DPH118" s="295"/>
      <c r="DPI118" s="295"/>
      <c r="DPJ118" s="295"/>
      <c r="DPK118" s="295"/>
      <c r="DPL118" s="295"/>
      <c r="DPM118" s="295"/>
      <c r="DPN118" s="295"/>
      <c r="DPO118" s="295"/>
      <c r="DPP118" s="295"/>
      <c r="DPQ118" s="295"/>
      <c r="DPR118" s="295"/>
      <c r="DPS118" s="295"/>
      <c r="DPT118" s="295"/>
      <c r="DPU118" s="295"/>
      <c r="DPV118" s="295"/>
      <c r="DPW118" s="295"/>
      <c r="DPX118" s="295"/>
      <c r="DPY118" s="295"/>
      <c r="DPZ118" s="295"/>
      <c r="DQA118" s="295"/>
      <c r="DQB118" s="295"/>
      <c r="DQC118" s="295"/>
      <c r="DQD118" s="295"/>
      <c r="DQE118" s="295"/>
      <c r="DQF118" s="295"/>
      <c r="DQG118" s="295"/>
      <c r="DQH118" s="295"/>
      <c r="DQI118" s="295"/>
      <c r="DQJ118" s="295"/>
      <c r="DQK118" s="295"/>
      <c r="DQL118" s="295"/>
      <c r="DQM118" s="295"/>
      <c r="DQN118" s="295"/>
      <c r="DQO118" s="295"/>
      <c r="DQP118" s="295"/>
      <c r="DQQ118" s="295"/>
      <c r="DQR118" s="295"/>
      <c r="DQS118" s="295"/>
      <c r="DQT118" s="295"/>
      <c r="DQU118" s="295"/>
      <c r="DQV118" s="295"/>
      <c r="DQW118" s="295"/>
      <c r="DQX118" s="295"/>
      <c r="DQY118" s="295"/>
      <c r="DQZ118" s="295"/>
      <c r="DRA118" s="295"/>
      <c r="DRB118" s="295"/>
      <c r="DRC118" s="295"/>
      <c r="DRD118" s="295"/>
      <c r="DRE118" s="295"/>
      <c r="DRF118" s="295"/>
      <c r="DRG118" s="295"/>
      <c r="DRH118" s="295"/>
      <c r="DRI118" s="295"/>
      <c r="DRJ118" s="295"/>
      <c r="DRK118" s="295"/>
      <c r="DRL118" s="295"/>
      <c r="DRM118" s="295"/>
      <c r="DRN118" s="295"/>
      <c r="DRO118" s="295"/>
      <c r="DRP118" s="295"/>
      <c r="DRQ118" s="295"/>
      <c r="DRR118" s="295"/>
      <c r="DRS118" s="295"/>
      <c r="DRT118" s="295"/>
      <c r="DRU118" s="295"/>
      <c r="DRV118" s="295"/>
      <c r="DRW118" s="295"/>
      <c r="DRX118" s="295"/>
      <c r="DRY118" s="295"/>
      <c r="DRZ118" s="295"/>
      <c r="DSA118" s="295"/>
      <c r="DSB118" s="295"/>
      <c r="DSC118" s="295"/>
      <c r="DSD118" s="295"/>
      <c r="DSE118" s="295"/>
      <c r="DSF118" s="295"/>
      <c r="DSG118" s="295"/>
      <c r="DSH118" s="295"/>
      <c r="DSI118" s="295"/>
      <c r="DSJ118" s="295"/>
      <c r="DSK118" s="295"/>
      <c r="DSL118" s="295"/>
      <c r="DSM118" s="295"/>
      <c r="DSN118" s="295"/>
      <c r="DSO118" s="295"/>
      <c r="DSP118" s="295"/>
      <c r="DSQ118" s="295"/>
      <c r="DSR118" s="295"/>
      <c r="DSS118" s="295"/>
      <c r="DST118" s="295"/>
      <c r="DSU118" s="295"/>
      <c r="DSV118" s="295"/>
      <c r="DSW118" s="295"/>
      <c r="DSX118" s="295"/>
      <c r="DSY118" s="295"/>
      <c r="DSZ118" s="295"/>
      <c r="DTA118" s="295"/>
      <c r="DTB118" s="295"/>
      <c r="DTC118" s="295"/>
      <c r="DTD118" s="295"/>
      <c r="DTE118" s="295"/>
      <c r="DTF118" s="295"/>
      <c r="DTG118" s="295"/>
      <c r="DTH118" s="295"/>
      <c r="DTI118" s="295"/>
      <c r="DTJ118" s="295"/>
      <c r="DTK118" s="295"/>
      <c r="DTL118" s="295"/>
      <c r="DTM118" s="295"/>
      <c r="DTN118" s="295"/>
      <c r="DTO118" s="295"/>
      <c r="DTP118" s="295"/>
      <c r="DTQ118" s="295"/>
      <c r="DTR118" s="295"/>
      <c r="DTS118" s="295"/>
      <c r="DTT118" s="295"/>
      <c r="DTU118" s="295"/>
      <c r="DTV118" s="295"/>
      <c r="DTW118" s="295"/>
      <c r="DTX118" s="295"/>
      <c r="DTY118" s="295"/>
      <c r="DTZ118" s="295"/>
      <c r="DUA118" s="295"/>
      <c r="DUB118" s="295"/>
      <c r="DUC118" s="295"/>
      <c r="DUD118" s="295"/>
      <c r="DUE118" s="295"/>
      <c r="DUF118" s="295"/>
      <c r="DUG118" s="295"/>
      <c r="DUH118" s="295"/>
      <c r="DUI118" s="295"/>
      <c r="DUJ118" s="295"/>
      <c r="DUK118" s="295"/>
      <c r="DUL118" s="295"/>
      <c r="DUM118" s="295"/>
      <c r="DUN118" s="295"/>
      <c r="DUO118" s="295"/>
      <c r="DUP118" s="295"/>
      <c r="DUQ118" s="295"/>
      <c r="DUR118" s="295"/>
      <c r="DUS118" s="295"/>
      <c r="DUT118" s="295"/>
      <c r="DUU118" s="295"/>
      <c r="DUV118" s="295"/>
      <c r="DUW118" s="295"/>
      <c r="DUX118" s="295"/>
      <c r="DUY118" s="295"/>
      <c r="DUZ118" s="295"/>
      <c r="DVA118" s="295"/>
      <c r="DVB118" s="295"/>
      <c r="DVC118" s="295"/>
      <c r="DVD118" s="295"/>
      <c r="DVE118" s="295"/>
      <c r="DVF118" s="295"/>
      <c r="DVG118" s="295"/>
      <c r="DVH118" s="295"/>
      <c r="DVI118" s="295"/>
      <c r="DVJ118" s="295"/>
      <c r="DVK118" s="295"/>
      <c r="DVL118" s="295"/>
      <c r="DVM118" s="295"/>
      <c r="DVN118" s="295"/>
      <c r="DVO118" s="295"/>
      <c r="DVP118" s="295"/>
      <c r="DVQ118" s="295"/>
      <c r="DVR118" s="295"/>
      <c r="DVS118" s="295"/>
      <c r="DVT118" s="295"/>
      <c r="DVU118" s="295"/>
      <c r="DVV118" s="295"/>
      <c r="DVW118" s="295"/>
      <c r="DVX118" s="295"/>
      <c r="DVY118" s="295"/>
      <c r="DVZ118" s="295"/>
      <c r="DWA118" s="295"/>
      <c r="DWB118" s="295"/>
      <c r="DWC118" s="295"/>
      <c r="DWD118" s="295"/>
      <c r="DWE118" s="295"/>
      <c r="DWF118" s="295"/>
      <c r="DWG118" s="295"/>
      <c r="DWH118" s="295"/>
      <c r="DWI118" s="295"/>
      <c r="DWJ118" s="295"/>
      <c r="DWK118" s="295"/>
      <c r="DWL118" s="295"/>
      <c r="DWM118" s="295"/>
      <c r="DWN118" s="295"/>
      <c r="DWO118" s="295"/>
      <c r="DWP118" s="295"/>
      <c r="DWQ118" s="295"/>
      <c r="DWR118" s="295"/>
      <c r="DWS118" s="295"/>
      <c r="DWT118" s="295"/>
      <c r="DWU118" s="295"/>
      <c r="DWV118" s="295"/>
      <c r="DWW118" s="295"/>
      <c r="DWX118" s="295"/>
      <c r="DWY118" s="295"/>
      <c r="DWZ118" s="295"/>
      <c r="DXA118" s="295"/>
      <c r="DXB118" s="295"/>
      <c r="DXC118" s="295"/>
      <c r="DXD118" s="295"/>
      <c r="DXE118" s="295"/>
      <c r="DXF118" s="295"/>
      <c r="DXG118" s="295"/>
      <c r="DXH118" s="295"/>
      <c r="DXI118" s="295"/>
      <c r="DXJ118" s="295"/>
      <c r="DXK118" s="295"/>
      <c r="DXL118" s="295"/>
      <c r="DXM118" s="295"/>
      <c r="DXN118" s="295"/>
      <c r="DXO118" s="295"/>
      <c r="DXP118" s="295"/>
      <c r="DXQ118" s="295"/>
      <c r="DXR118" s="295"/>
      <c r="DXS118" s="295"/>
      <c r="DXT118" s="295"/>
      <c r="DXU118" s="295"/>
      <c r="DXV118" s="295"/>
      <c r="DXW118" s="295"/>
      <c r="DXX118" s="295"/>
      <c r="DXY118" s="295"/>
      <c r="DXZ118" s="295"/>
      <c r="DYA118" s="295"/>
      <c r="DYB118" s="295"/>
      <c r="DYC118" s="295"/>
      <c r="DYD118" s="295"/>
      <c r="DYE118" s="295"/>
      <c r="DYF118" s="295"/>
      <c r="DYG118" s="295"/>
      <c r="DYH118" s="295"/>
      <c r="DYI118" s="295"/>
      <c r="DYJ118" s="295"/>
      <c r="DYK118" s="295"/>
      <c r="DYL118" s="295"/>
      <c r="DYM118" s="295"/>
      <c r="DYN118" s="295"/>
      <c r="DYO118" s="295"/>
      <c r="DYP118" s="295"/>
      <c r="DYQ118" s="295"/>
      <c r="DYR118" s="295"/>
      <c r="DYS118" s="295"/>
      <c r="DYT118" s="295"/>
      <c r="DYU118" s="295"/>
      <c r="DYV118" s="295"/>
      <c r="DYW118" s="295"/>
      <c r="DYX118" s="295"/>
      <c r="DYY118" s="295"/>
      <c r="DYZ118" s="295"/>
      <c r="DZA118" s="295"/>
      <c r="DZB118" s="295"/>
      <c r="DZC118" s="295"/>
      <c r="DZD118" s="295"/>
      <c r="DZE118" s="295"/>
      <c r="DZF118" s="295"/>
      <c r="DZG118" s="295"/>
      <c r="DZH118" s="295"/>
      <c r="DZI118" s="295"/>
      <c r="DZJ118" s="295"/>
      <c r="DZK118" s="295"/>
      <c r="DZL118" s="295"/>
      <c r="DZM118" s="295"/>
      <c r="DZN118" s="295"/>
      <c r="DZO118" s="295"/>
      <c r="DZP118" s="295"/>
      <c r="DZQ118" s="295"/>
      <c r="DZR118" s="295"/>
      <c r="DZS118" s="295"/>
      <c r="DZT118" s="295"/>
      <c r="DZU118" s="295"/>
      <c r="DZV118" s="295"/>
      <c r="DZW118" s="295"/>
      <c r="DZX118" s="295"/>
      <c r="DZY118" s="295"/>
      <c r="DZZ118" s="295"/>
      <c r="EAA118" s="295"/>
      <c r="EAB118" s="295"/>
      <c r="EAC118" s="295"/>
      <c r="EAD118" s="295"/>
      <c r="EAE118" s="295"/>
      <c r="EAF118" s="295"/>
      <c r="EAG118" s="295"/>
      <c r="EAH118" s="295"/>
      <c r="EAI118" s="295"/>
      <c r="EAJ118" s="295"/>
      <c r="EAK118" s="295"/>
      <c r="EAL118" s="295"/>
      <c r="EAM118" s="295"/>
      <c r="EAN118" s="295"/>
      <c r="EAO118" s="295"/>
      <c r="EAP118" s="295"/>
      <c r="EAQ118" s="295"/>
      <c r="EAR118" s="295"/>
      <c r="EAS118" s="295"/>
      <c r="EAT118" s="295"/>
      <c r="EAU118" s="295"/>
      <c r="EAV118" s="295"/>
      <c r="EAW118" s="295"/>
      <c r="EAX118" s="295"/>
      <c r="EAY118" s="295"/>
      <c r="EAZ118" s="295"/>
      <c r="EBA118" s="295"/>
      <c r="EBB118" s="295"/>
      <c r="EBC118" s="295"/>
      <c r="EBD118" s="295"/>
      <c r="EBE118" s="295"/>
      <c r="EBF118" s="295"/>
      <c r="EBG118" s="295"/>
      <c r="EBH118" s="295"/>
      <c r="EBI118" s="295"/>
      <c r="EBJ118" s="295"/>
      <c r="EBK118" s="295"/>
      <c r="EBL118" s="295"/>
      <c r="EBM118" s="295"/>
      <c r="EBN118" s="295"/>
      <c r="EBO118" s="295"/>
      <c r="EBP118" s="295"/>
      <c r="EBQ118" s="295"/>
      <c r="EBR118" s="295"/>
      <c r="EBS118" s="295"/>
      <c r="EBT118" s="295"/>
      <c r="EBU118" s="295"/>
      <c r="EBV118" s="295"/>
      <c r="EBW118" s="295"/>
      <c r="EBX118" s="295"/>
      <c r="EBY118" s="295"/>
      <c r="EBZ118" s="295"/>
      <c r="ECA118" s="295"/>
      <c r="ECB118" s="295"/>
      <c r="ECC118" s="295"/>
      <c r="ECD118" s="295"/>
      <c r="ECE118" s="295"/>
      <c r="ECF118" s="295"/>
      <c r="ECG118" s="295"/>
      <c r="ECH118" s="295"/>
      <c r="ECI118" s="295"/>
      <c r="ECJ118" s="295"/>
      <c r="ECK118" s="295"/>
      <c r="ECL118" s="295"/>
      <c r="ECM118" s="295"/>
      <c r="ECN118" s="295"/>
      <c r="ECO118" s="295"/>
      <c r="ECP118" s="295"/>
      <c r="ECQ118" s="295"/>
      <c r="ECR118" s="295"/>
      <c r="ECS118" s="295"/>
      <c r="ECT118" s="295"/>
      <c r="ECU118" s="295"/>
      <c r="ECV118" s="295"/>
      <c r="ECW118" s="295"/>
      <c r="ECX118" s="295"/>
      <c r="ECY118" s="295"/>
      <c r="ECZ118" s="295"/>
      <c r="EDA118" s="295"/>
      <c r="EDB118" s="295"/>
      <c r="EDC118" s="295"/>
      <c r="EDD118" s="295"/>
      <c r="EDE118" s="295"/>
      <c r="EDF118" s="295"/>
      <c r="EDG118" s="295"/>
      <c r="EDH118" s="295"/>
      <c r="EDI118" s="295"/>
      <c r="EDJ118" s="295"/>
      <c r="EDK118" s="295"/>
      <c r="EDL118" s="295"/>
      <c r="EDM118" s="295"/>
      <c r="EDN118" s="295"/>
      <c r="EDO118" s="295"/>
      <c r="EDP118" s="295"/>
      <c r="EDQ118" s="295"/>
      <c r="EDR118" s="295"/>
      <c r="EDS118" s="295"/>
      <c r="EDT118" s="295"/>
      <c r="EDU118" s="295"/>
      <c r="EDV118" s="295"/>
      <c r="EDW118" s="295"/>
      <c r="EDX118" s="295"/>
      <c r="EDY118" s="295"/>
      <c r="EDZ118" s="295"/>
      <c r="EEA118" s="295"/>
      <c r="EEB118" s="295"/>
      <c r="EEC118" s="295"/>
      <c r="EED118" s="295"/>
      <c r="EEE118" s="295"/>
      <c r="EEF118" s="295"/>
      <c r="EEG118" s="295"/>
      <c r="EEH118" s="295"/>
      <c r="EEI118" s="295"/>
      <c r="EEJ118" s="295"/>
      <c r="EEK118" s="295"/>
      <c r="EEL118" s="295"/>
      <c r="EEM118" s="295"/>
      <c r="EEN118" s="295"/>
      <c r="EEO118" s="295"/>
      <c r="EEP118" s="295"/>
      <c r="EEQ118" s="295"/>
      <c r="EER118" s="295"/>
      <c r="EES118" s="295"/>
      <c r="EET118" s="295"/>
      <c r="EEU118" s="295"/>
      <c r="EEV118" s="295"/>
      <c r="EEW118" s="295"/>
      <c r="EEX118" s="295"/>
      <c r="EEY118" s="295"/>
      <c r="EEZ118" s="295"/>
      <c r="EFA118" s="295"/>
      <c r="EFB118" s="295"/>
      <c r="EFC118" s="295"/>
      <c r="EFD118" s="295"/>
      <c r="EFE118" s="295"/>
      <c r="EFF118" s="295"/>
      <c r="EFG118" s="295"/>
      <c r="EFH118" s="295"/>
      <c r="EFI118" s="295"/>
      <c r="EFJ118" s="295"/>
      <c r="EFK118" s="295"/>
      <c r="EFL118" s="295"/>
      <c r="EFM118" s="295"/>
      <c r="EFN118" s="295"/>
      <c r="EFO118" s="295"/>
      <c r="EFP118" s="295"/>
      <c r="EFQ118" s="295"/>
      <c r="EFR118" s="295"/>
      <c r="EFS118" s="295"/>
      <c r="EFT118" s="295"/>
      <c r="EFU118" s="295"/>
      <c r="EFV118" s="295"/>
      <c r="EFW118" s="295"/>
      <c r="EFX118" s="295"/>
      <c r="EFY118" s="295"/>
      <c r="EFZ118" s="295"/>
      <c r="EGA118" s="295"/>
      <c r="EGB118" s="295"/>
      <c r="EGC118" s="295"/>
      <c r="EGD118" s="295"/>
      <c r="EGE118" s="295"/>
      <c r="EGF118" s="295"/>
      <c r="EGG118" s="295"/>
      <c r="EGH118" s="295"/>
      <c r="EGI118" s="295"/>
      <c r="EGJ118" s="295"/>
      <c r="EGK118" s="295"/>
      <c r="EGL118" s="295"/>
      <c r="EGM118" s="295"/>
      <c r="EGN118" s="295"/>
      <c r="EGO118" s="295"/>
      <c r="EGP118" s="295"/>
      <c r="EGQ118" s="295"/>
      <c r="EGR118" s="295"/>
      <c r="EGS118" s="295"/>
      <c r="EGT118" s="295"/>
      <c r="EGU118" s="295"/>
      <c r="EGV118" s="295"/>
      <c r="EGW118" s="295"/>
      <c r="EGX118" s="295"/>
      <c r="EGY118" s="295"/>
      <c r="EGZ118" s="295"/>
      <c r="EHA118" s="295"/>
      <c r="EHB118" s="295"/>
      <c r="EHC118" s="295"/>
      <c r="EHD118" s="295"/>
      <c r="EHE118" s="295"/>
      <c r="EHF118" s="295"/>
      <c r="EHG118" s="295"/>
      <c r="EHH118" s="295"/>
      <c r="EHI118" s="295"/>
      <c r="EHJ118" s="295"/>
      <c r="EHK118" s="295"/>
      <c r="EHL118" s="295"/>
      <c r="EHM118" s="295"/>
      <c r="EHN118" s="295"/>
      <c r="EHO118" s="295"/>
      <c r="EHP118" s="295"/>
      <c r="EHQ118" s="295"/>
      <c r="EHR118" s="295"/>
      <c r="EHS118" s="295"/>
      <c r="EHT118" s="295"/>
      <c r="EHU118" s="295"/>
      <c r="EHV118" s="295"/>
      <c r="EHW118" s="295"/>
      <c r="EHX118" s="295"/>
      <c r="EHY118" s="295"/>
      <c r="EHZ118" s="295"/>
      <c r="EIA118" s="295"/>
      <c r="EIB118" s="295"/>
      <c r="EIC118" s="295"/>
      <c r="EID118" s="295"/>
      <c r="EIE118" s="295"/>
      <c r="EIF118" s="295"/>
      <c r="EIG118" s="295"/>
      <c r="EIH118" s="295"/>
      <c r="EII118" s="295"/>
      <c r="EIJ118" s="295"/>
      <c r="EIK118" s="295"/>
      <c r="EIL118" s="295"/>
      <c r="EIM118" s="295"/>
      <c r="EIN118" s="295"/>
      <c r="EIO118" s="295"/>
      <c r="EIP118" s="295"/>
      <c r="EIQ118" s="295"/>
      <c r="EIR118" s="295"/>
      <c r="EIS118" s="295"/>
      <c r="EIT118" s="295"/>
      <c r="EIU118" s="295"/>
      <c r="EIV118" s="295"/>
      <c r="EIW118" s="295"/>
      <c r="EIX118" s="295"/>
      <c r="EIY118" s="295"/>
      <c r="EIZ118" s="295"/>
      <c r="EJA118" s="295"/>
      <c r="EJB118" s="295"/>
      <c r="EJC118" s="295"/>
      <c r="EJD118" s="295"/>
      <c r="EJE118" s="295"/>
      <c r="EJF118" s="295"/>
      <c r="EJG118" s="295"/>
      <c r="EJH118" s="295"/>
      <c r="EJI118" s="295"/>
      <c r="EJJ118" s="295"/>
      <c r="EJK118" s="295"/>
      <c r="EJL118" s="295"/>
      <c r="EJM118" s="295"/>
      <c r="EJN118" s="295"/>
      <c r="EJO118" s="295"/>
      <c r="EJP118" s="295"/>
      <c r="EJQ118" s="295"/>
      <c r="EJR118" s="295"/>
      <c r="EJS118" s="295"/>
      <c r="EJT118" s="295"/>
      <c r="EJU118" s="295"/>
      <c r="EJV118" s="295"/>
      <c r="EJW118" s="295"/>
      <c r="EJX118" s="295"/>
      <c r="EJY118" s="295"/>
      <c r="EJZ118" s="295"/>
      <c r="EKA118" s="295"/>
      <c r="EKB118" s="295"/>
      <c r="EKC118" s="295"/>
      <c r="EKD118" s="295"/>
      <c r="EKE118" s="295"/>
      <c r="EKF118" s="295"/>
      <c r="EKG118" s="295"/>
      <c r="EKH118" s="295"/>
      <c r="EKI118" s="295"/>
      <c r="EKJ118" s="295"/>
      <c r="EKK118" s="295"/>
      <c r="EKL118" s="295"/>
      <c r="EKM118" s="295"/>
      <c r="EKN118" s="295"/>
      <c r="EKO118" s="295"/>
      <c r="EKP118" s="295"/>
      <c r="EKQ118" s="295"/>
      <c r="EKR118" s="295"/>
      <c r="EKS118" s="295"/>
      <c r="EKT118" s="295"/>
      <c r="EKU118" s="295"/>
      <c r="EKV118" s="295"/>
      <c r="EKW118" s="295"/>
      <c r="EKX118" s="295"/>
      <c r="EKY118" s="295"/>
      <c r="EKZ118" s="295"/>
      <c r="ELA118" s="295"/>
      <c r="ELB118" s="295"/>
      <c r="ELC118" s="295"/>
      <c r="ELD118" s="295"/>
      <c r="ELE118" s="295"/>
      <c r="ELF118" s="295"/>
      <c r="ELG118" s="295"/>
      <c r="ELH118" s="295"/>
      <c r="ELI118" s="295"/>
      <c r="ELJ118" s="295"/>
      <c r="ELK118" s="295"/>
      <c r="ELL118" s="295"/>
      <c r="ELM118" s="295"/>
      <c r="ELN118" s="295"/>
      <c r="ELO118" s="295"/>
      <c r="ELP118" s="295"/>
      <c r="ELQ118" s="295"/>
      <c r="ELR118" s="295"/>
      <c r="ELS118" s="295"/>
      <c r="ELT118" s="295"/>
      <c r="ELU118" s="295"/>
      <c r="ELV118" s="295"/>
      <c r="ELW118" s="295"/>
      <c r="ELX118" s="295"/>
      <c r="ELY118" s="295"/>
      <c r="ELZ118" s="295"/>
      <c r="EMA118" s="295"/>
      <c r="EMB118" s="295"/>
      <c r="EMC118" s="295"/>
      <c r="EMD118" s="295"/>
      <c r="EME118" s="295"/>
      <c r="EMF118" s="295"/>
      <c r="EMG118" s="295"/>
      <c r="EMH118" s="295"/>
      <c r="EMI118" s="295"/>
      <c r="EMJ118" s="295"/>
      <c r="EMK118" s="295"/>
      <c r="EML118" s="295"/>
      <c r="EMM118" s="295"/>
      <c r="EMN118" s="295"/>
      <c r="EMO118" s="295"/>
      <c r="EMP118" s="295"/>
      <c r="EMQ118" s="295"/>
      <c r="EMR118" s="295"/>
      <c r="EMS118" s="295"/>
      <c r="EMT118" s="295"/>
      <c r="EMU118" s="295"/>
      <c r="EMV118" s="295"/>
      <c r="EMW118" s="295"/>
      <c r="EMX118" s="295"/>
      <c r="EMY118" s="295"/>
      <c r="EMZ118" s="295"/>
      <c r="ENA118" s="295"/>
      <c r="ENB118" s="295"/>
      <c r="ENC118" s="295"/>
      <c r="END118" s="295"/>
      <c r="ENE118" s="295"/>
      <c r="ENF118" s="295"/>
      <c r="ENG118" s="295"/>
      <c r="ENH118" s="295"/>
      <c r="ENI118" s="295"/>
      <c r="ENJ118" s="295"/>
      <c r="ENK118" s="295"/>
      <c r="ENL118" s="295"/>
      <c r="ENM118" s="295"/>
      <c r="ENN118" s="295"/>
      <c r="ENO118" s="295"/>
      <c r="ENP118" s="295"/>
      <c r="ENQ118" s="295"/>
      <c r="ENR118" s="295"/>
      <c r="ENS118" s="295"/>
      <c r="ENT118" s="295"/>
      <c r="ENU118" s="295"/>
      <c r="ENV118" s="295"/>
      <c r="ENW118" s="295"/>
      <c r="ENX118" s="295"/>
      <c r="ENY118" s="295"/>
      <c r="ENZ118" s="295"/>
      <c r="EOA118" s="295"/>
      <c r="EOB118" s="295"/>
      <c r="EOC118" s="295"/>
      <c r="EOD118" s="295"/>
      <c r="EOE118" s="295"/>
      <c r="EOF118" s="295"/>
      <c r="EOG118" s="295"/>
      <c r="EOH118" s="295"/>
      <c r="EOI118" s="295"/>
      <c r="EOJ118" s="295"/>
      <c r="EOK118" s="295"/>
      <c r="EOL118" s="295"/>
      <c r="EOM118" s="295"/>
      <c r="EON118" s="295"/>
      <c r="EOO118" s="295"/>
      <c r="EOP118" s="295"/>
      <c r="EOQ118" s="295"/>
      <c r="EOR118" s="295"/>
      <c r="EOS118" s="295"/>
      <c r="EOT118" s="295"/>
      <c r="EOU118" s="295"/>
      <c r="EOV118" s="295"/>
      <c r="EOW118" s="295"/>
      <c r="EOX118" s="295"/>
      <c r="EOY118" s="295"/>
      <c r="EOZ118" s="295"/>
      <c r="EPA118" s="295"/>
      <c r="EPB118" s="295"/>
      <c r="EPC118" s="295"/>
      <c r="EPD118" s="295"/>
      <c r="EPE118" s="295"/>
      <c r="EPF118" s="295"/>
      <c r="EPG118" s="295"/>
      <c r="EPH118" s="295"/>
      <c r="EPI118" s="295"/>
      <c r="EPJ118" s="295"/>
      <c r="EPK118" s="295"/>
      <c r="EPL118" s="295"/>
      <c r="EPM118" s="295"/>
      <c r="EPN118" s="295"/>
      <c r="EPO118" s="295"/>
      <c r="EPP118" s="295"/>
      <c r="EPQ118" s="295"/>
      <c r="EPR118" s="295"/>
      <c r="EPS118" s="295"/>
      <c r="EPT118" s="295"/>
      <c r="EPU118" s="295"/>
      <c r="EPV118" s="295"/>
      <c r="EPW118" s="295"/>
      <c r="EPX118" s="295"/>
      <c r="EPY118" s="295"/>
      <c r="EPZ118" s="295"/>
      <c r="EQA118" s="295"/>
      <c r="EQB118" s="295"/>
      <c r="EQC118" s="295"/>
      <c r="EQD118" s="295"/>
      <c r="EQE118" s="295"/>
      <c r="EQF118" s="295"/>
      <c r="EQG118" s="295"/>
      <c r="EQH118" s="295"/>
      <c r="EQI118" s="295"/>
      <c r="EQJ118" s="295"/>
      <c r="EQK118" s="295"/>
      <c r="EQL118" s="295"/>
      <c r="EQM118" s="295"/>
      <c r="EQN118" s="295"/>
      <c r="EQO118" s="295"/>
      <c r="EQP118" s="295"/>
      <c r="EQQ118" s="295"/>
      <c r="EQR118" s="295"/>
      <c r="EQS118" s="295"/>
      <c r="EQT118" s="295"/>
      <c r="EQU118" s="295"/>
      <c r="EQV118" s="295"/>
      <c r="EQW118" s="295"/>
      <c r="EQX118" s="295"/>
      <c r="EQY118" s="295"/>
      <c r="EQZ118" s="295"/>
      <c r="ERA118" s="295"/>
      <c r="ERB118" s="295"/>
      <c r="ERC118" s="295"/>
      <c r="ERD118" s="295"/>
      <c r="ERE118" s="295"/>
      <c r="ERF118" s="295"/>
      <c r="ERG118" s="295"/>
      <c r="ERH118" s="295"/>
      <c r="ERI118" s="295"/>
      <c r="ERJ118" s="295"/>
      <c r="ERK118" s="295"/>
      <c r="ERL118" s="295"/>
      <c r="ERM118" s="295"/>
      <c r="ERN118" s="295"/>
      <c r="ERO118" s="295"/>
      <c r="ERP118" s="295"/>
      <c r="ERQ118" s="295"/>
      <c r="ERR118" s="295"/>
      <c r="ERS118" s="295"/>
      <c r="ERT118" s="295"/>
      <c r="ERU118" s="295"/>
      <c r="ERV118" s="295"/>
      <c r="ERW118" s="295"/>
      <c r="ERX118" s="295"/>
      <c r="ERY118" s="295"/>
      <c r="ERZ118" s="295"/>
      <c r="ESA118" s="295"/>
      <c r="ESB118" s="295"/>
      <c r="ESC118" s="295"/>
      <c r="ESD118" s="295"/>
      <c r="ESE118" s="295"/>
      <c r="ESF118" s="295"/>
      <c r="ESG118" s="295"/>
      <c r="ESH118" s="295"/>
      <c r="ESI118" s="295"/>
      <c r="ESJ118" s="295"/>
      <c r="ESK118" s="295"/>
      <c r="ESL118" s="295"/>
      <c r="ESM118" s="295"/>
      <c r="ESN118" s="295"/>
      <c r="ESO118" s="295"/>
      <c r="ESP118" s="295"/>
      <c r="ESQ118" s="295"/>
      <c r="ESR118" s="295"/>
      <c r="ESS118" s="295"/>
      <c r="EST118" s="295"/>
      <c r="ESU118" s="295"/>
      <c r="ESV118" s="295"/>
      <c r="ESW118" s="295"/>
      <c r="ESX118" s="295"/>
      <c r="ESY118" s="295"/>
      <c r="ESZ118" s="295"/>
      <c r="ETA118" s="295"/>
      <c r="ETB118" s="295"/>
      <c r="ETC118" s="295"/>
      <c r="ETD118" s="295"/>
      <c r="ETE118" s="295"/>
      <c r="ETF118" s="295"/>
      <c r="ETG118" s="295"/>
      <c r="ETH118" s="295"/>
      <c r="ETI118" s="295"/>
      <c r="ETJ118" s="295"/>
      <c r="ETK118" s="295"/>
      <c r="ETL118" s="295"/>
      <c r="ETM118" s="295"/>
      <c r="ETN118" s="295"/>
      <c r="ETO118" s="295"/>
      <c r="ETP118" s="295"/>
      <c r="ETQ118" s="295"/>
      <c r="ETR118" s="295"/>
      <c r="ETS118" s="295"/>
      <c r="ETT118" s="295"/>
      <c r="ETU118" s="295"/>
      <c r="ETV118" s="295"/>
      <c r="ETW118" s="295"/>
      <c r="ETX118" s="295"/>
      <c r="ETY118" s="295"/>
      <c r="ETZ118" s="295"/>
      <c r="EUA118" s="295"/>
      <c r="EUB118" s="295"/>
      <c r="EUC118" s="295"/>
      <c r="EUD118" s="295"/>
      <c r="EUE118" s="295"/>
      <c r="EUF118" s="295"/>
      <c r="EUG118" s="295"/>
      <c r="EUH118" s="295"/>
      <c r="EUI118" s="295"/>
      <c r="EUJ118" s="295"/>
      <c r="EUK118" s="295"/>
      <c r="EUL118" s="295"/>
      <c r="EUM118" s="295"/>
      <c r="EUN118" s="295"/>
      <c r="EUO118" s="295"/>
      <c r="EUP118" s="295"/>
      <c r="EUQ118" s="295"/>
      <c r="EUR118" s="295"/>
      <c r="EUS118" s="295"/>
      <c r="EUT118" s="295"/>
      <c r="EUU118" s="295"/>
      <c r="EUV118" s="295"/>
      <c r="EUW118" s="295"/>
      <c r="EUX118" s="295"/>
      <c r="EUY118" s="295"/>
      <c r="EUZ118" s="295"/>
      <c r="EVA118" s="295"/>
      <c r="EVB118" s="295"/>
      <c r="EVC118" s="295"/>
      <c r="EVD118" s="295"/>
      <c r="EVE118" s="295"/>
      <c r="EVF118" s="295"/>
      <c r="EVG118" s="295"/>
      <c r="EVH118" s="295"/>
      <c r="EVI118" s="295"/>
      <c r="EVJ118" s="295"/>
      <c r="EVK118" s="295"/>
      <c r="EVL118" s="295"/>
      <c r="EVM118" s="295"/>
      <c r="EVN118" s="295"/>
      <c r="EVO118" s="295"/>
      <c r="EVP118" s="295"/>
      <c r="EVQ118" s="295"/>
      <c r="EVR118" s="295"/>
      <c r="EVS118" s="295"/>
      <c r="EVT118" s="295"/>
      <c r="EVU118" s="295"/>
      <c r="EVV118" s="295"/>
      <c r="EVW118" s="295"/>
      <c r="EVX118" s="295"/>
      <c r="EVY118" s="295"/>
      <c r="EVZ118" s="295"/>
      <c r="EWA118" s="295"/>
      <c r="EWB118" s="295"/>
      <c r="EWC118" s="295"/>
      <c r="EWD118" s="295"/>
      <c r="EWE118" s="295"/>
      <c r="EWF118" s="295"/>
      <c r="EWG118" s="295"/>
      <c r="EWH118" s="295"/>
      <c r="EWI118" s="295"/>
      <c r="EWJ118" s="295"/>
      <c r="EWK118" s="295"/>
      <c r="EWL118" s="295"/>
      <c r="EWM118" s="295"/>
      <c r="EWN118" s="295"/>
      <c r="EWO118" s="295"/>
      <c r="EWP118" s="295"/>
      <c r="EWQ118" s="295"/>
      <c r="EWR118" s="295"/>
      <c r="EWS118" s="295"/>
      <c r="EWT118" s="295"/>
      <c r="EWU118" s="295"/>
      <c r="EWV118" s="295"/>
      <c r="EWW118" s="295"/>
      <c r="EWX118" s="295"/>
      <c r="EWY118" s="295"/>
      <c r="EWZ118" s="295"/>
      <c r="EXA118" s="295"/>
      <c r="EXB118" s="295"/>
      <c r="EXC118" s="295"/>
      <c r="EXD118" s="295"/>
      <c r="EXE118" s="295"/>
      <c r="EXF118" s="295"/>
      <c r="EXG118" s="295"/>
      <c r="EXH118" s="295"/>
      <c r="EXI118" s="295"/>
      <c r="EXJ118" s="295"/>
      <c r="EXK118" s="295"/>
      <c r="EXL118" s="295"/>
      <c r="EXM118" s="295"/>
      <c r="EXN118" s="295"/>
      <c r="EXO118" s="295"/>
      <c r="EXP118" s="295"/>
      <c r="EXQ118" s="295"/>
      <c r="EXR118" s="295"/>
      <c r="EXS118" s="295"/>
      <c r="EXT118" s="295"/>
      <c r="EXU118" s="295"/>
      <c r="EXV118" s="295"/>
      <c r="EXW118" s="295"/>
      <c r="EXX118" s="295"/>
      <c r="EXY118" s="295"/>
      <c r="EXZ118" s="295"/>
      <c r="EYA118" s="295"/>
      <c r="EYB118" s="295"/>
      <c r="EYC118" s="295"/>
      <c r="EYD118" s="295"/>
      <c r="EYE118" s="295"/>
      <c r="EYF118" s="295"/>
      <c r="EYG118" s="295"/>
      <c r="EYH118" s="295"/>
      <c r="EYI118" s="295"/>
      <c r="EYJ118" s="295"/>
      <c r="EYK118" s="295"/>
      <c r="EYL118" s="295"/>
      <c r="EYM118" s="295"/>
      <c r="EYN118" s="295"/>
      <c r="EYO118" s="295"/>
      <c r="EYP118" s="295"/>
      <c r="EYQ118" s="295"/>
      <c r="EYR118" s="295"/>
      <c r="EYS118" s="295"/>
      <c r="EYT118" s="295"/>
      <c r="EYU118" s="295"/>
      <c r="EYV118" s="295"/>
      <c r="EYW118" s="295"/>
      <c r="EYX118" s="295"/>
      <c r="EYY118" s="295"/>
      <c r="EYZ118" s="295"/>
      <c r="EZA118" s="295"/>
      <c r="EZB118" s="295"/>
      <c r="EZC118" s="295"/>
      <c r="EZD118" s="295"/>
      <c r="EZE118" s="295"/>
      <c r="EZF118" s="295"/>
      <c r="EZG118" s="295"/>
      <c r="EZH118" s="295"/>
      <c r="EZI118" s="295"/>
      <c r="EZJ118" s="295"/>
      <c r="EZK118" s="295"/>
      <c r="EZL118" s="295"/>
      <c r="EZM118" s="295"/>
      <c r="EZN118" s="295"/>
      <c r="EZO118" s="295"/>
      <c r="EZP118" s="295"/>
      <c r="EZQ118" s="295"/>
      <c r="EZR118" s="295"/>
      <c r="EZS118" s="295"/>
      <c r="EZT118" s="295"/>
      <c r="EZU118" s="295"/>
      <c r="EZV118" s="295"/>
      <c r="EZW118" s="295"/>
      <c r="EZX118" s="295"/>
      <c r="EZY118" s="295"/>
      <c r="EZZ118" s="295"/>
      <c r="FAA118" s="295"/>
      <c r="FAB118" s="295"/>
      <c r="FAC118" s="295"/>
      <c r="FAD118" s="295"/>
      <c r="FAE118" s="295"/>
      <c r="FAF118" s="295"/>
      <c r="FAG118" s="295"/>
      <c r="FAH118" s="295"/>
      <c r="FAI118" s="295"/>
      <c r="FAJ118" s="295"/>
      <c r="FAK118" s="295"/>
      <c r="FAL118" s="295"/>
      <c r="FAM118" s="295"/>
      <c r="FAN118" s="295"/>
      <c r="FAO118" s="295"/>
      <c r="FAP118" s="295"/>
      <c r="FAQ118" s="295"/>
      <c r="FAR118" s="295"/>
      <c r="FAS118" s="295"/>
      <c r="FAT118" s="295"/>
      <c r="FAU118" s="295"/>
      <c r="FAV118" s="295"/>
      <c r="FAW118" s="295"/>
      <c r="FAX118" s="295"/>
      <c r="FAY118" s="295"/>
      <c r="FAZ118" s="295"/>
      <c r="FBA118" s="295"/>
      <c r="FBB118" s="295"/>
      <c r="FBC118" s="295"/>
      <c r="FBD118" s="295"/>
      <c r="FBE118" s="295"/>
      <c r="FBF118" s="295"/>
      <c r="FBG118" s="295"/>
      <c r="FBH118" s="295"/>
      <c r="FBI118" s="295"/>
      <c r="FBJ118" s="295"/>
      <c r="FBK118" s="295"/>
      <c r="FBL118" s="295"/>
      <c r="FBM118" s="295"/>
      <c r="FBN118" s="295"/>
      <c r="FBO118" s="295"/>
      <c r="FBP118" s="295"/>
      <c r="FBQ118" s="295"/>
      <c r="FBR118" s="295"/>
      <c r="FBS118" s="295"/>
      <c r="FBT118" s="295"/>
      <c r="FBU118" s="295"/>
      <c r="FBV118" s="295"/>
      <c r="FBW118" s="295"/>
      <c r="FBX118" s="295"/>
      <c r="FBY118" s="295"/>
      <c r="FBZ118" s="295"/>
      <c r="FCA118" s="295"/>
      <c r="FCB118" s="295"/>
      <c r="FCC118" s="295"/>
      <c r="FCD118" s="295"/>
      <c r="FCE118" s="295"/>
      <c r="FCF118" s="295"/>
      <c r="FCG118" s="295"/>
      <c r="FCH118" s="295"/>
      <c r="FCI118" s="295"/>
      <c r="FCJ118" s="295"/>
      <c r="FCK118" s="295"/>
      <c r="FCL118" s="295"/>
      <c r="FCM118" s="295"/>
      <c r="FCN118" s="295"/>
      <c r="FCO118" s="295"/>
      <c r="FCP118" s="295"/>
      <c r="FCQ118" s="295"/>
      <c r="FCR118" s="295"/>
      <c r="FCS118" s="295"/>
      <c r="FCT118" s="295"/>
      <c r="FCU118" s="295"/>
      <c r="FCV118" s="295"/>
      <c r="FCW118" s="295"/>
      <c r="FCX118" s="295"/>
      <c r="FCY118" s="295"/>
      <c r="FCZ118" s="295"/>
      <c r="FDA118" s="295"/>
      <c r="FDB118" s="295"/>
      <c r="FDC118" s="295"/>
      <c r="FDD118" s="295"/>
      <c r="FDE118" s="295"/>
      <c r="FDF118" s="295"/>
      <c r="FDG118" s="295"/>
      <c r="FDH118" s="295"/>
      <c r="FDI118" s="295"/>
      <c r="FDJ118" s="295"/>
      <c r="FDK118" s="295"/>
      <c r="FDL118" s="295"/>
      <c r="FDM118" s="295"/>
      <c r="FDN118" s="295"/>
      <c r="FDO118" s="295"/>
      <c r="FDP118" s="295"/>
      <c r="FDQ118" s="295"/>
      <c r="FDR118" s="295"/>
      <c r="FDS118" s="295"/>
      <c r="FDT118" s="295"/>
      <c r="FDU118" s="295"/>
      <c r="FDV118" s="295"/>
      <c r="FDW118" s="295"/>
      <c r="FDX118" s="295"/>
      <c r="FDY118" s="295"/>
      <c r="FDZ118" s="295"/>
      <c r="FEA118" s="295"/>
      <c r="FEB118" s="295"/>
      <c r="FEC118" s="295"/>
      <c r="FED118" s="295"/>
      <c r="FEE118" s="295"/>
      <c r="FEF118" s="295"/>
      <c r="FEG118" s="295"/>
      <c r="FEH118" s="295"/>
      <c r="FEI118" s="295"/>
      <c r="FEJ118" s="295"/>
      <c r="FEK118" s="295"/>
      <c r="FEL118" s="295"/>
      <c r="FEM118" s="295"/>
      <c r="FEN118" s="295"/>
      <c r="FEO118" s="295"/>
      <c r="FEP118" s="295"/>
      <c r="FEQ118" s="295"/>
      <c r="FER118" s="295"/>
      <c r="FES118" s="295"/>
      <c r="FET118" s="295"/>
      <c r="FEU118" s="295"/>
      <c r="FEV118" s="295"/>
      <c r="FEW118" s="295"/>
      <c r="FEX118" s="295"/>
      <c r="FEY118" s="295"/>
      <c r="FEZ118" s="295"/>
      <c r="FFA118" s="295"/>
      <c r="FFB118" s="295"/>
      <c r="FFC118" s="295"/>
      <c r="FFD118" s="295"/>
      <c r="FFE118" s="295"/>
      <c r="FFF118" s="295"/>
      <c r="FFG118" s="295"/>
      <c r="FFH118" s="295"/>
      <c r="FFI118" s="295"/>
      <c r="FFJ118" s="295"/>
      <c r="FFK118" s="295"/>
      <c r="FFL118" s="295"/>
      <c r="FFM118" s="295"/>
      <c r="FFN118" s="295"/>
      <c r="FFO118" s="295"/>
      <c r="FFP118" s="295"/>
      <c r="FFQ118" s="295"/>
      <c r="FFR118" s="295"/>
      <c r="FFS118" s="295"/>
      <c r="FFT118" s="295"/>
      <c r="FFU118" s="295"/>
      <c r="FFV118" s="295"/>
      <c r="FFW118" s="295"/>
      <c r="FFX118" s="295"/>
      <c r="FFY118" s="295"/>
      <c r="FFZ118" s="295"/>
      <c r="FGA118" s="295"/>
      <c r="FGB118" s="295"/>
      <c r="FGC118" s="295"/>
      <c r="FGD118" s="295"/>
      <c r="FGE118" s="295"/>
      <c r="FGF118" s="295"/>
      <c r="FGG118" s="295"/>
      <c r="FGH118" s="295"/>
      <c r="FGI118" s="295"/>
      <c r="FGJ118" s="295"/>
      <c r="FGK118" s="295"/>
      <c r="FGL118" s="295"/>
      <c r="FGM118" s="295"/>
      <c r="FGN118" s="295"/>
      <c r="FGO118" s="295"/>
      <c r="FGP118" s="295"/>
      <c r="FGQ118" s="295"/>
      <c r="FGR118" s="295"/>
      <c r="FGS118" s="295"/>
      <c r="FGT118" s="295"/>
      <c r="FGU118" s="295"/>
      <c r="FGV118" s="295"/>
      <c r="FGW118" s="295"/>
      <c r="FGX118" s="295"/>
      <c r="FGY118" s="295"/>
      <c r="FGZ118" s="295"/>
      <c r="FHA118" s="295"/>
      <c r="FHB118" s="295"/>
      <c r="FHC118" s="295"/>
      <c r="FHD118" s="295"/>
      <c r="FHE118" s="295"/>
      <c r="FHF118" s="295"/>
      <c r="FHG118" s="295"/>
      <c r="FHH118" s="295"/>
      <c r="FHI118" s="295"/>
      <c r="FHJ118" s="295"/>
      <c r="FHK118" s="295"/>
      <c r="FHL118" s="295"/>
      <c r="FHM118" s="295"/>
      <c r="FHN118" s="295"/>
      <c r="FHO118" s="295"/>
      <c r="FHP118" s="295"/>
      <c r="FHQ118" s="295"/>
      <c r="FHR118" s="295"/>
      <c r="FHS118" s="295"/>
      <c r="FHT118" s="295"/>
      <c r="FHU118" s="295"/>
      <c r="FHV118" s="295"/>
      <c r="FHW118" s="295"/>
      <c r="FHX118" s="295"/>
      <c r="FHY118" s="295"/>
      <c r="FHZ118" s="295"/>
      <c r="FIA118" s="295"/>
      <c r="FIB118" s="295"/>
      <c r="FIC118" s="295"/>
      <c r="FID118" s="295"/>
      <c r="FIE118" s="295"/>
      <c r="FIF118" s="295"/>
      <c r="FIG118" s="295"/>
      <c r="FIH118" s="295"/>
      <c r="FII118" s="295"/>
      <c r="FIJ118" s="295"/>
      <c r="FIK118" s="295"/>
      <c r="FIL118" s="295"/>
      <c r="FIM118" s="295"/>
      <c r="FIN118" s="295"/>
      <c r="FIO118" s="295"/>
      <c r="FIP118" s="295"/>
      <c r="FIQ118" s="295"/>
      <c r="FIR118" s="295"/>
      <c r="FIS118" s="295"/>
      <c r="FIT118" s="295"/>
      <c r="FIU118" s="295"/>
      <c r="FIV118" s="295"/>
      <c r="FIW118" s="295"/>
      <c r="FIX118" s="295"/>
      <c r="FIY118" s="295"/>
      <c r="FIZ118" s="295"/>
      <c r="FJA118" s="295"/>
      <c r="FJB118" s="295"/>
      <c r="FJC118" s="295"/>
      <c r="FJD118" s="295"/>
      <c r="FJE118" s="295"/>
      <c r="FJF118" s="295"/>
      <c r="FJG118" s="295"/>
      <c r="FJH118" s="295"/>
      <c r="FJI118" s="295"/>
      <c r="FJJ118" s="295"/>
      <c r="FJK118" s="295"/>
      <c r="FJL118" s="295"/>
      <c r="FJM118" s="295"/>
      <c r="FJN118" s="295"/>
      <c r="FJO118" s="295"/>
      <c r="FJP118" s="295"/>
      <c r="FJQ118" s="295"/>
      <c r="FJR118" s="295"/>
      <c r="FJS118" s="295"/>
      <c r="FJT118" s="295"/>
      <c r="FJU118" s="295"/>
      <c r="FJV118" s="295"/>
      <c r="FJW118" s="295"/>
      <c r="FJX118" s="295"/>
      <c r="FJY118" s="295"/>
      <c r="FJZ118" s="295"/>
      <c r="FKA118" s="295"/>
      <c r="FKB118" s="295"/>
      <c r="FKC118" s="295"/>
      <c r="FKD118" s="295"/>
      <c r="FKE118" s="295"/>
      <c r="FKF118" s="295"/>
      <c r="FKG118" s="295"/>
      <c r="FKH118" s="295"/>
      <c r="FKI118" s="295"/>
      <c r="FKJ118" s="295"/>
      <c r="FKK118" s="295"/>
      <c r="FKL118" s="295"/>
      <c r="FKM118" s="295"/>
      <c r="FKN118" s="295"/>
      <c r="FKO118" s="295"/>
      <c r="FKP118" s="295"/>
      <c r="FKQ118" s="295"/>
      <c r="FKR118" s="295"/>
      <c r="FKS118" s="295"/>
      <c r="FKT118" s="295"/>
      <c r="FKU118" s="295"/>
      <c r="FKV118" s="295"/>
      <c r="FKW118" s="295"/>
      <c r="FKX118" s="295"/>
      <c r="FKY118" s="295"/>
      <c r="FKZ118" s="295"/>
      <c r="FLA118" s="295"/>
      <c r="FLB118" s="295"/>
      <c r="FLC118" s="295"/>
      <c r="FLD118" s="295"/>
      <c r="FLE118" s="295"/>
      <c r="FLF118" s="295"/>
      <c r="FLG118" s="295"/>
      <c r="FLH118" s="295"/>
      <c r="FLI118" s="295"/>
      <c r="FLJ118" s="295"/>
      <c r="FLK118" s="295"/>
      <c r="FLL118" s="295"/>
      <c r="FLM118" s="295"/>
      <c r="FLN118" s="295"/>
      <c r="FLO118" s="295"/>
      <c r="FLP118" s="295"/>
      <c r="FLQ118" s="295"/>
      <c r="FLR118" s="295"/>
      <c r="FLS118" s="295"/>
      <c r="FLT118" s="295"/>
      <c r="FLU118" s="295"/>
      <c r="FLV118" s="295"/>
      <c r="FLW118" s="295"/>
      <c r="FLX118" s="295"/>
      <c r="FLY118" s="295"/>
      <c r="FLZ118" s="295"/>
      <c r="FMA118" s="295"/>
      <c r="FMB118" s="295"/>
      <c r="FMC118" s="295"/>
      <c r="FMD118" s="295"/>
      <c r="FME118" s="295"/>
      <c r="FMF118" s="295"/>
      <c r="FMG118" s="295"/>
      <c r="FMH118" s="295"/>
      <c r="FMI118" s="295"/>
      <c r="FMJ118" s="295"/>
      <c r="FMK118" s="295"/>
      <c r="FML118" s="295"/>
      <c r="FMM118" s="295"/>
      <c r="FMN118" s="295"/>
      <c r="FMO118" s="295"/>
      <c r="FMP118" s="295"/>
      <c r="FMQ118" s="295"/>
      <c r="FMR118" s="295"/>
      <c r="FMS118" s="295"/>
      <c r="FMT118" s="295"/>
      <c r="FMU118" s="295"/>
      <c r="FMV118" s="295"/>
      <c r="FMW118" s="295"/>
      <c r="FMX118" s="295"/>
      <c r="FMY118" s="295"/>
      <c r="FMZ118" s="295"/>
      <c r="FNA118" s="295"/>
      <c r="FNB118" s="295"/>
      <c r="FNC118" s="295"/>
      <c r="FND118" s="295"/>
      <c r="FNE118" s="295"/>
      <c r="FNF118" s="295"/>
      <c r="FNG118" s="295"/>
      <c r="FNH118" s="295"/>
      <c r="FNI118" s="295"/>
      <c r="FNJ118" s="295"/>
      <c r="FNK118" s="295"/>
      <c r="FNL118" s="295"/>
      <c r="FNM118" s="295"/>
      <c r="FNN118" s="295"/>
      <c r="FNO118" s="295"/>
      <c r="FNP118" s="295"/>
      <c r="FNQ118" s="295"/>
      <c r="FNR118" s="295"/>
      <c r="FNS118" s="295"/>
      <c r="FNT118" s="295"/>
      <c r="FNU118" s="295"/>
      <c r="FNV118" s="295"/>
      <c r="FNW118" s="295"/>
      <c r="FNX118" s="295"/>
      <c r="FNY118" s="295"/>
      <c r="FNZ118" s="295"/>
      <c r="FOA118" s="295"/>
      <c r="FOB118" s="295"/>
      <c r="FOC118" s="295"/>
      <c r="FOD118" s="295"/>
      <c r="FOE118" s="295"/>
      <c r="FOF118" s="295"/>
      <c r="FOG118" s="295"/>
      <c r="FOH118" s="295"/>
      <c r="FOI118" s="295"/>
      <c r="FOJ118" s="295"/>
      <c r="FOK118" s="295"/>
      <c r="FOL118" s="295"/>
      <c r="FOM118" s="295"/>
      <c r="FON118" s="295"/>
      <c r="FOO118" s="295"/>
      <c r="FOP118" s="295"/>
      <c r="FOQ118" s="295"/>
      <c r="FOR118" s="295"/>
      <c r="FOS118" s="295"/>
      <c r="FOT118" s="295"/>
      <c r="FOU118" s="295"/>
      <c r="FOV118" s="295"/>
      <c r="FOW118" s="295"/>
      <c r="FOX118" s="295"/>
      <c r="FOY118" s="295"/>
      <c r="FOZ118" s="295"/>
      <c r="FPA118" s="295"/>
      <c r="FPB118" s="295"/>
      <c r="FPC118" s="295"/>
      <c r="FPD118" s="295"/>
      <c r="FPE118" s="295"/>
      <c r="FPF118" s="295"/>
      <c r="FPG118" s="295"/>
      <c r="FPH118" s="295"/>
      <c r="FPI118" s="295"/>
      <c r="FPJ118" s="295"/>
      <c r="FPK118" s="295"/>
      <c r="FPL118" s="295"/>
      <c r="FPM118" s="295"/>
      <c r="FPN118" s="295"/>
      <c r="FPO118" s="295"/>
      <c r="FPP118" s="295"/>
      <c r="FPQ118" s="295"/>
      <c r="FPR118" s="295"/>
      <c r="FPS118" s="295"/>
      <c r="FPT118" s="295"/>
      <c r="FPU118" s="295"/>
      <c r="FPV118" s="295"/>
      <c r="FPW118" s="295"/>
      <c r="FPX118" s="295"/>
      <c r="FPY118" s="295"/>
      <c r="FPZ118" s="295"/>
      <c r="FQA118" s="295"/>
      <c r="FQB118" s="295"/>
      <c r="FQC118" s="295"/>
      <c r="FQD118" s="295"/>
      <c r="FQE118" s="295"/>
      <c r="FQF118" s="295"/>
      <c r="FQG118" s="295"/>
      <c r="FQH118" s="295"/>
      <c r="FQI118" s="295"/>
      <c r="FQJ118" s="295"/>
      <c r="FQK118" s="295"/>
      <c r="FQL118" s="295"/>
      <c r="FQM118" s="295"/>
      <c r="FQN118" s="295"/>
      <c r="FQO118" s="295"/>
      <c r="FQP118" s="295"/>
      <c r="FQQ118" s="295"/>
      <c r="FQR118" s="295"/>
      <c r="FQS118" s="295"/>
      <c r="FQT118" s="295"/>
      <c r="FQU118" s="295"/>
      <c r="FQV118" s="295"/>
      <c r="FQW118" s="295"/>
      <c r="FQX118" s="295"/>
      <c r="FQY118" s="295"/>
      <c r="FQZ118" s="295"/>
      <c r="FRA118" s="295"/>
      <c r="FRB118" s="295"/>
      <c r="FRC118" s="295"/>
      <c r="FRD118" s="295"/>
      <c r="FRE118" s="295"/>
      <c r="FRF118" s="295"/>
      <c r="FRG118" s="295"/>
      <c r="FRH118" s="295"/>
      <c r="FRI118" s="295"/>
      <c r="FRJ118" s="295"/>
      <c r="FRK118" s="295"/>
      <c r="FRL118" s="295"/>
      <c r="FRM118" s="295"/>
      <c r="FRN118" s="295"/>
      <c r="FRO118" s="295"/>
      <c r="FRP118" s="295"/>
      <c r="FRQ118" s="295"/>
      <c r="FRR118" s="295"/>
      <c r="FRS118" s="295"/>
      <c r="FRT118" s="295"/>
      <c r="FRU118" s="295"/>
      <c r="FRV118" s="295"/>
      <c r="FRW118" s="295"/>
      <c r="FRX118" s="295"/>
      <c r="FRY118" s="295"/>
      <c r="FRZ118" s="295"/>
      <c r="FSA118" s="295"/>
      <c r="FSB118" s="295"/>
      <c r="FSC118" s="295"/>
      <c r="FSD118" s="295"/>
      <c r="FSE118" s="295"/>
      <c r="FSF118" s="295"/>
      <c r="FSG118" s="295"/>
      <c r="FSH118" s="295"/>
      <c r="FSI118" s="295"/>
      <c r="FSJ118" s="295"/>
      <c r="FSK118" s="295"/>
      <c r="FSL118" s="295"/>
      <c r="FSM118" s="295"/>
      <c r="FSN118" s="295"/>
      <c r="FSO118" s="295"/>
      <c r="FSP118" s="295"/>
      <c r="FSQ118" s="295"/>
      <c r="FSR118" s="295"/>
      <c r="FSS118" s="295"/>
      <c r="FST118" s="295"/>
      <c r="FSU118" s="295"/>
      <c r="FSV118" s="295"/>
      <c r="FSW118" s="295"/>
      <c r="FSX118" s="295"/>
      <c r="FSY118" s="295"/>
      <c r="FSZ118" s="295"/>
      <c r="FTA118" s="295"/>
      <c r="FTB118" s="295"/>
      <c r="FTC118" s="295"/>
      <c r="FTD118" s="295"/>
      <c r="FTE118" s="295"/>
      <c r="FTF118" s="295"/>
      <c r="FTG118" s="295"/>
      <c r="FTH118" s="295"/>
      <c r="FTI118" s="295"/>
      <c r="FTJ118" s="295"/>
      <c r="FTK118" s="295"/>
      <c r="FTL118" s="295"/>
      <c r="FTM118" s="295"/>
      <c r="FTN118" s="295"/>
      <c r="FTO118" s="295"/>
      <c r="FTP118" s="295"/>
      <c r="FTQ118" s="295"/>
      <c r="FTR118" s="295"/>
      <c r="FTS118" s="295"/>
      <c r="FTT118" s="295"/>
      <c r="FTU118" s="295"/>
      <c r="FTV118" s="295"/>
      <c r="FTW118" s="295"/>
      <c r="FTX118" s="295"/>
      <c r="FTY118" s="295"/>
      <c r="FTZ118" s="295"/>
      <c r="FUA118" s="295"/>
      <c r="FUB118" s="295"/>
      <c r="FUC118" s="295"/>
      <c r="FUD118" s="295"/>
      <c r="FUE118" s="295"/>
      <c r="FUF118" s="295"/>
      <c r="FUG118" s="295"/>
      <c r="FUH118" s="295"/>
      <c r="FUI118" s="295"/>
      <c r="FUJ118" s="295"/>
      <c r="FUK118" s="295"/>
      <c r="FUL118" s="295"/>
      <c r="FUM118" s="295"/>
      <c r="FUN118" s="295"/>
      <c r="FUO118" s="295"/>
      <c r="FUP118" s="295"/>
      <c r="FUQ118" s="295"/>
      <c r="FUR118" s="295"/>
      <c r="FUS118" s="295"/>
      <c r="FUT118" s="295"/>
      <c r="FUU118" s="295"/>
      <c r="FUV118" s="295"/>
      <c r="FUW118" s="295"/>
      <c r="FUX118" s="295"/>
      <c r="FUY118" s="295"/>
      <c r="FUZ118" s="295"/>
      <c r="FVA118" s="295"/>
      <c r="FVB118" s="295"/>
      <c r="FVC118" s="295"/>
      <c r="FVD118" s="295"/>
      <c r="FVE118" s="295"/>
      <c r="FVF118" s="295"/>
      <c r="FVG118" s="295"/>
      <c r="FVH118" s="295"/>
      <c r="FVI118" s="295"/>
      <c r="FVJ118" s="295"/>
      <c r="FVK118" s="295"/>
      <c r="FVL118" s="295"/>
      <c r="FVM118" s="295"/>
      <c r="FVN118" s="295"/>
      <c r="FVO118" s="295"/>
      <c r="FVP118" s="295"/>
      <c r="FVQ118" s="295"/>
      <c r="FVR118" s="295"/>
      <c r="FVS118" s="295"/>
      <c r="FVT118" s="295"/>
      <c r="FVU118" s="295"/>
      <c r="FVV118" s="295"/>
      <c r="FVW118" s="295"/>
      <c r="FVX118" s="295"/>
      <c r="FVY118" s="295"/>
      <c r="FVZ118" s="295"/>
      <c r="FWA118" s="295"/>
      <c r="FWB118" s="295"/>
      <c r="FWC118" s="295"/>
      <c r="FWD118" s="295"/>
      <c r="FWE118" s="295"/>
      <c r="FWF118" s="295"/>
      <c r="FWG118" s="295"/>
      <c r="FWH118" s="295"/>
      <c r="FWI118" s="295"/>
      <c r="FWJ118" s="295"/>
      <c r="FWK118" s="295"/>
      <c r="FWL118" s="295"/>
      <c r="FWM118" s="295"/>
      <c r="FWN118" s="295"/>
      <c r="FWO118" s="295"/>
      <c r="FWP118" s="295"/>
      <c r="FWQ118" s="295"/>
      <c r="FWR118" s="295"/>
      <c r="FWS118" s="295"/>
      <c r="FWT118" s="295"/>
      <c r="FWU118" s="295"/>
      <c r="FWV118" s="295"/>
      <c r="FWW118" s="295"/>
      <c r="FWX118" s="295"/>
      <c r="FWY118" s="295"/>
      <c r="FWZ118" s="295"/>
      <c r="FXA118" s="295"/>
      <c r="FXB118" s="295"/>
      <c r="FXC118" s="295"/>
      <c r="FXD118" s="295"/>
      <c r="FXE118" s="295"/>
      <c r="FXF118" s="295"/>
      <c r="FXG118" s="295"/>
      <c r="FXH118" s="295"/>
      <c r="FXI118" s="295"/>
      <c r="FXJ118" s="295"/>
      <c r="FXK118" s="295"/>
      <c r="FXL118" s="295"/>
      <c r="FXM118" s="295"/>
      <c r="FXN118" s="295"/>
      <c r="FXO118" s="295"/>
      <c r="FXP118" s="295"/>
      <c r="FXQ118" s="295"/>
      <c r="FXR118" s="295"/>
      <c r="FXS118" s="295"/>
      <c r="FXT118" s="295"/>
      <c r="FXU118" s="295"/>
      <c r="FXV118" s="295"/>
      <c r="FXW118" s="295"/>
      <c r="FXX118" s="295"/>
      <c r="FXY118" s="295"/>
      <c r="FXZ118" s="295"/>
      <c r="FYA118" s="295"/>
      <c r="FYB118" s="295"/>
      <c r="FYC118" s="295"/>
      <c r="FYD118" s="295"/>
      <c r="FYE118" s="295"/>
      <c r="FYF118" s="295"/>
      <c r="FYG118" s="295"/>
      <c r="FYH118" s="295"/>
      <c r="FYI118" s="295"/>
      <c r="FYJ118" s="295"/>
      <c r="FYK118" s="295"/>
      <c r="FYL118" s="295"/>
      <c r="FYM118" s="295"/>
      <c r="FYN118" s="295"/>
      <c r="FYO118" s="295"/>
      <c r="FYP118" s="295"/>
      <c r="FYQ118" s="295"/>
      <c r="FYR118" s="295"/>
      <c r="FYS118" s="295"/>
      <c r="FYT118" s="295"/>
      <c r="FYU118" s="295"/>
      <c r="FYV118" s="295"/>
      <c r="FYW118" s="295"/>
      <c r="FYX118" s="295"/>
      <c r="FYY118" s="295"/>
      <c r="FYZ118" s="295"/>
      <c r="FZA118" s="295"/>
      <c r="FZB118" s="295"/>
      <c r="FZC118" s="295"/>
      <c r="FZD118" s="295"/>
      <c r="FZE118" s="295"/>
      <c r="FZF118" s="295"/>
      <c r="FZG118" s="295"/>
      <c r="FZH118" s="295"/>
      <c r="FZI118" s="295"/>
      <c r="FZJ118" s="295"/>
      <c r="FZK118" s="295"/>
      <c r="FZL118" s="295"/>
      <c r="FZM118" s="295"/>
      <c r="FZN118" s="295"/>
      <c r="FZO118" s="295"/>
      <c r="FZP118" s="295"/>
      <c r="FZQ118" s="295"/>
      <c r="FZR118" s="295"/>
      <c r="FZS118" s="295"/>
      <c r="FZT118" s="295"/>
      <c r="FZU118" s="295"/>
      <c r="FZV118" s="295"/>
      <c r="FZW118" s="295"/>
      <c r="FZX118" s="295"/>
      <c r="FZY118" s="295"/>
      <c r="FZZ118" s="295"/>
      <c r="GAA118" s="295"/>
      <c r="GAB118" s="295"/>
      <c r="GAC118" s="295"/>
      <c r="GAD118" s="295"/>
      <c r="GAE118" s="295"/>
      <c r="GAF118" s="295"/>
      <c r="GAG118" s="295"/>
      <c r="GAH118" s="295"/>
      <c r="GAI118" s="295"/>
      <c r="GAJ118" s="295"/>
      <c r="GAK118" s="295"/>
      <c r="GAL118" s="295"/>
      <c r="GAM118" s="295"/>
      <c r="GAN118" s="295"/>
      <c r="GAO118" s="295"/>
      <c r="GAP118" s="295"/>
      <c r="GAQ118" s="295"/>
      <c r="GAR118" s="295"/>
      <c r="GAS118" s="295"/>
      <c r="GAT118" s="295"/>
      <c r="GAU118" s="295"/>
      <c r="GAV118" s="295"/>
      <c r="GAW118" s="295"/>
      <c r="GAX118" s="295"/>
      <c r="GAY118" s="295"/>
      <c r="GAZ118" s="295"/>
      <c r="GBA118" s="295"/>
      <c r="GBB118" s="295"/>
      <c r="GBC118" s="295"/>
      <c r="GBD118" s="295"/>
      <c r="GBE118" s="295"/>
      <c r="GBF118" s="295"/>
      <c r="GBG118" s="295"/>
      <c r="GBH118" s="295"/>
      <c r="GBI118" s="295"/>
      <c r="GBJ118" s="295"/>
      <c r="GBK118" s="295"/>
      <c r="GBL118" s="295"/>
      <c r="GBM118" s="295"/>
      <c r="GBN118" s="295"/>
      <c r="GBO118" s="295"/>
      <c r="GBP118" s="295"/>
      <c r="GBQ118" s="295"/>
      <c r="GBR118" s="295"/>
      <c r="GBS118" s="295"/>
      <c r="GBT118" s="295"/>
      <c r="GBU118" s="295"/>
      <c r="GBV118" s="295"/>
      <c r="GBW118" s="295"/>
      <c r="GBX118" s="295"/>
      <c r="GBY118" s="295"/>
      <c r="GBZ118" s="295"/>
      <c r="GCA118" s="295"/>
      <c r="GCB118" s="295"/>
      <c r="GCC118" s="295"/>
      <c r="GCD118" s="295"/>
      <c r="GCE118" s="295"/>
      <c r="GCF118" s="295"/>
      <c r="GCG118" s="295"/>
      <c r="GCH118" s="295"/>
      <c r="GCI118" s="295"/>
      <c r="GCJ118" s="295"/>
      <c r="GCK118" s="295"/>
      <c r="GCL118" s="295"/>
      <c r="GCM118" s="295"/>
      <c r="GCN118" s="295"/>
      <c r="GCO118" s="295"/>
      <c r="GCP118" s="295"/>
      <c r="GCQ118" s="295"/>
      <c r="GCR118" s="295"/>
      <c r="GCS118" s="295"/>
      <c r="GCT118" s="295"/>
      <c r="GCU118" s="295"/>
      <c r="GCV118" s="295"/>
      <c r="GCW118" s="295"/>
      <c r="GCX118" s="295"/>
      <c r="GCY118" s="295"/>
      <c r="GCZ118" s="295"/>
      <c r="GDA118" s="295"/>
      <c r="GDB118" s="295"/>
      <c r="GDC118" s="295"/>
      <c r="GDD118" s="295"/>
      <c r="GDE118" s="295"/>
      <c r="GDF118" s="295"/>
      <c r="GDG118" s="295"/>
      <c r="GDH118" s="295"/>
      <c r="GDI118" s="295"/>
      <c r="GDJ118" s="295"/>
      <c r="GDK118" s="295"/>
      <c r="GDL118" s="295"/>
      <c r="GDM118" s="295"/>
      <c r="GDN118" s="295"/>
      <c r="GDO118" s="295"/>
      <c r="GDP118" s="295"/>
      <c r="GDQ118" s="295"/>
      <c r="GDR118" s="295"/>
      <c r="GDS118" s="295"/>
      <c r="GDT118" s="295"/>
      <c r="GDU118" s="295"/>
      <c r="GDV118" s="295"/>
      <c r="GDW118" s="295"/>
      <c r="GDX118" s="295"/>
      <c r="GDY118" s="295"/>
      <c r="GDZ118" s="295"/>
      <c r="GEA118" s="295"/>
      <c r="GEB118" s="295"/>
      <c r="GEC118" s="295"/>
      <c r="GED118" s="295"/>
      <c r="GEE118" s="295"/>
      <c r="GEF118" s="295"/>
      <c r="GEG118" s="295"/>
      <c r="GEH118" s="295"/>
      <c r="GEI118" s="295"/>
      <c r="GEJ118" s="295"/>
      <c r="GEK118" s="295"/>
      <c r="GEL118" s="295"/>
      <c r="GEM118" s="295"/>
      <c r="GEN118" s="295"/>
      <c r="GEO118" s="295"/>
      <c r="GEP118" s="295"/>
      <c r="GEQ118" s="295"/>
      <c r="GER118" s="295"/>
      <c r="GES118" s="295"/>
      <c r="GET118" s="295"/>
      <c r="GEU118" s="295"/>
      <c r="GEV118" s="295"/>
      <c r="GEW118" s="295"/>
      <c r="GEX118" s="295"/>
      <c r="GEY118" s="295"/>
      <c r="GEZ118" s="295"/>
      <c r="GFA118" s="295"/>
      <c r="GFB118" s="295"/>
      <c r="GFC118" s="295"/>
      <c r="GFD118" s="295"/>
      <c r="GFE118" s="295"/>
      <c r="GFF118" s="295"/>
      <c r="GFG118" s="295"/>
      <c r="GFH118" s="295"/>
      <c r="GFI118" s="295"/>
      <c r="GFJ118" s="295"/>
      <c r="GFK118" s="295"/>
      <c r="GFL118" s="295"/>
      <c r="GFM118" s="295"/>
      <c r="GFN118" s="295"/>
      <c r="GFO118" s="295"/>
      <c r="GFP118" s="295"/>
      <c r="GFQ118" s="295"/>
      <c r="GFR118" s="295"/>
      <c r="GFS118" s="295"/>
      <c r="GFT118" s="295"/>
      <c r="GFU118" s="295"/>
      <c r="GFV118" s="295"/>
      <c r="GFW118" s="295"/>
      <c r="GFX118" s="295"/>
      <c r="GFY118" s="295"/>
      <c r="GFZ118" s="295"/>
      <c r="GGA118" s="295"/>
      <c r="GGB118" s="295"/>
      <c r="GGC118" s="295"/>
      <c r="GGD118" s="295"/>
      <c r="GGE118" s="295"/>
      <c r="GGF118" s="295"/>
      <c r="GGG118" s="295"/>
      <c r="GGH118" s="295"/>
      <c r="GGI118" s="295"/>
      <c r="GGJ118" s="295"/>
      <c r="GGK118" s="295"/>
      <c r="GGL118" s="295"/>
      <c r="GGM118" s="295"/>
      <c r="GGN118" s="295"/>
      <c r="GGO118" s="295"/>
      <c r="GGP118" s="295"/>
      <c r="GGQ118" s="295"/>
      <c r="GGR118" s="295"/>
      <c r="GGS118" s="295"/>
      <c r="GGT118" s="295"/>
      <c r="GGU118" s="295"/>
      <c r="GGV118" s="295"/>
      <c r="GGW118" s="295"/>
      <c r="GGX118" s="295"/>
      <c r="GGY118" s="295"/>
      <c r="GGZ118" s="295"/>
      <c r="GHA118" s="295"/>
      <c r="GHB118" s="295"/>
      <c r="GHC118" s="295"/>
      <c r="GHD118" s="295"/>
      <c r="GHE118" s="295"/>
      <c r="GHF118" s="295"/>
      <c r="GHG118" s="295"/>
      <c r="GHH118" s="295"/>
      <c r="GHI118" s="295"/>
      <c r="GHJ118" s="295"/>
      <c r="GHK118" s="295"/>
      <c r="GHL118" s="295"/>
      <c r="GHM118" s="295"/>
      <c r="GHN118" s="295"/>
      <c r="GHO118" s="295"/>
      <c r="GHP118" s="295"/>
      <c r="GHQ118" s="295"/>
      <c r="GHR118" s="295"/>
      <c r="GHS118" s="295"/>
      <c r="GHT118" s="295"/>
      <c r="GHU118" s="295"/>
      <c r="GHV118" s="295"/>
      <c r="GHW118" s="295"/>
      <c r="GHX118" s="295"/>
      <c r="GHY118" s="295"/>
      <c r="GHZ118" s="295"/>
      <c r="GIA118" s="295"/>
      <c r="GIB118" s="295"/>
      <c r="GIC118" s="295"/>
      <c r="GID118" s="295"/>
      <c r="GIE118" s="295"/>
      <c r="GIF118" s="295"/>
      <c r="GIG118" s="295"/>
      <c r="GIH118" s="295"/>
      <c r="GII118" s="295"/>
      <c r="GIJ118" s="295"/>
      <c r="GIK118" s="295"/>
      <c r="GIL118" s="295"/>
      <c r="GIM118" s="295"/>
      <c r="GIN118" s="295"/>
      <c r="GIO118" s="295"/>
      <c r="GIP118" s="295"/>
      <c r="GIQ118" s="295"/>
      <c r="GIR118" s="295"/>
      <c r="GIS118" s="295"/>
      <c r="GIT118" s="295"/>
      <c r="GIU118" s="295"/>
      <c r="GIV118" s="295"/>
      <c r="GIW118" s="295"/>
      <c r="GIX118" s="295"/>
      <c r="GIY118" s="295"/>
      <c r="GIZ118" s="295"/>
      <c r="GJA118" s="295"/>
      <c r="GJB118" s="295"/>
      <c r="GJC118" s="295"/>
      <c r="GJD118" s="295"/>
      <c r="GJE118" s="295"/>
      <c r="GJF118" s="295"/>
      <c r="GJG118" s="295"/>
      <c r="GJH118" s="295"/>
      <c r="GJI118" s="295"/>
      <c r="GJJ118" s="295"/>
      <c r="GJK118" s="295"/>
      <c r="GJL118" s="295"/>
      <c r="GJM118" s="295"/>
      <c r="GJN118" s="295"/>
      <c r="GJO118" s="295"/>
      <c r="GJP118" s="295"/>
      <c r="GJQ118" s="295"/>
      <c r="GJR118" s="295"/>
      <c r="GJS118" s="295"/>
      <c r="GJT118" s="295"/>
      <c r="GJU118" s="295"/>
      <c r="GJV118" s="295"/>
      <c r="GJW118" s="295"/>
      <c r="GJX118" s="295"/>
      <c r="GJY118" s="295"/>
      <c r="GJZ118" s="295"/>
      <c r="GKA118" s="295"/>
      <c r="GKB118" s="295"/>
      <c r="GKC118" s="295"/>
      <c r="GKD118" s="295"/>
      <c r="GKE118" s="295"/>
      <c r="GKF118" s="295"/>
      <c r="GKG118" s="295"/>
      <c r="GKH118" s="295"/>
      <c r="GKI118" s="295"/>
      <c r="GKJ118" s="295"/>
      <c r="GKK118" s="295"/>
      <c r="GKL118" s="295"/>
      <c r="GKM118" s="295"/>
      <c r="GKN118" s="295"/>
      <c r="GKO118" s="295"/>
      <c r="GKP118" s="295"/>
      <c r="GKQ118" s="295"/>
      <c r="GKR118" s="295"/>
      <c r="GKS118" s="295"/>
      <c r="GKT118" s="295"/>
      <c r="GKU118" s="295"/>
      <c r="GKV118" s="295"/>
      <c r="GKW118" s="295"/>
      <c r="GKX118" s="295"/>
      <c r="GKY118" s="295"/>
      <c r="GKZ118" s="295"/>
      <c r="GLA118" s="295"/>
      <c r="GLB118" s="295"/>
      <c r="GLC118" s="295"/>
      <c r="GLD118" s="295"/>
      <c r="GLE118" s="295"/>
      <c r="GLF118" s="295"/>
      <c r="GLG118" s="295"/>
      <c r="GLH118" s="295"/>
      <c r="GLI118" s="295"/>
      <c r="GLJ118" s="295"/>
      <c r="GLK118" s="295"/>
      <c r="GLL118" s="295"/>
      <c r="GLM118" s="295"/>
      <c r="GLN118" s="295"/>
      <c r="GLO118" s="295"/>
      <c r="GLP118" s="295"/>
      <c r="GLQ118" s="295"/>
      <c r="GLR118" s="295"/>
      <c r="GLS118" s="295"/>
      <c r="GLT118" s="295"/>
      <c r="GLU118" s="295"/>
      <c r="GLV118" s="295"/>
      <c r="GLW118" s="295"/>
      <c r="GLX118" s="295"/>
      <c r="GLY118" s="295"/>
      <c r="GLZ118" s="295"/>
      <c r="GMA118" s="295"/>
      <c r="GMB118" s="295"/>
      <c r="GMC118" s="295"/>
      <c r="GMD118" s="295"/>
      <c r="GME118" s="295"/>
      <c r="GMF118" s="295"/>
      <c r="GMG118" s="295"/>
      <c r="GMH118" s="295"/>
      <c r="GMI118" s="295"/>
      <c r="GMJ118" s="295"/>
      <c r="GMK118" s="295"/>
      <c r="GML118" s="295"/>
      <c r="GMM118" s="295"/>
      <c r="GMN118" s="295"/>
      <c r="GMO118" s="295"/>
      <c r="GMP118" s="295"/>
      <c r="GMQ118" s="295"/>
      <c r="GMR118" s="295"/>
      <c r="GMS118" s="295"/>
      <c r="GMT118" s="295"/>
      <c r="GMU118" s="295"/>
      <c r="GMV118" s="295"/>
      <c r="GMW118" s="295"/>
      <c r="GMX118" s="295"/>
      <c r="GMY118" s="295"/>
      <c r="GMZ118" s="295"/>
      <c r="GNA118" s="295"/>
      <c r="GNB118" s="295"/>
      <c r="GNC118" s="295"/>
      <c r="GND118" s="295"/>
      <c r="GNE118" s="295"/>
      <c r="GNF118" s="295"/>
      <c r="GNG118" s="295"/>
      <c r="GNH118" s="295"/>
      <c r="GNI118" s="295"/>
      <c r="GNJ118" s="295"/>
      <c r="GNK118" s="295"/>
      <c r="GNL118" s="295"/>
      <c r="GNM118" s="295"/>
      <c r="GNN118" s="295"/>
      <c r="GNO118" s="295"/>
      <c r="GNP118" s="295"/>
      <c r="GNQ118" s="295"/>
      <c r="GNR118" s="295"/>
      <c r="GNS118" s="295"/>
      <c r="GNT118" s="295"/>
      <c r="GNU118" s="295"/>
      <c r="GNV118" s="295"/>
      <c r="GNW118" s="295"/>
      <c r="GNX118" s="295"/>
      <c r="GNY118" s="295"/>
      <c r="GNZ118" s="295"/>
      <c r="GOA118" s="295"/>
      <c r="GOB118" s="295"/>
      <c r="GOC118" s="295"/>
      <c r="GOD118" s="295"/>
      <c r="GOE118" s="295"/>
      <c r="GOF118" s="295"/>
      <c r="GOG118" s="295"/>
      <c r="GOH118" s="295"/>
      <c r="GOI118" s="295"/>
      <c r="GOJ118" s="295"/>
      <c r="GOK118" s="295"/>
      <c r="GOL118" s="295"/>
      <c r="GOM118" s="295"/>
      <c r="GON118" s="295"/>
      <c r="GOO118" s="295"/>
      <c r="GOP118" s="295"/>
      <c r="GOQ118" s="295"/>
      <c r="GOR118" s="295"/>
      <c r="GOS118" s="295"/>
      <c r="GOT118" s="295"/>
      <c r="GOU118" s="295"/>
      <c r="GOV118" s="295"/>
      <c r="GOW118" s="295"/>
      <c r="GOX118" s="295"/>
      <c r="GOY118" s="295"/>
      <c r="GOZ118" s="295"/>
      <c r="GPA118" s="295"/>
      <c r="GPB118" s="295"/>
      <c r="GPC118" s="295"/>
      <c r="GPD118" s="295"/>
      <c r="GPE118" s="295"/>
      <c r="GPF118" s="295"/>
      <c r="GPG118" s="295"/>
      <c r="GPH118" s="295"/>
      <c r="GPI118" s="295"/>
      <c r="GPJ118" s="295"/>
      <c r="GPK118" s="295"/>
      <c r="GPL118" s="295"/>
      <c r="GPM118" s="295"/>
      <c r="GPN118" s="295"/>
      <c r="GPO118" s="295"/>
      <c r="GPP118" s="295"/>
      <c r="GPQ118" s="295"/>
      <c r="GPR118" s="295"/>
      <c r="GPS118" s="295"/>
      <c r="GPT118" s="295"/>
      <c r="GPU118" s="295"/>
      <c r="GPV118" s="295"/>
      <c r="GPW118" s="295"/>
      <c r="GPX118" s="295"/>
      <c r="GPY118" s="295"/>
      <c r="GPZ118" s="295"/>
      <c r="GQA118" s="295"/>
      <c r="GQB118" s="295"/>
      <c r="GQC118" s="295"/>
      <c r="GQD118" s="295"/>
      <c r="GQE118" s="295"/>
      <c r="GQF118" s="295"/>
      <c r="GQG118" s="295"/>
      <c r="GQH118" s="295"/>
      <c r="GQI118" s="295"/>
      <c r="GQJ118" s="295"/>
      <c r="GQK118" s="295"/>
      <c r="GQL118" s="295"/>
      <c r="GQM118" s="295"/>
      <c r="GQN118" s="295"/>
      <c r="GQO118" s="295"/>
      <c r="GQP118" s="295"/>
      <c r="GQQ118" s="295"/>
      <c r="GQR118" s="295"/>
      <c r="GQS118" s="295"/>
      <c r="GQT118" s="295"/>
      <c r="GQU118" s="295"/>
      <c r="GQV118" s="295"/>
      <c r="GQW118" s="295"/>
      <c r="GQX118" s="295"/>
      <c r="GQY118" s="295"/>
      <c r="GQZ118" s="295"/>
      <c r="GRA118" s="295"/>
      <c r="GRB118" s="295"/>
      <c r="GRC118" s="295"/>
      <c r="GRD118" s="295"/>
      <c r="GRE118" s="295"/>
      <c r="GRF118" s="295"/>
      <c r="GRG118" s="295"/>
      <c r="GRH118" s="295"/>
      <c r="GRI118" s="295"/>
      <c r="GRJ118" s="295"/>
      <c r="GRK118" s="295"/>
      <c r="GRL118" s="295"/>
      <c r="GRM118" s="295"/>
      <c r="GRN118" s="295"/>
      <c r="GRO118" s="295"/>
      <c r="GRP118" s="295"/>
      <c r="GRQ118" s="295"/>
      <c r="GRR118" s="295"/>
      <c r="GRS118" s="295"/>
      <c r="GRT118" s="295"/>
      <c r="GRU118" s="295"/>
      <c r="GRV118" s="295"/>
      <c r="GRW118" s="295"/>
      <c r="GRX118" s="295"/>
      <c r="GRY118" s="295"/>
      <c r="GRZ118" s="295"/>
      <c r="GSA118" s="295"/>
      <c r="GSB118" s="295"/>
      <c r="GSC118" s="295"/>
      <c r="GSD118" s="295"/>
      <c r="GSE118" s="295"/>
      <c r="GSF118" s="295"/>
      <c r="GSG118" s="295"/>
      <c r="GSH118" s="295"/>
      <c r="GSI118" s="295"/>
      <c r="GSJ118" s="295"/>
      <c r="GSK118" s="295"/>
      <c r="GSL118" s="295"/>
      <c r="GSM118" s="295"/>
      <c r="GSN118" s="295"/>
      <c r="GSO118" s="295"/>
      <c r="GSP118" s="295"/>
      <c r="GSQ118" s="295"/>
      <c r="GSR118" s="295"/>
      <c r="GSS118" s="295"/>
      <c r="GST118" s="295"/>
      <c r="GSU118" s="295"/>
      <c r="GSV118" s="295"/>
      <c r="GSW118" s="295"/>
      <c r="GSX118" s="295"/>
      <c r="GSY118" s="295"/>
      <c r="GSZ118" s="295"/>
      <c r="GTA118" s="295"/>
      <c r="GTB118" s="295"/>
      <c r="GTC118" s="295"/>
      <c r="GTD118" s="295"/>
      <c r="GTE118" s="295"/>
      <c r="GTF118" s="295"/>
      <c r="GTG118" s="295"/>
      <c r="GTH118" s="295"/>
      <c r="GTI118" s="295"/>
      <c r="GTJ118" s="295"/>
      <c r="GTK118" s="295"/>
      <c r="GTL118" s="295"/>
      <c r="GTM118" s="295"/>
      <c r="GTN118" s="295"/>
      <c r="GTO118" s="295"/>
      <c r="GTP118" s="295"/>
      <c r="GTQ118" s="295"/>
      <c r="GTR118" s="295"/>
      <c r="GTS118" s="295"/>
      <c r="GTT118" s="295"/>
      <c r="GTU118" s="295"/>
      <c r="GTV118" s="295"/>
      <c r="GTW118" s="295"/>
      <c r="GTX118" s="295"/>
      <c r="GTY118" s="295"/>
      <c r="GTZ118" s="295"/>
      <c r="GUA118" s="295"/>
      <c r="GUB118" s="295"/>
      <c r="GUC118" s="295"/>
      <c r="GUD118" s="295"/>
      <c r="GUE118" s="295"/>
      <c r="GUF118" s="295"/>
      <c r="GUG118" s="295"/>
      <c r="GUH118" s="295"/>
      <c r="GUI118" s="295"/>
      <c r="GUJ118" s="295"/>
      <c r="GUK118" s="295"/>
      <c r="GUL118" s="295"/>
      <c r="GUM118" s="295"/>
      <c r="GUN118" s="295"/>
      <c r="GUO118" s="295"/>
      <c r="GUP118" s="295"/>
      <c r="GUQ118" s="295"/>
      <c r="GUR118" s="295"/>
      <c r="GUS118" s="295"/>
      <c r="GUT118" s="295"/>
      <c r="GUU118" s="295"/>
      <c r="GUV118" s="295"/>
      <c r="GUW118" s="295"/>
      <c r="GUX118" s="295"/>
      <c r="GUY118" s="295"/>
      <c r="GUZ118" s="295"/>
      <c r="GVA118" s="295"/>
      <c r="GVB118" s="295"/>
      <c r="GVC118" s="295"/>
      <c r="GVD118" s="295"/>
      <c r="GVE118" s="295"/>
      <c r="GVF118" s="295"/>
      <c r="GVG118" s="295"/>
      <c r="GVH118" s="295"/>
      <c r="GVI118" s="295"/>
      <c r="GVJ118" s="295"/>
      <c r="GVK118" s="295"/>
      <c r="GVL118" s="295"/>
      <c r="GVM118" s="295"/>
      <c r="GVN118" s="295"/>
      <c r="GVO118" s="295"/>
      <c r="GVP118" s="295"/>
      <c r="GVQ118" s="295"/>
      <c r="GVR118" s="295"/>
      <c r="GVS118" s="295"/>
      <c r="GVT118" s="295"/>
      <c r="GVU118" s="295"/>
      <c r="GVV118" s="295"/>
      <c r="GVW118" s="295"/>
      <c r="GVX118" s="295"/>
      <c r="GVY118" s="295"/>
      <c r="GVZ118" s="295"/>
      <c r="GWA118" s="295"/>
      <c r="GWB118" s="295"/>
      <c r="GWC118" s="295"/>
      <c r="GWD118" s="295"/>
      <c r="GWE118" s="295"/>
      <c r="GWF118" s="295"/>
      <c r="GWG118" s="295"/>
      <c r="GWH118" s="295"/>
      <c r="GWI118" s="295"/>
      <c r="GWJ118" s="295"/>
      <c r="GWK118" s="295"/>
      <c r="GWL118" s="295"/>
      <c r="GWM118" s="295"/>
      <c r="GWN118" s="295"/>
      <c r="GWO118" s="295"/>
      <c r="GWP118" s="295"/>
      <c r="GWQ118" s="295"/>
      <c r="GWR118" s="295"/>
      <c r="GWS118" s="295"/>
      <c r="GWT118" s="295"/>
      <c r="GWU118" s="295"/>
      <c r="GWV118" s="295"/>
      <c r="GWW118" s="295"/>
      <c r="GWX118" s="295"/>
      <c r="GWY118" s="295"/>
      <c r="GWZ118" s="295"/>
      <c r="GXA118" s="295"/>
      <c r="GXB118" s="295"/>
      <c r="GXC118" s="295"/>
      <c r="GXD118" s="295"/>
      <c r="GXE118" s="295"/>
      <c r="GXF118" s="295"/>
      <c r="GXG118" s="295"/>
      <c r="GXH118" s="295"/>
      <c r="GXI118" s="295"/>
      <c r="GXJ118" s="295"/>
      <c r="GXK118" s="295"/>
      <c r="GXL118" s="295"/>
      <c r="GXM118" s="295"/>
      <c r="GXN118" s="295"/>
      <c r="GXO118" s="295"/>
      <c r="GXP118" s="295"/>
      <c r="GXQ118" s="295"/>
      <c r="GXR118" s="295"/>
      <c r="GXS118" s="295"/>
      <c r="GXT118" s="295"/>
      <c r="GXU118" s="295"/>
      <c r="GXV118" s="295"/>
      <c r="GXW118" s="295"/>
      <c r="GXX118" s="295"/>
      <c r="GXY118" s="295"/>
      <c r="GXZ118" s="295"/>
      <c r="GYA118" s="295"/>
      <c r="GYB118" s="295"/>
      <c r="GYC118" s="295"/>
      <c r="GYD118" s="295"/>
      <c r="GYE118" s="295"/>
      <c r="GYF118" s="295"/>
      <c r="GYG118" s="295"/>
      <c r="GYH118" s="295"/>
      <c r="GYI118" s="295"/>
      <c r="GYJ118" s="295"/>
      <c r="GYK118" s="295"/>
      <c r="GYL118" s="295"/>
      <c r="GYM118" s="295"/>
      <c r="GYN118" s="295"/>
      <c r="GYO118" s="295"/>
      <c r="GYP118" s="295"/>
      <c r="GYQ118" s="295"/>
      <c r="GYR118" s="295"/>
      <c r="GYS118" s="295"/>
      <c r="GYT118" s="295"/>
      <c r="GYU118" s="295"/>
      <c r="GYV118" s="295"/>
      <c r="GYW118" s="295"/>
      <c r="GYX118" s="295"/>
      <c r="GYY118" s="295"/>
      <c r="GYZ118" s="295"/>
      <c r="GZA118" s="295"/>
      <c r="GZB118" s="295"/>
      <c r="GZC118" s="295"/>
      <c r="GZD118" s="295"/>
      <c r="GZE118" s="295"/>
      <c r="GZF118" s="295"/>
      <c r="GZG118" s="295"/>
      <c r="GZH118" s="295"/>
      <c r="GZI118" s="295"/>
      <c r="GZJ118" s="295"/>
      <c r="GZK118" s="295"/>
      <c r="GZL118" s="295"/>
      <c r="GZM118" s="295"/>
      <c r="GZN118" s="295"/>
      <c r="GZO118" s="295"/>
      <c r="GZP118" s="295"/>
      <c r="GZQ118" s="295"/>
      <c r="GZR118" s="295"/>
      <c r="GZS118" s="295"/>
      <c r="GZT118" s="295"/>
      <c r="GZU118" s="295"/>
      <c r="GZV118" s="295"/>
      <c r="GZW118" s="295"/>
      <c r="GZX118" s="295"/>
      <c r="GZY118" s="295"/>
      <c r="GZZ118" s="295"/>
      <c r="HAA118" s="295"/>
      <c r="HAB118" s="295"/>
      <c r="HAC118" s="295"/>
      <c r="HAD118" s="295"/>
      <c r="HAE118" s="295"/>
      <c r="HAF118" s="295"/>
      <c r="HAG118" s="295"/>
      <c r="HAH118" s="295"/>
      <c r="HAI118" s="295"/>
      <c r="HAJ118" s="295"/>
      <c r="HAK118" s="295"/>
      <c r="HAL118" s="295"/>
      <c r="HAM118" s="295"/>
      <c r="HAN118" s="295"/>
      <c r="HAO118" s="295"/>
      <c r="HAP118" s="295"/>
      <c r="HAQ118" s="295"/>
      <c r="HAR118" s="295"/>
      <c r="HAS118" s="295"/>
      <c r="HAT118" s="295"/>
      <c r="HAU118" s="295"/>
      <c r="HAV118" s="295"/>
      <c r="HAW118" s="295"/>
      <c r="HAX118" s="295"/>
      <c r="HAY118" s="295"/>
      <c r="HAZ118" s="295"/>
      <c r="HBA118" s="295"/>
      <c r="HBB118" s="295"/>
      <c r="HBC118" s="295"/>
      <c r="HBD118" s="295"/>
      <c r="HBE118" s="295"/>
      <c r="HBF118" s="295"/>
      <c r="HBG118" s="295"/>
      <c r="HBH118" s="295"/>
      <c r="HBI118" s="295"/>
      <c r="HBJ118" s="295"/>
      <c r="HBK118" s="295"/>
      <c r="HBL118" s="295"/>
      <c r="HBM118" s="295"/>
      <c r="HBN118" s="295"/>
      <c r="HBO118" s="295"/>
      <c r="HBP118" s="295"/>
      <c r="HBQ118" s="295"/>
      <c r="HBR118" s="295"/>
      <c r="HBS118" s="295"/>
      <c r="HBT118" s="295"/>
      <c r="HBU118" s="295"/>
      <c r="HBV118" s="295"/>
      <c r="HBW118" s="295"/>
      <c r="HBX118" s="295"/>
      <c r="HBY118" s="295"/>
      <c r="HBZ118" s="295"/>
      <c r="HCA118" s="295"/>
      <c r="HCB118" s="295"/>
      <c r="HCC118" s="295"/>
      <c r="HCD118" s="295"/>
      <c r="HCE118" s="295"/>
      <c r="HCF118" s="295"/>
      <c r="HCG118" s="295"/>
      <c r="HCH118" s="295"/>
      <c r="HCI118" s="295"/>
      <c r="HCJ118" s="295"/>
      <c r="HCK118" s="295"/>
      <c r="HCL118" s="295"/>
      <c r="HCM118" s="295"/>
      <c r="HCN118" s="295"/>
      <c r="HCO118" s="295"/>
      <c r="HCP118" s="295"/>
      <c r="HCQ118" s="295"/>
      <c r="HCR118" s="295"/>
      <c r="HCS118" s="295"/>
      <c r="HCT118" s="295"/>
      <c r="HCU118" s="295"/>
      <c r="HCV118" s="295"/>
      <c r="HCW118" s="295"/>
      <c r="HCX118" s="295"/>
      <c r="HCY118" s="295"/>
      <c r="HCZ118" s="295"/>
      <c r="HDA118" s="295"/>
      <c r="HDB118" s="295"/>
      <c r="HDC118" s="295"/>
      <c r="HDD118" s="295"/>
      <c r="HDE118" s="295"/>
      <c r="HDF118" s="295"/>
      <c r="HDG118" s="295"/>
      <c r="HDH118" s="295"/>
      <c r="HDI118" s="295"/>
      <c r="HDJ118" s="295"/>
      <c r="HDK118" s="295"/>
      <c r="HDL118" s="295"/>
      <c r="HDM118" s="295"/>
      <c r="HDN118" s="295"/>
      <c r="HDO118" s="295"/>
      <c r="HDP118" s="295"/>
      <c r="HDQ118" s="295"/>
      <c r="HDR118" s="295"/>
      <c r="HDS118" s="295"/>
      <c r="HDT118" s="295"/>
      <c r="HDU118" s="295"/>
      <c r="HDV118" s="295"/>
      <c r="HDW118" s="295"/>
      <c r="HDX118" s="295"/>
      <c r="HDY118" s="295"/>
      <c r="HDZ118" s="295"/>
      <c r="HEA118" s="295"/>
      <c r="HEB118" s="295"/>
      <c r="HEC118" s="295"/>
      <c r="HED118" s="295"/>
      <c r="HEE118" s="295"/>
      <c r="HEF118" s="295"/>
      <c r="HEG118" s="295"/>
      <c r="HEH118" s="295"/>
      <c r="HEI118" s="295"/>
      <c r="HEJ118" s="295"/>
      <c r="HEK118" s="295"/>
      <c r="HEL118" s="295"/>
      <c r="HEM118" s="295"/>
      <c r="HEN118" s="295"/>
      <c r="HEO118" s="295"/>
      <c r="HEP118" s="295"/>
      <c r="HEQ118" s="295"/>
      <c r="HER118" s="295"/>
      <c r="HES118" s="295"/>
      <c r="HET118" s="295"/>
      <c r="HEU118" s="295"/>
      <c r="HEV118" s="295"/>
      <c r="HEW118" s="295"/>
      <c r="HEX118" s="295"/>
      <c r="HEY118" s="295"/>
      <c r="HEZ118" s="295"/>
      <c r="HFA118" s="295"/>
      <c r="HFB118" s="295"/>
      <c r="HFC118" s="295"/>
      <c r="HFD118" s="295"/>
      <c r="HFE118" s="295"/>
      <c r="HFF118" s="295"/>
      <c r="HFG118" s="295"/>
      <c r="HFH118" s="295"/>
      <c r="HFI118" s="295"/>
      <c r="HFJ118" s="295"/>
      <c r="HFK118" s="295"/>
      <c r="HFL118" s="295"/>
      <c r="HFM118" s="295"/>
      <c r="HFN118" s="295"/>
      <c r="HFO118" s="295"/>
      <c r="HFP118" s="295"/>
      <c r="HFQ118" s="295"/>
      <c r="HFR118" s="295"/>
      <c r="HFS118" s="295"/>
      <c r="HFT118" s="295"/>
      <c r="HFU118" s="295"/>
      <c r="HFV118" s="295"/>
      <c r="HFW118" s="295"/>
      <c r="HFX118" s="295"/>
      <c r="HFY118" s="295"/>
      <c r="HFZ118" s="295"/>
      <c r="HGA118" s="295"/>
      <c r="HGB118" s="295"/>
      <c r="HGC118" s="295"/>
      <c r="HGD118" s="295"/>
      <c r="HGE118" s="295"/>
      <c r="HGF118" s="295"/>
      <c r="HGG118" s="295"/>
      <c r="HGH118" s="295"/>
      <c r="HGI118" s="295"/>
      <c r="HGJ118" s="295"/>
      <c r="HGK118" s="295"/>
      <c r="HGL118" s="295"/>
      <c r="HGM118" s="295"/>
      <c r="HGN118" s="295"/>
      <c r="HGO118" s="295"/>
      <c r="HGP118" s="295"/>
      <c r="HGQ118" s="295"/>
      <c r="HGR118" s="295"/>
      <c r="HGS118" s="295"/>
      <c r="HGT118" s="295"/>
      <c r="HGU118" s="295"/>
      <c r="HGV118" s="295"/>
      <c r="HGW118" s="295"/>
      <c r="HGX118" s="295"/>
      <c r="HGY118" s="295"/>
      <c r="HGZ118" s="295"/>
      <c r="HHA118" s="295"/>
      <c r="HHB118" s="295"/>
      <c r="HHC118" s="295"/>
      <c r="HHD118" s="295"/>
      <c r="HHE118" s="295"/>
      <c r="HHF118" s="295"/>
      <c r="HHG118" s="295"/>
      <c r="HHH118" s="295"/>
      <c r="HHI118" s="295"/>
      <c r="HHJ118" s="295"/>
      <c r="HHK118" s="295"/>
      <c r="HHL118" s="295"/>
      <c r="HHM118" s="295"/>
      <c r="HHN118" s="295"/>
      <c r="HHO118" s="295"/>
      <c r="HHP118" s="295"/>
      <c r="HHQ118" s="295"/>
      <c r="HHR118" s="295"/>
      <c r="HHS118" s="295"/>
      <c r="HHT118" s="295"/>
      <c r="HHU118" s="295"/>
      <c r="HHV118" s="295"/>
      <c r="HHW118" s="295"/>
      <c r="HHX118" s="295"/>
      <c r="HHY118" s="295"/>
      <c r="HHZ118" s="295"/>
      <c r="HIA118" s="295"/>
      <c r="HIB118" s="295"/>
      <c r="HIC118" s="295"/>
      <c r="HID118" s="295"/>
      <c r="HIE118" s="295"/>
      <c r="HIF118" s="295"/>
      <c r="HIG118" s="295"/>
      <c r="HIH118" s="295"/>
      <c r="HII118" s="295"/>
      <c r="HIJ118" s="295"/>
      <c r="HIK118" s="295"/>
      <c r="HIL118" s="295"/>
      <c r="HIM118" s="295"/>
      <c r="HIN118" s="295"/>
      <c r="HIO118" s="295"/>
      <c r="HIP118" s="295"/>
      <c r="HIQ118" s="295"/>
      <c r="HIR118" s="295"/>
      <c r="HIS118" s="295"/>
      <c r="HIT118" s="295"/>
      <c r="HIU118" s="295"/>
      <c r="HIV118" s="295"/>
      <c r="HIW118" s="295"/>
      <c r="HIX118" s="295"/>
      <c r="HIY118" s="295"/>
      <c r="HIZ118" s="295"/>
      <c r="HJA118" s="295"/>
      <c r="HJB118" s="295"/>
      <c r="HJC118" s="295"/>
      <c r="HJD118" s="295"/>
      <c r="HJE118" s="295"/>
      <c r="HJF118" s="295"/>
      <c r="HJG118" s="295"/>
      <c r="HJH118" s="295"/>
      <c r="HJI118" s="295"/>
      <c r="HJJ118" s="295"/>
      <c r="HJK118" s="295"/>
      <c r="HJL118" s="295"/>
      <c r="HJM118" s="295"/>
      <c r="HJN118" s="295"/>
      <c r="HJO118" s="295"/>
      <c r="HJP118" s="295"/>
      <c r="HJQ118" s="295"/>
      <c r="HJR118" s="295"/>
      <c r="HJS118" s="295"/>
      <c r="HJT118" s="295"/>
      <c r="HJU118" s="295"/>
      <c r="HJV118" s="295"/>
      <c r="HJW118" s="295"/>
      <c r="HJX118" s="295"/>
      <c r="HJY118" s="295"/>
      <c r="HJZ118" s="295"/>
      <c r="HKA118" s="295"/>
      <c r="HKB118" s="295"/>
      <c r="HKC118" s="295"/>
      <c r="HKD118" s="295"/>
      <c r="HKE118" s="295"/>
      <c r="HKF118" s="295"/>
      <c r="HKG118" s="295"/>
      <c r="HKH118" s="295"/>
      <c r="HKI118" s="295"/>
      <c r="HKJ118" s="295"/>
      <c r="HKK118" s="295"/>
      <c r="HKL118" s="295"/>
      <c r="HKM118" s="295"/>
      <c r="HKN118" s="295"/>
      <c r="HKO118" s="295"/>
      <c r="HKP118" s="295"/>
      <c r="HKQ118" s="295"/>
      <c r="HKR118" s="295"/>
      <c r="HKS118" s="295"/>
      <c r="HKT118" s="295"/>
      <c r="HKU118" s="295"/>
      <c r="HKV118" s="295"/>
      <c r="HKW118" s="295"/>
      <c r="HKX118" s="295"/>
      <c r="HKY118" s="295"/>
      <c r="HKZ118" s="295"/>
      <c r="HLA118" s="295"/>
      <c r="HLB118" s="295"/>
      <c r="HLC118" s="295"/>
      <c r="HLD118" s="295"/>
      <c r="HLE118" s="295"/>
      <c r="HLF118" s="295"/>
      <c r="HLG118" s="295"/>
      <c r="HLH118" s="295"/>
      <c r="HLI118" s="295"/>
      <c r="HLJ118" s="295"/>
      <c r="HLK118" s="295"/>
      <c r="HLL118" s="295"/>
      <c r="HLM118" s="295"/>
      <c r="HLN118" s="295"/>
      <c r="HLO118" s="295"/>
      <c r="HLP118" s="295"/>
      <c r="HLQ118" s="295"/>
      <c r="HLR118" s="295"/>
      <c r="HLS118" s="295"/>
      <c r="HLT118" s="295"/>
      <c r="HLU118" s="295"/>
      <c r="HLV118" s="295"/>
      <c r="HLW118" s="295"/>
      <c r="HLX118" s="295"/>
      <c r="HLY118" s="295"/>
      <c r="HLZ118" s="295"/>
      <c r="HMA118" s="295"/>
      <c r="HMB118" s="295"/>
      <c r="HMC118" s="295"/>
      <c r="HMD118" s="295"/>
      <c r="HME118" s="295"/>
      <c r="HMF118" s="295"/>
      <c r="HMG118" s="295"/>
      <c r="HMH118" s="295"/>
      <c r="HMI118" s="295"/>
      <c r="HMJ118" s="295"/>
      <c r="HMK118" s="295"/>
      <c r="HML118" s="295"/>
      <c r="HMM118" s="295"/>
      <c r="HMN118" s="295"/>
      <c r="HMO118" s="295"/>
      <c r="HMP118" s="295"/>
      <c r="HMQ118" s="295"/>
      <c r="HMR118" s="295"/>
      <c r="HMS118" s="295"/>
      <c r="HMT118" s="295"/>
      <c r="HMU118" s="295"/>
      <c r="HMV118" s="295"/>
      <c r="HMW118" s="295"/>
      <c r="HMX118" s="295"/>
      <c r="HMY118" s="295"/>
      <c r="HMZ118" s="295"/>
      <c r="HNA118" s="295"/>
      <c r="HNB118" s="295"/>
      <c r="HNC118" s="295"/>
      <c r="HND118" s="295"/>
      <c r="HNE118" s="295"/>
      <c r="HNF118" s="295"/>
      <c r="HNG118" s="295"/>
      <c r="HNH118" s="295"/>
      <c r="HNI118" s="295"/>
      <c r="HNJ118" s="295"/>
      <c r="HNK118" s="295"/>
      <c r="HNL118" s="295"/>
      <c r="HNM118" s="295"/>
      <c r="HNN118" s="295"/>
      <c r="HNO118" s="295"/>
      <c r="HNP118" s="295"/>
      <c r="HNQ118" s="295"/>
      <c r="HNR118" s="295"/>
      <c r="HNS118" s="295"/>
      <c r="HNT118" s="295"/>
      <c r="HNU118" s="295"/>
      <c r="HNV118" s="295"/>
      <c r="HNW118" s="295"/>
      <c r="HNX118" s="295"/>
      <c r="HNY118" s="295"/>
      <c r="HNZ118" s="295"/>
      <c r="HOA118" s="295"/>
      <c r="HOB118" s="295"/>
      <c r="HOC118" s="295"/>
      <c r="HOD118" s="295"/>
      <c r="HOE118" s="295"/>
      <c r="HOF118" s="295"/>
      <c r="HOG118" s="295"/>
      <c r="HOH118" s="295"/>
      <c r="HOI118" s="295"/>
      <c r="HOJ118" s="295"/>
      <c r="HOK118" s="295"/>
      <c r="HOL118" s="295"/>
      <c r="HOM118" s="295"/>
      <c r="HON118" s="295"/>
      <c r="HOO118" s="295"/>
      <c r="HOP118" s="295"/>
      <c r="HOQ118" s="295"/>
      <c r="HOR118" s="295"/>
      <c r="HOS118" s="295"/>
      <c r="HOT118" s="295"/>
      <c r="HOU118" s="295"/>
      <c r="HOV118" s="295"/>
      <c r="HOW118" s="295"/>
      <c r="HOX118" s="295"/>
      <c r="HOY118" s="295"/>
      <c r="HOZ118" s="295"/>
      <c r="HPA118" s="295"/>
      <c r="HPB118" s="295"/>
      <c r="HPC118" s="295"/>
      <c r="HPD118" s="295"/>
      <c r="HPE118" s="295"/>
      <c r="HPF118" s="295"/>
      <c r="HPG118" s="295"/>
      <c r="HPH118" s="295"/>
      <c r="HPI118" s="295"/>
      <c r="HPJ118" s="295"/>
      <c r="HPK118" s="295"/>
      <c r="HPL118" s="295"/>
      <c r="HPM118" s="295"/>
      <c r="HPN118" s="295"/>
      <c r="HPO118" s="295"/>
      <c r="HPP118" s="295"/>
      <c r="HPQ118" s="295"/>
      <c r="HPR118" s="295"/>
      <c r="HPS118" s="295"/>
      <c r="HPT118" s="295"/>
      <c r="HPU118" s="295"/>
      <c r="HPV118" s="295"/>
      <c r="HPW118" s="295"/>
      <c r="HPX118" s="295"/>
      <c r="HPY118" s="295"/>
      <c r="HPZ118" s="295"/>
      <c r="HQA118" s="295"/>
      <c r="HQB118" s="295"/>
      <c r="HQC118" s="295"/>
      <c r="HQD118" s="295"/>
      <c r="HQE118" s="295"/>
      <c r="HQF118" s="295"/>
      <c r="HQG118" s="295"/>
      <c r="HQH118" s="295"/>
      <c r="HQI118" s="295"/>
      <c r="HQJ118" s="295"/>
      <c r="HQK118" s="295"/>
      <c r="HQL118" s="295"/>
      <c r="HQM118" s="295"/>
      <c r="HQN118" s="295"/>
      <c r="HQO118" s="295"/>
      <c r="HQP118" s="295"/>
      <c r="HQQ118" s="295"/>
      <c r="HQR118" s="295"/>
      <c r="HQS118" s="295"/>
      <c r="HQT118" s="295"/>
      <c r="HQU118" s="295"/>
      <c r="HQV118" s="295"/>
      <c r="HQW118" s="295"/>
      <c r="HQX118" s="295"/>
      <c r="HQY118" s="295"/>
      <c r="HQZ118" s="295"/>
      <c r="HRA118" s="295"/>
      <c r="HRB118" s="295"/>
      <c r="HRC118" s="295"/>
      <c r="HRD118" s="295"/>
      <c r="HRE118" s="295"/>
      <c r="HRF118" s="295"/>
      <c r="HRG118" s="295"/>
      <c r="HRH118" s="295"/>
      <c r="HRI118" s="295"/>
      <c r="HRJ118" s="295"/>
      <c r="HRK118" s="295"/>
      <c r="HRL118" s="295"/>
      <c r="HRM118" s="295"/>
      <c r="HRN118" s="295"/>
      <c r="HRO118" s="295"/>
      <c r="HRP118" s="295"/>
      <c r="HRQ118" s="295"/>
      <c r="HRR118" s="295"/>
      <c r="HRS118" s="295"/>
      <c r="HRT118" s="295"/>
      <c r="HRU118" s="295"/>
      <c r="HRV118" s="295"/>
      <c r="HRW118" s="295"/>
      <c r="HRX118" s="295"/>
      <c r="HRY118" s="295"/>
      <c r="HRZ118" s="295"/>
      <c r="HSA118" s="295"/>
      <c r="HSB118" s="295"/>
      <c r="HSC118" s="295"/>
      <c r="HSD118" s="295"/>
      <c r="HSE118" s="295"/>
      <c r="HSF118" s="295"/>
      <c r="HSG118" s="295"/>
      <c r="HSH118" s="295"/>
      <c r="HSI118" s="295"/>
      <c r="HSJ118" s="295"/>
      <c r="HSK118" s="295"/>
      <c r="HSL118" s="295"/>
      <c r="HSM118" s="295"/>
      <c r="HSN118" s="295"/>
      <c r="HSO118" s="295"/>
      <c r="HSP118" s="295"/>
      <c r="HSQ118" s="295"/>
      <c r="HSR118" s="295"/>
      <c r="HSS118" s="295"/>
      <c r="HST118" s="295"/>
      <c r="HSU118" s="295"/>
      <c r="HSV118" s="295"/>
      <c r="HSW118" s="295"/>
      <c r="HSX118" s="295"/>
      <c r="HSY118" s="295"/>
      <c r="HSZ118" s="295"/>
      <c r="HTA118" s="295"/>
      <c r="HTB118" s="295"/>
      <c r="HTC118" s="295"/>
      <c r="HTD118" s="295"/>
      <c r="HTE118" s="295"/>
      <c r="HTF118" s="295"/>
      <c r="HTG118" s="295"/>
      <c r="HTH118" s="295"/>
      <c r="HTI118" s="295"/>
      <c r="HTJ118" s="295"/>
      <c r="HTK118" s="295"/>
      <c r="HTL118" s="295"/>
      <c r="HTM118" s="295"/>
      <c r="HTN118" s="295"/>
      <c r="HTO118" s="295"/>
      <c r="HTP118" s="295"/>
      <c r="HTQ118" s="295"/>
      <c r="HTR118" s="295"/>
      <c r="HTS118" s="295"/>
      <c r="HTT118" s="295"/>
      <c r="HTU118" s="295"/>
      <c r="HTV118" s="295"/>
      <c r="HTW118" s="295"/>
      <c r="HTX118" s="295"/>
      <c r="HTY118" s="295"/>
      <c r="HTZ118" s="295"/>
      <c r="HUA118" s="295"/>
      <c r="HUB118" s="295"/>
      <c r="HUC118" s="295"/>
      <c r="HUD118" s="295"/>
      <c r="HUE118" s="295"/>
      <c r="HUF118" s="295"/>
      <c r="HUG118" s="295"/>
      <c r="HUH118" s="295"/>
      <c r="HUI118" s="295"/>
      <c r="HUJ118" s="295"/>
      <c r="HUK118" s="295"/>
      <c r="HUL118" s="295"/>
      <c r="HUM118" s="295"/>
      <c r="HUN118" s="295"/>
      <c r="HUO118" s="295"/>
      <c r="HUP118" s="295"/>
      <c r="HUQ118" s="295"/>
      <c r="HUR118" s="295"/>
      <c r="HUS118" s="295"/>
      <c r="HUT118" s="295"/>
      <c r="HUU118" s="295"/>
      <c r="HUV118" s="295"/>
      <c r="HUW118" s="295"/>
      <c r="HUX118" s="295"/>
      <c r="HUY118" s="295"/>
      <c r="HUZ118" s="295"/>
      <c r="HVA118" s="295"/>
      <c r="HVB118" s="295"/>
      <c r="HVC118" s="295"/>
      <c r="HVD118" s="295"/>
      <c r="HVE118" s="295"/>
      <c r="HVF118" s="295"/>
      <c r="HVG118" s="295"/>
      <c r="HVH118" s="295"/>
      <c r="HVI118" s="295"/>
      <c r="HVJ118" s="295"/>
      <c r="HVK118" s="295"/>
      <c r="HVL118" s="295"/>
      <c r="HVM118" s="295"/>
      <c r="HVN118" s="295"/>
      <c r="HVO118" s="295"/>
      <c r="HVP118" s="295"/>
      <c r="HVQ118" s="295"/>
      <c r="HVR118" s="295"/>
      <c r="HVS118" s="295"/>
      <c r="HVT118" s="295"/>
      <c r="HVU118" s="295"/>
      <c r="HVV118" s="295"/>
      <c r="HVW118" s="295"/>
      <c r="HVX118" s="295"/>
      <c r="HVY118" s="295"/>
      <c r="HVZ118" s="295"/>
      <c r="HWA118" s="295"/>
      <c r="HWB118" s="295"/>
      <c r="HWC118" s="295"/>
      <c r="HWD118" s="295"/>
      <c r="HWE118" s="295"/>
      <c r="HWF118" s="295"/>
      <c r="HWG118" s="295"/>
      <c r="HWH118" s="295"/>
      <c r="HWI118" s="295"/>
      <c r="HWJ118" s="295"/>
      <c r="HWK118" s="295"/>
      <c r="HWL118" s="295"/>
      <c r="HWM118" s="295"/>
      <c r="HWN118" s="295"/>
      <c r="HWO118" s="295"/>
      <c r="HWP118" s="295"/>
      <c r="HWQ118" s="295"/>
      <c r="HWR118" s="295"/>
      <c r="HWS118" s="295"/>
      <c r="HWT118" s="295"/>
      <c r="HWU118" s="295"/>
      <c r="HWV118" s="295"/>
      <c r="HWW118" s="295"/>
      <c r="HWX118" s="295"/>
      <c r="HWY118" s="295"/>
      <c r="HWZ118" s="295"/>
      <c r="HXA118" s="295"/>
      <c r="HXB118" s="295"/>
      <c r="HXC118" s="295"/>
      <c r="HXD118" s="295"/>
      <c r="HXE118" s="295"/>
      <c r="HXF118" s="295"/>
      <c r="HXG118" s="295"/>
      <c r="HXH118" s="295"/>
      <c r="HXI118" s="295"/>
      <c r="HXJ118" s="295"/>
      <c r="HXK118" s="295"/>
      <c r="HXL118" s="295"/>
      <c r="HXM118" s="295"/>
      <c r="HXN118" s="295"/>
      <c r="HXO118" s="295"/>
      <c r="HXP118" s="295"/>
      <c r="HXQ118" s="295"/>
      <c r="HXR118" s="295"/>
      <c r="HXS118" s="295"/>
      <c r="HXT118" s="295"/>
      <c r="HXU118" s="295"/>
      <c r="HXV118" s="295"/>
      <c r="HXW118" s="295"/>
      <c r="HXX118" s="295"/>
      <c r="HXY118" s="295"/>
      <c r="HXZ118" s="295"/>
      <c r="HYA118" s="295"/>
      <c r="HYB118" s="295"/>
      <c r="HYC118" s="295"/>
      <c r="HYD118" s="295"/>
      <c r="HYE118" s="295"/>
      <c r="HYF118" s="295"/>
      <c r="HYG118" s="295"/>
      <c r="HYH118" s="295"/>
      <c r="HYI118" s="295"/>
      <c r="HYJ118" s="295"/>
      <c r="HYK118" s="295"/>
      <c r="HYL118" s="295"/>
      <c r="HYM118" s="295"/>
      <c r="HYN118" s="295"/>
      <c r="HYO118" s="295"/>
      <c r="HYP118" s="295"/>
      <c r="HYQ118" s="295"/>
      <c r="HYR118" s="295"/>
      <c r="HYS118" s="295"/>
      <c r="HYT118" s="295"/>
      <c r="HYU118" s="295"/>
      <c r="HYV118" s="295"/>
      <c r="HYW118" s="295"/>
      <c r="HYX118" s="295"/>
      <c r="HYY118" s="295"/>
      <c r="HYZ118" s="295"/>
      <c r="HZA118" s="295"/>
      <c r="HZB118" s="295"/>
      <c r="HZC118" s="295"/>
      <c r="HZD118" s="295"/>
      <c r="HZE118" s="295"/>
      <c r="HZF118" s="295"/>
      <c r="HZG118" s="295"/>
      <c r="HZH118" s="295"/>
      <c r="HZI118" s="295"/>
      <c r="HZJ118" s="295"/>
      <c r="HZK118" s="295"/>
      <c r="HZL118" s="295"/>
      <c r="HZM118" s="295"/>
      <c r="HZN118" s="295"/>
      <c r="HZO118" s="295"/>
      <c r="HZP118" s="295"/>
      <c r="HZQ118" s="295"/>
      <c r="HZR118" s="295"/>
      <c r="HZS118" s="295"/>
      <c r="HZT118" s="295"/>
      <c r="HZU118" s="295"/>
      <c r="HZV118" s="295"/>
      <c r="HZW118" s="295"/>
      <c r="HZX118" s="295"/>
      <c r="HZY118" s="295"/>
      <c r="HZZ118" s="295"/>
      <c r="IAA118" s="295"/>
      <c r="IAB118" s="295"/>
      <c r="IAC118" s="295"/>
      <c r="IAD118" s="295"/>
      <c r="IAE118" s="295"/>
      <c r="IAF118" s="295"/>
      <c r="IAG118" s="295"/>
      <c r="IAH118" s="295"/>
      <c r="IAI118" s="295"/>
      <c r="IAJ118" s="295"/>
      <c r="IAK118" s="295"/>
      <c r="IAL118" s="295"/>
      <c r="IAM118" s="295"/>
      <c r="IAN118" s="295"/>
      <c r="IAO118" s="295"/>
      <c r="IAP118" s="295"/>
      <c r="IAQ118" s="295"/>
      <c r="IAR118" s="295"/>
      <c r="IAS118" s="295"/>
      <c r="IAT118" s="295"/>
      <c r="IAU118" s="295"/>
      <c r="IAV118" s="295"/>
      <c r="IAW118" s="295"/>
      <c r="IAX118" s="295"/>
      <c r="IAY118" s="295"/>
      <c r="IAZ118" s="295"/>
      <c r="IBA118" s="295"/>
      <c r="IBB118" s="295"/>
      <c r="IBC118" s="295"/>
      <c r="IBD118" s="295"/>
      <c r="IBE118" s="295"/>
      <c r="IBF118" s="295"/>
      <c r="IBG118" s="295"/>
      <c r="IBH118" s="295"/>
      <c r="IBI118" s="295"/>
      <c r="IBJ118" s="295"/>
      <c r="IBK118" s="295"/>
      <c r="IBL118" s="295"/>
      <c r="IBM118" s="295"/>
      <c r="IBN118" s="295"/>
      <c r="IBO118" s="295"/>
      <c r="IBP118" s="295"/>
      <c r="IBQ118" s="295"/>
      <c r="IBR118" s="295"/>
      <c r="IBS118" s="295"/>
      <c r="IBT118" s="295"/>
      <c r="IBU118" s="295"/>
      <c r="IBV118" s="295"/>
      <c r="IBW118" s="295"/>
      <c r="IBX118" s="295"/>
      <c r="IBY118" s="295"/>
      <c r="IBZ118" s="295"/>
      <c r="ICA118" s="295"/>
      <c r="ICB118" s="295"/>
      <c r="ICC118" s="295"/>
      <c r="ICD118" s="295"/>
      <c r="ICE118" s="295"/>
      <c r="ICF118" s="295"/>
      <c r="ICG118" s="295"/>
      <c r="ICH118" s="295"/>
      <c r="ICI118" s="295"/>
      <c r="ICJ118" s="295"/>
      <c r="ICK118" s="295"/>
      <c r="ICL118" s="295"/>
      <c r="ICM118" s="295"/>
      <c r="ICN118" s="295"/>
      <c r="ICO118" s="295"/>
      <c r="ICP118" s="295"/>
      <c r="ICQ118" s="295"/>
      <c r="ICR118" s="295"/>
      <c r="ICS118" s="295"/>
      <c r="ICT118" s="295"/>
      <c r="ICU118" s="295"/>
      <c r="ICV118" s="295"/>
      <c r="ICW118" s="295"/>
      <c r="ICX118" s="295"/>
      <c r="ICY118" s="295"/>
      <c r="ICZ118" s="295"/>
      <c r="IDA118" s="295"/>
      <c r="IDB118" s="295"/>
      <c r="IDC118" s="295"/>
      <c r="IDD118" s="295"/>
      <c r="IDE118" s="295"/>
      <c r="IDF118" s="295"/>
      <c r="IDG118" s="295"/>
      <c r="IDH118" s="295"/>
      <c r="IDI118" s="295"/>
      <c r="IDJ118" s="295"/>
      <c r="IDK118" s="295"/>
      <c r="IDL118" s="295"/>
      <c r="IDM118" s="295"/>
      <c r="IDN118" s="295"/>
      <c r="IDO118" s="295"/>
      <c r="IDP118" s="295"/>
      <c r="IDQ118" s="295"/>
      <c r="IDR118" s="295"/>
      <c r="IDS118" s="295"/>
      <c r="IDT118" s="295"/>
      <c r="IDU118" s="295"/>
      <c r="IDV118" s="295"/>
      <c r="IDW118" s="295"/>
      <c r="IDX118" s="295"/>
      <c r="IDY118" s="295"/>
      <c r="IDZ118" s="295"/>
      <c r="IEA118" s="295"/>
      <c r="IEB118" s="295"/>
      <c r="IEC118" s="295"/>
      <c r="IED118" s="295"/>
      <c r="IEE118" s="295"/>
      <c r="IEF118" s="295"/>
      <c r="IEG118" s="295"/>
      <c r="IEH118" s="295"/>
      <c r="IEI118" s="295"/>
      <c r="IEJ118" s="295"/>
      <c r="IEK118" s="295"/>
      <c r="IEL118" s="295"/>
      <c r="IEM118" s="295"/>
      <c r="IEN118" s="295"/>
      <c r="IEO118" s="295"/>
      <c r="IEP118" s="295"/>
      <c r="IEQ118" s="295"/>
      <c r="IER118" s="295"/>
      <c r="IES118" s="295"/>
      <c r="IET118" s="295"/>
      <c r="IEU118" s="295"/>
      <c r="IEV118" s="295"/>
      <c r="IEW118" s="295"/>
      <c r="IEX118" s="295"/>
      <c r="IEY118" s="295"/>
      <c r="IEZ118" s="295"/>
      <c r="IFA118" s="295"/>
      <c r="IFB118" s="295"/>
      <c r="IFC118" s="295"/>
      <c r="IFD118" s="295"/>
      <c r="IFE118" s="295"/>
      <c r="IFF118" s="295"/>
      <c r="IFG118" s="295"/>
      <c r="IFH118" s="295"/>
      <c r="IFI118" s="295"/>
      <c r="IFJ118" s="295"/>
      <c r="IFK118" s="295"/>
      <c r="IFL118" s="295"/>
      <c r="IFM118" s="295"/>
      <c r="IFN118" s="295"/>
      <c r="IFO118" s="295"/>
      <c r="IFP118" s="295"/>
      <c r="IFQ118" s="295"/>
      <c r="IFR118" s="295"/>
      <c r="IFS118" s="295"/>
      <c r="IFT118" s="295"/>
      <c r="IFU118" s="295"/>
      <c r="IFV118" s="295"/>
      <c r="IFW118" s="295"/>
      <c r="IFX118" s="295"/>
      <c r="IFY118" s="295"/>
      <c r="IFZ118" s="295"/>
      <c r="IGA118" s="295"/>
      <c r="IGB118" s="295"/>
      <c r="IGC118" s="295"/>
      <c r="IGD118" s="295"/>
      <c r="IGE118" s="295"/>
      <c r="IGF118" s="295"/>
      <c r="IGG118" s="295"/>
      <c r="IGH118" s="295"/>
      <c r="IGI118" s="295"/>
      <c r="IGJ118" s="295"/>
      <c r="IGK118" s="295"/>
      <c r="IGL118" s="295"/>
      <c r="IGM118" s="295"/>
      <c r="IGN118" s="295"/>
      <c r="IGO118" s="295"/>
      <c r="IGP118" s="295"/>
      <c r="IGQ118" s="295"/>
      <c r="IGR118" s="295"/>
      <c r="IGS118" s="295"/>
      <c r="IGT118" s="295"/>
      <c r="IGU118" s="295"/>
      <c r="IGV118" s="295"/>
      <c r="IGW118" s="295"/>
      <c r="IGX118" s="295"/>
      <c r="IGY118" s="295"/>
      <c r="IGZ118" s="295"/>
      <c r="IHA118" s="295"/>
      <c r="IHB118" s="295"/>
      <c r="IHC118" s="295"/>
      <c r="IHD118" s="295"/>
      <c r="IHE118" s="295"/>
      <c r="IHF118" s="295"/>
      <c r="IHG118" s="295"/>
      <c r="IHH118" s="295"/>
      <c r="IHI118" s="295"/>
      <c r="IHJ118" s="295"/>
      <c r="IHK118" s="295"/>
      <c r="IHL118" s="295"/>
      <c r="IHM118" s="295"/>
      <c r="IHN118" s="295"/>
      <c r="IHO118" s="295"/>
      <c r="IHP118" s="295"/>
      <c r="IHQ118" s="295"/>
      <c r="IHR118" s="295"/>
      <c r="IHS118" s="295"/>
      <c r="IHT118" s="295"/>
      <c r="IHU118" s="295"/>
      <c r="IHV118" s="295"/>
      <c r="IHW118" s="295"/>
      <c r="IHX118" s="295"/>
      <c r="IHY118" s="295"/>
      <c r="IHZ118" s="295"/>
      <c r="IIA118" s="295"/>
      <c r="IIB118" s="295"/>
      <c r="IIC118" s="295"/>
      <c r="IID118" s="295"/>
      <c r="IIE118" s="295"/>
      <c r="IIF118" s="295"/>
      <c r="IIG118" s="295"/>
      <c r="IIH118" s="295"/>
      <c r="III118" s="295"/>
      <c r="IIJ118" s="295"/>
      <c r="IIK118" s="295"/>
      <c r="IIL118" s="295"/>
      <c r="IIM118" s="295"/>
      <c r="IIN118" s="295"/>
      <c r="IIO118" s="295"/>
      <c r="IIP118" s="295"/>
      <c r="IIQ118" s="295"/>
      <c r="IIR118" s="295"/>
      <c r="IIS118" s="295"/>
      <c r="IIT118" s="295"/>
      <c r="IIU118" s="295"/>
      <c r="IIV118" s="295"/>
      <c r="IIW118" s="295"/>
      <c r="IIX118" s="295"/>
      <c r="IIY118" s="295"/>
      <c r="IIZ118" s="295"/>
      <c r="IJA118" s="295"/>
      <c r="IJB118" s="295"/>
      <c r="IJC118" s="295"/>
      <c r="IJD118" s="295"/>
      <c r="IJE118" s="295"/>
      <c r="IJF118" s="295"/>
      <c r="IJG118" s="295"/>
      <c r="IJH118" s="295"/>
      <c r="IJI118" s="295"/>
      <c r="IJJ118" s="295"/>
      <c r="IJK118" s="295"/>
      <c r="IJL118" s="295"/>
      <c r="IJM118" s="295"/>
      <c r="IJN118" s="295"/>
      <c r="IJO118" s="295"/>
      <c r="IJP118" s="295"/>
      <c r="IJQ118" s="295"/>
      <c r="IJR118" s="295"/>
      <c r="IJS118" s="295"/>
      <c r="IJT118" s="295"/>
      <c r="IJU118" s="295"/>
      <c r="IJV118" s="295"/>
      <c r="IJW118" s="295"/>
      <c r="IJX118" s="295"/>
      <c r="IJY118" s="295"/>
      <c r="IJZ118" s="295"/>
      <c r="IKA118" s="295"/>
      <c r="IKB118" s="295"/>
      <c r="IKC118" s="295"/>
      <c r="IKD118" s="295"/>
      <c r="IKE118" s="295"/>
      <c r="IKF118" s="295"/>
      <c r="IKG118" s="295"/>
      <c r="IKH118" s="295"/>
      <c r="IKI118" s="295"/>
      <c r="IKJ118" s="295"/>
      <c r="IKK118" s="295"/>
      <c r="IKL118" s="295"/>
      <c r="IKM118" s="295"/>
      <c r="IKN118" s="295"/>
      <c r="IKO118" s="295"/>
      <c r="IKP118" s="295"/>
      <c r="IKQ118" s="295"/>
      <c r="IKR118" s="295"/>
      <c r="IKS118" s="295"/>
      <c r="IKT118" s="295"/>
      <c r="IKU118" s="295"/>
      <c r="IKV118" s="295"/>
      <c r="IKW118" s="295"/>
      <c r="IKX118" s="295"/>
      <c r="IKY118" s="295"/>
      <c r="IKZ118" s="295"/>
      <c r="ILA118" s="295"/>
      <c r="ILB118" s="295"/>
      <c r="ILC118" s="295"/>
      <c r="ILD118" s="295"/>
      <c r="ILE118" s="295"/>
      <c r="ILF118" s="295"/>
      <c r="ILG118" s="295"/>
      <c r="ILH118" s="295"/>
      <c r="ILI118" s="295"/>
      <c r="ILJ118" s="295"/>
      <c r="ILK118" s="295"/>
      <c r="ILL118" s="295"/>
      <c r="ILM118" s="295"/>
      <c r="ILN118" s="295"/>
      <c r="ILO118" s="295"/>
      <c r="ILP118" s="295"/>
      <c r="ILQ118" s="295"/>
      <c r="ILR118" s="295"/>
      <c r="ILS118" s="295"/>
      <c r="ILT118" s="295"/>
      <c r="ILU118" s="295"/>
      <c r="ILV118" s="295"/>
      <c r="ILW118" s="295"/>
      <c r="ILX118" s="295"/>
      <c r="ILY118" s="295"/>
      <c r="ILZ118" s="295"/>
      <c r="IMA118" s="295"/>
      <c r="IMB118" s="295"/>
      <c r="IMC118" s="295"/>
      <c r="IMD118" s="295"/>
      <c r="IME118" s="295"/>
      <c r="IMF118" s="295"/>
      <c r="IMG118" s="295"/>
      <c r="IMH118" s="295"/>
      <c r="IMI118" s="295"/>
      <c r="IMJ118" s="295"/>
      <c r="IMK118" s="295"/>
      <c r="IML118" s="295"/>
      <c r="IMM118" s="295"/>
      <c r="IMN118" s="295"/>
      <c r="IMO118" s="295"/>
      <c r="IMP118" s="295"/>
      <c r="IMQ118" s="295"/>
      <c r="IMR118" s="295"/>
      <c r="IMS118" s="295"/>
      <c r="IMT118" s="295"/>
      <c r="IMU118" s="295"/>
      <c r="IMV118" s="295"/>
      <c r="IMW118" s="295"/>
      <c r="IMX118" s="295"/>
      <c r="IMY118" s="295"/>
      <c r="IMZ118" s="295"/>
      <c r="INA118" s="295"/>
      <c r="INB118" s="295"/>
      <c r="INC118" s="295"/>
      <c r="IND118" s="295"/>
      <c r="INE118" s="295"/>
      <c r="INF118" s="295"/>
      <c r="ING118" s="295"/>
      <c r="INH118" s="295"/>
      <c r="INI118" s="295"/>
      <c r="INJ118" s="295"/>
      <c r="INK118" s="295"/>
      <c r="INL118" s="295"/>
      <c r="INM118" s="295"/>
      <c r="INN118" s="295"/>
      <c r="INO118" s="295"/>
      <c r="INP118" s="295"/>
      <c r="INQ118" s="295"/>
      <c r="INR118" s="295"/>
      <c r="INS118" s="295"/>
      <c r="INT118" s="295"/>
      <c r="INU118" s="295"/>
      <c r="INV118" s="295"/>
      <c r="INW118" s="295"/>
      <c r="INX118" s="295"/>
      <c r="INY118" s="295"/>
      <c r="INZ118" s="295"/>
      <c r="IOA118" s="295"/>
      <c r="IOB118" s="295"/>
      <c r="IOC118" s="295"/>
      <c r="IOD118" s="295"/>
      <c r="IOE118" s="295"/>
      <c r="IOF118" s="295"/>
      <c r="IOG118" s="295"/>
      <c r="IOH118" s="295"/>
      <c r="IOI118" s="295"/>
      <c r="IOJ118" s="295"/>
      <c r="IOK118" s="295"/>
      <c r="IOL118" s="295"/>
      <c r="IOM118" s="295"/>
      <c r="ION118" s="295"/>
      <c r="IOO118" s="295"/>
      <c r="IOP118" s="295"/>
      <c r="IOQ118" s="295"/>
      <c r="IOR118" s="295"/>
      <c r="IOS118" s="295"/>
      <c r="IOT118" s="295"/>
      <c r="IOU118" s="295"/>
      <c r="IOV118" s="295"/>
      <c r="IOW118" s="295"/>
      <c r="IOX118" s="295"/>
      <c r="IOY118" s="295"/>
      <c r="IOZ118" s="295"/>
      <c r="IPA118" s="295"/>
      <c r="IPB118" s="295"/>
      <c r="IPC118" s="295"/>
      <c r="IPD118" s="295"/>
      <c r="IPE118" s="295"/>
      <c r="IPF118" s="295"/>
      <c r="IPG118" s="295"/>
      <c r="IPH118" s="295"/>
      <c r="IPI118" s="295"/>
      <c r="IPJ118" s="295"/>
      <c r="IPK118" s="295"/>
      <c r="IPL118" s="295"/>
      <c r="IPM118" s="295"/>
      <c r="IPN118" s="295"/>
      <c r="IPO118" s="295"/>
      <c r="IPP118" s="295"/>
      <c r="IPQ118" s="295"/>
      <c r="IPR118" s="295"/>
      <c r="IPS118" s="295"/>
      <c r="IPT118" s="295"/>
      <c r="IPU118" s="295"/>
      <c r="IPV118" s="295"/>
      <c r="IPW118" s="295"/>
      <c r="IPX118" s="295"/>
      <c r="IPY118" s="295"/>
      <c r="IPZ118" s="295"/>
      <c r="IQA118" s="295"/>
      <c r="IQB118" s="295"/>
      <c r="IQC118" s="295"/>
      <c r="IQD118" s="295"/>
      <c r="IQE118" s="295"/>
      <c r="IQF118" s="295"/>
      <c r="IQG118" s="295"/>
      <c r="IQH118" s="295"/>
      <c r="IQI118" s="295"/>
      <c r="IQJ118" s="295"/>
      <c r="IQK118" s="295"/>
      <c r="IQL118" s="295"/>
      <c r="IQM118" s="295"/>
      <c r="IQN118" s="295"/>
      <c r="IQO118" s="295"/>
      <c r="IQP118" s="295"/>
      <c r="IQQ118" s="295"/>
      <c r="IQR118" s="295"/>
      <c r="IQS118" s="295"/>
      <c r="IQT118" s="295"/>
      <c r="IQU118" s="295"/>
      <c r="IQV118" s="295"/>
      <c r="IQW118" s="295"/>
      <c r="IQX118" s="295"/>
      <c r="IQY118" s="295"/>
      <c r="IQZ118" s="295"/>
      <c r="IRA118" s="295"/>
      <c r="IRB118" s="295"/>
      <c r="IRC118" s="295"/>
      <c r="IRD118" s="295"/>
      <c r="IRE118" s="295"/>
      <c r="IRF118" s="295"/>
      <c r="IRG118" s="295"/>
      <c r="IRH118" s="295"/>
      <c r="IRI118" s="295"/>
      <c r="IRJ118" s="295"/>
      <c r="IRK118" s="295"/>
      <c r="IRL118" s="295"/>
      <c r="IRM118" s="295"/>
      <c r="IRN118" s="295"/>
      <c r="IRO118" s="295"/>
      <c r="IRP118" s="295"/>
      <c r="IRQ118" s="295"/>
      <c r="IRR118" s="295"/>
      <c r="IRS118" s="295"/>
      <c r="IRT118" s="295"/>
      <c r="IRU118" s="295"/>
      <c r="IRV118" s="295"/>
      <c r="IRW118" s="295"/>
      <c r="IRX118" s="295"/>
      <c r="IRY118" s="295"/>
      <c r="IRZ118" s="295"/>
      <c r="ISA118" s="295"/>
      <c r="ISB118" s="295"/>
      <c r="ISC118" s="295"/>
      <c r="ISD118" s="295"/>
      <c r="ISE118" s="295"/>
      <c r="ISF118" s="295"/>
      <c r="ISG118" s="295"/>
      <c r="ISH118" s="295"/>
      <c r="ISI118" s="295"/>
      <c r="ISJ118" s="295"/>
      <c r="ISK118" s="295"/>
      <c r="ISL118" s="295"/>
      <c r="ISM118" s="295"/>
      <c r="ISN118" s="295"/>
      <c r="ISO118" s="295"/>
      <c r="ISP118" s="295"/>
      <c r="ISQ118" s="295"/>
      <c r="ISR118" s="295"/>
      <c r="ISS118" s="295"/>
      <c r="IST118" s="295"/>
      <c r="ISU118" s="295"/>
      <c r="ISV118" s="295"/>
      <c r="ISW118" s="295"/>
      <c r="ISX118" s="295"/>
      <c r="ISY118" s="295"/>
      <c r="ISZ118" s="295"/>
      <c r="ITA118" s="295"/>
      <c r="ITB118" s="295"/>
      <c r="ITC118" s="295"/>
      <c r="ITD118" s="295"/>
      <c r="ITE118" s="295"/>
      <c r="ITF118" s="295"/>
      <c r="ITG118" s="295"/>
      <c r="ITH118" s="295"/>
      <c r="ITI118" s="295"/>
      <c r="ITJ118" s="295"/>
      <c r="ITK118" s="295"/>
      <c r="ITL118" s="295"/>
      <c r="ITM118" s="295"/>
      <c r="ITN118" s="295"/>
      <c r="ITO118" s="295"/>
      <c r="ITP118" s="295"/>
      <c r="ITQ118" s="295"/>
      <c r="ITR118" s="295"/>
      <c r="ITS118" s="295"/>
      <c r="ITT118" s="295"/>
      <c r="ITU118" s="295"/>
      <c r="ITV118" s="295"/>
      <c r="ITW118" s="295"/>
      <c r="ITX118" s="295"/>
      <c r="ITY118" s="295"/>
      <c r="ITZ118" s="295"/>
      <c r="IUA118" s="295"/>
      <c r="IUB118" s="295"/>
      <c r="IUC118" s="295"/>
      <c r="IUD118" s="295"/>
      <c r="IUE118" s="295"/>
      <c r="IUF118" s="295"/>
      <c r="IUG118" s="295"/>
      <c r="IUH118" s="295"/>
      <c r="IUI118" s="295"/>
      <c r="IUJ118" s="295"/>
      <c r="IUK118" s="295"/>
      <c r="IUL118" s="295"/>
      <c r="IUM118" s="295"/>
      <c r="IUN118" s="295"/>
      <c r="IUO118" s="295"/>
      <c r="IUP118" s="295"/>
      <c r="IUQ118" s="295"/>
      <c r="IUR118" s="295"/>
      <c r="IUS118" s="295"/>
      <c r="IUT118" s="295"/>
      <c r="IUU118" s="295"/>
      <c r="IUV118" s="295"/>
      <c r="IUW118" s="295"/>
      <c r="IUX118" s="295"/>
      <c r="IUY118" s="295"/>
      <c r="IUZ118" s="295"/>
      <c r="IVA118" s="295"/>
      <c r="IVB118" s="295"/>
      <c r="IVC118" s="295"/>
      <c r="IVD118" s="295"/>
      <c r="IVE118" s="295"/>
      <c r="IVF118" s="295"/>
      <c r="IVG118" s="295"/>
      <c r="IVH118" s="295"/>
      <c r="IVI118" s="295"/>
      <c r="IVJ118" s="295"/>
      <c r="IVK118" s="295"/>
      <c r="IVL118" s="295"/>
      <c r="IVM118" s="295"/>
      <c r="IVN118" s="295"/>
      <c r="IVO118" s="295"/>
      <c r="IVP118" s="295"/>
      <c r="IVQ118" s="295"/>
      <c r="IVR118" s="295"/>
      <c r="IVS118" s="295"/>
      <c r="IVT118" s="295"/>
      <c r="IVU118" s="295"/>
      <c r="IVV118" s="295"/>
      <c r="IVW118" s="295"/>
      <c r="IVX118" s="295"/>
      <c r="IVY118" s="295"/>
      <c r="IVZ118" s="295"/>
      <c r="IWA118" s="295"/>
      <c r="IWB118" s="295"/>
      <c r="IWC118" s="295"/>
      <c r="IWD118" s="295"/>
      <c r="IWE118" s="295"/>
      <c r="IWF118" s="295"/>
      <c r="IWG118" s="295"/>
      <c r="IWH118" s="295"/>
      <c r="IWI118" s="295"/>
      <c r="IWJ118" s="295"/>
      <c r="IWK118" s="295"/>
      <c r="IWL118" s="295"/>
      <c r="IWM118" s="295"/>
      <c r="IWN118" s="295"/>
      <c r="IWO118" s="295"/>
      <c r="IWP118" s="295"/>
      <c r="IWQ118" s="295"/>
      <c r="IWR118" s="295"/>
      <c r="IWS118" s="295"/>
      <c r="IWT118" s="295"/>
      <c r="IWU118" s="295"/>
      <c r="IWV118" s="295"/>
      <c r="IWW118" s="295"/>
      <c r="IWX118" s="295"/>
      <c r="IWY118" s="295"/>
      <c r="IWZ118" s="295"/>
      <c r="IXA118" s="295"/>
      <c r="IXB118" s="295"/>
      <c r="IXC118" s="295"/>
      <c r="IXD118" s="295"/>
      <c r="IXE118" s="295"/>
      <c r="IXF118" s="295"/>
      <c r="IXG118" s="295"/>
      <c r="IXH118" s="295"/>
      <c r="IXI118" s="295"/>
      <c r="IXJ118" s="295"/>
      <c r="IXK118" s="295"/>
      <c r="IXL118" s="295"/>
      <c r="IXM118" s="295"/>
      <c r="IXN118" s="295"/>
      <c r="IXO118" s="295"/>
      <c r="IXP118" s="295"/>
      <c r="IXQ118" s="295"/>
      <c r="IXR118" s="295"/>
      <c r="IXS118" s="295"/>
      <c r="IXT118" s="295"/>
      <c r="IXU118" s="295"/>
      <c r="IXV118" s="295"/>
      <c r="IXW118" s="295"/>
      <c r="IXX118" s="295"/>
      <c r="IXY118" s="295"/>
      <c r="IXZ118" s="295"/>
      <c r="IYA118" s="295"/>
      <c r="IYB118" s="295"/>
      <c r="IYC118" s="295"/>
      <c r="IYD118" s="295"/>
      <c r="IYE118" s="295"/>
      <c r="IYF118" s="295"/>
      <c r="IYG118" s="295"/>
      <c r="IYH118" s="295"/>
      <c r="IYI118" s="295"/>
      <c r="IYJ118" s="295"/>
      <c r="IYK118" s="295"/>
      <c r="IYL118" s="295"/>
      <c r="IYM118" s="295"/>
      <c r="IYN118" s="295"/>
      <c r="IYO118" s="295"/>
      <c r="IYP118" s="295"/>
      <c r="IYQ118" s="295"/>
      <c r="IYR118" s="295"/>
      <c r="IYS118" s="295"/>
      <c r="IYT118" s="295"/>
      <c r="IYU118" s="295"/>
      <c r="IYV118" s="295"/>
      <c r="IYW118" s="295"/>
      <c r="IYX118" s="295"/>
      <c r="IYY118" s="295"/>
      <c r="IYZ118" s="295"/>
      <c r="IZA118" s="295"/>
      <c r="IZB118" s="295"/>
      <c r="IZC118" s="295"/>
      <c r="IZD118" s="295"/>
      <c r="IZE118" s="295"/>
      <c r="IZF118" s="295"/>
      <c r="IZG118" s="295"/>
      <c r="IZH118" s="295"/>
      <c r="IZI118" s="295"/>
      <c r="IZJ118" s="295"/>
      <c r="IZK118" s="295"/>
      <c r="IZL118" s="295"/>
      <c r="IZM118" s="295"/>
      <c r="IZN118" s="295"/>
      <c r="IZO118" s="295"/>
      <c r="IZP118" s="295"/>
      <c r="IZQ118" s="295"/>
      <c r="IZR118" s="295"/>
      <c r="IZS118" s="295"/>
      <c r="IZT118" s="295"/>
      <c r="IZU118" s="295"/>
      <c r="IZV118" s="295"/>
      <c r="IZW118" s="295"/>
      <c r="IZX118" s="295"/>
      <c r="IZY118" s="295"/>
      <c r="IZZ118" s="295"/>
      <c r="JAA118" s="295"/>
      <c r="JAB118" s="295"/>
      <c r="JAC118" s="295"/>
      <c r="JAD118" s="295"/>
      <c r="JAE118" s="295"/>
      <c r="JAF118" s="295"/>
      <c r="JAG118" s="295"/>
      <c r="JAH118" s="295"/>
      <c r="JAI118" s="295"/>
      <c r="JAJ118" s="295"/>
      <c r="JAK118" s="295"/>
      <c r="JAL118" s="295"/>
      <c r="JAM118" s="295"/>
      <c r="JAN118" s="295"/>
      <c r="JAO118" s="295"/>
      <c r="JAP118" s="295"/>
      <c r="JAQ118" s="295"/>
      <c r="JAR118" s="295"/>
      <c r="JAS118" s="295"/>
      <c r="JAT118" s="295"/>
      <c r="JAU118" s="295"/>
      <c r="JAV118" s="295"/>
      <c r="JAW118" s="295"/>
      <c r="JAX118" s="295"/>
      <c r="JAY118" s="295"/>
      <c r="JAZ118" s="295"/>
      <c r="JBA118" s="295"/>
      <c r="JBB118" s="295"/>
      <c r="JBC118" s="295"/>
      <c r="JBD118" s="295"/>
      <c r="JBE118" s="295"/>
      <c r="JBF118" s="295"/>
      <c r="JBG118" s="295"/>
      <c r="JBH118" s="295"/>
      <c r="JBI118" s="295"/>
      <c r="JBJ118" s="295"/>
      <c r="JBK118" s="295"/>
      <c r="JBL118" s="295"/>
      <c r="JBM118" s="295"/>
      <c r="JBN118" s="295"/>
      <c r="JBO118" s="295"/>
      <c r="JBP118" s="295"/>
      <c r="JBQ118" s="295"/>
      <c r="JBR118" s="295"/>
      <c r="JBS118" s="295"/>
      <c r="JBT118" s="295"/>
      <c r="JBU118" s="295"/>
      <c r="JBV118" s="295"/>
      <c r="JBW118" s="295"/>
      <c r="JBX118" s="295"/>
      <c r="JBY118" s="295"/>
      <c r="JBZ118" s="295"/>
      <c r="JCA118" s="295"/>
      <c r="JCB118" s="295"/>
      <c r="JCC118" s="295"/>
      <c r="JCD118" s="295"/>
      <c r="JCE118" s="295"/>
      <c r="JCF118" s="295"/>
      <c r="JCG118" s="295"/>
      <c r="JCH118" s="295"/>
      <c r="JCI118" s="295"/>
      <c r="JCJ118" s="295"/>
      <c r="JCK118" s="295"/>
      <c r="JCL118" s="295"/>
      <c r="JCM118" s="295"/>
      <c r="JCN118" s="295"/>
      <c r="JCO118" s="295"/>
      <c r="JCP118" s="295"/>
      <c r="JCQ118" s="295"/>
      <c r="JCR118" s="295"/>
      <c r="JCS118" s="295"/>
      <c r="JCT118" s="295"/>
      <c r="JCU118" s="295"/>
      <c r="JCV118" s="295"/>
      <c r="JCW118" s="295"/>
      <c r="JCX118" s="295"/>
      <c r="JCY118" s="295"/>
      <c r="JCZ118" s="295"/>
      <c r="JDA118" s="295"/>
      <c r="JDB118" s="295"/>
      <c r="JDC118" s="295"/>
      <c r="JDD118" s="295"/>
      <c r="JDE118" s="295"/>
      <c r="JDF118" s="295"/>
      <c r="JDG118" s="295"/>
      <c r="JDH118" s="295"/>
      <c r="JDI118" s="295"/>
      <c r="JDJ118" s="295"/>
      <c r="JDK118" s="295"/>
      <c r="JDL118" s="295"/>
      <c r="JDM118" s="295"/>
      <c r="JDN118" s="295"/>
      <c r="JDO118" s="295"/>
      <c r="JDP118" s="295"/>
      <c r="JDQ118" s="295"/>
      <c r="JDR118" s="295"/>
      <c r="JDS118" s="295"/>
      <c r="JDT118" s="295"/>
      <c r="JDU118" s="295"/>
      <c r="JDV118" s="295"/>
      <c r="JDW118" s="295"/>
      <c r="JDX118" s="295"/>
      <c r="JDY118" s="295"/>
      <c r="JDZ118" s="295"/>
      <c r="JEA118" s="295"/>
      <c r="JEB118" s="295"/>
      <c r="JEC118" s="295"/>
      <c r="JED118" s="295"/>
      <c r="JEE118" s="295"/>
      <c r="JEF118" s="295"/>
      <c r="JEG118" s="295"/>
      <c r="JEH118" s="295"/>
      <c r="JEI118" s="295"/>
      <c r="JEJ118" s="295"/>
      <c r="JEK118" s="295"/>
      <c r="JEL118" s="295"/>
      <c r="JEM118" s="295"/>
      <c r="JEN118" s="295"/>
      <c r="JEO118" s="295"/>
      <c r="JEP118" s="295"/>
      <c r="JEQ118" s="295"/>
      <c r="JER118" s="295"/>
      <c r="JES118" s="295"/>
      <c r="JET118" s="295"/>
      <c r="JEU118" s="295"/>
      <c r="JEV118" s="295"/>
      <c r="JEW118" s="295"/>
      <c r="JEX118" s="295"/>
      <c r="JEY118" s="295"/>
      <c r="JEZ118" s="295"/>
      <c r="JFA118" s="295"/>
      <c r="JFB118" s="295"/>
      <c r="JFC118" s="295"/>
      <c r="JFD118" s="295"/>
      <c r="JFE118" s="295"/>
      <c r="JFF118" s="295"/>
      <c r="JFG118" s="295"/>
      <c r="JFH118" s="295"/>
      <c r="JFI118" s="295"/>
      <c r="JFJ118" s="295"/>
      <c r="JFK118" s="295"/>
      <c r="JFL118" s="295"/>
      <c r="JFM118" s="295"/>
      <c r="JFN118" s="295"/>
      <c r="JFO118" s="295"/>
      <c r="JFP118" s="295"/>
      <c r="JFQ118" s="295"/>
      <c r="JFR118" s="295"/>
      <c r="JFS118" s="295"/>
      <c r="JFT118" s="295"/>
      <c r="JFU118" s="295"/>
      <c r="JFV118" s="295"/>
      <c r="JFW118" s="295"/>
      <c r="JFX118" s="295"/>
      <c r="JFY118" s="295"/>
      <c r="JFZ118" s="295"/>
      <c r="JGA118" s="295"/>
      <c r="JGB118" s="295"/>
      <c r="JGC118" s="295"/>
      <c r="JGD118" s="295"/>
      <c r="JGE118" s="295"/>
      <c r="JGF118" s="295"/>
      <c r="JGG118" s="295"/>
      <c r="JGH118" s="295"/>
      <c r="JGI118" s="295"/>
      <c r="JGJ118" s="295"/>
      <c r="JGK118" s="295"/>
      <c r="JGL118" s="295"/>
      <c r="JGM118" s="295"/>
      <c r="JGN118" s="295"/>
      <c r="JGO118" s="295"/>
      <c r="JGP118" s="295"/>
      <c r="JGQ118" s="295"/>
      <c r="JGR118" s="295"/>
      <c r="JGS118" s="295"/>
      <c r="JGT118" s="295"/>
      <c r="JGU118" s="295"/>
      <c r="JGV118" s="295"/>
      <c r="JGW118" s="295"/>
      <c r="JGX118" s="295"/>
      <c r="JGY118" s="295"/>
      <c r="JGZ118" s="295"/>
      <c r="JHA118" s="295"/>
      <c r="JHB118" s="295"/>
      <c r="JHC118" s="295"/>
      <c r="JHD118" s="295"/>
      <c r="JHE118" s="295"/>
      <c r="JHF118" s="295"/>
      <c r="JHG118" s="295"/>
      <c r="JHH118" s="295"/>
      <c r="JHI118" s="295"/>
      <c r="JHJ118" s="295"/>
      <c r="JHK118" s="295"/>
      <c r="JHL118" s="295"/>
      <c r="JHM118" s="295"/>
      <c r="JHN118" s="295"/>
      <c r="JHO118" s="295"/>
      <c r="JHP118" s="295"/>
      <c r="JHQ118" s="295"/>
      <c r="JHR118" s="295"/>
      <c r="JHS118" s="295"/>
      <c r="JHT118" s="295"/>
      <c r="JHU118" s="295"/>
      <c r="JHV118" s="295"/>
      <c r="JHW118" s="295"/>
      <c r="JHX118" s="295"/>
      <c r="JHY118" s="295"/>
      <c r="JHZ118" s="295"/>
      <c r="JIA118" s="295"/>
      <c r="JIB118" s="295"/>
      <c r="JIC118" s="295"/>
      <c r="JID118" s="295"/>
      <c r="JIE118" s="295"/>
      <c r="JIF118" s="295"/>
      <c r="JIG118" s="295"/>
      <c r="JIH118" s="295"/>
      <c r="JII118" s="295"/>
      <c r="JIJ118" s="295"/>
      <c r="JIK118" s="295"/>
      <c r="JIL118" s="295"/>
      <c r="JIM118" s="295"/>
      <c r="JIN118" s="295"/>
      <c r="JIO118" s="295"/>
      <c r="JIP118" s="295"/>
      <c r="JIQ118" s="295"/>
      <c r="JIR118" s="295"/>
      <c r="JIS118" s="295"/>
      <c r="JIT118" s="295"/>
      <c r="JIU118" s="295"/>
      <c r="JIV118" s="295"/>
      <c r="JIW118" s="295"/>
      <c r="JIX118" s="295"/>
      <c r="JIY118" s="295"/>
      <c r="JIZ118" s="295"/>
      <c r="JJA118" s="295"/>
      <c r="JJB118" s="295"/>
      <c r="JJC118" s="295"/>
      <c r="JJD118" s="295"/>
      <c r="JJE118" s="295"/>
      <c r="JJF118" s="295"/>
      <c r="JJG118" s="295"/>
      <c r="JJH118" s="295"/>
      <c r="JJI118" s="295"/>
      <c r="JJJ118" s="295"/>
      <c r="JJK118" s="295"/>
      <c r="JJL118" s="295"/>
      <c r="JJM118" s="295"/>
      <c r="JJN118" s="295"/>
      <c r="JJO118" s="295"/>
      <c r="JJP118" s="295"/>
      <c r="JJQ118" s="295"/>
      <c r="JJR118" s="295"/>
      <c r="JJS118" s="295"/>
      <c r="JJT118" s="295"/>
      <c r="JJU118" s="295"/>
      <c r="JJV118" s="295"/>
      <c r="JJW118" s="295"/>
      <c r="JJX118" s="295"/>
      <c r="JJY118" s="295"/>
      <c r="JJZ118" s="295"/>
      <c r="JKA118" s="295"/>
      <c r="JKB118" s="295"/>
      <c r="JKC118" s="295"/>
      <c r="JKD118" s="295"/>
      <c r="JKE118" s="295"/>
      <c r="JKF118" s="295"/>
      <c r="JKG118" s="295"/>
      <c r="JKH118" s="295"/>
      <c r="JKI118" s="295"/>
      <c r="JKJ118" s="295"/>
      <c r="JKK118" s="295"/>
      <c r="JKL118" s="295"/>
      <c r="JKM118" s="295"/>
      <c r="JKN118" s="295"/>
      <c r="JKO118" s="295"/>
      <c r="JKP118" s="295"/>
      <c r="JKQ118" s="295"/>
      <c r="JKR118" s="295"/>
      <c r="JKS118" s="295"/>
      <c r="JKT118" s="295"/>
      <c r="JKU118" s="295"/>
      <c r="JKV118" s="295"/>
      <c r="JKW118" s="295"/>
      <c r="JKX118" s="295"/>
      <c r="JKY118" s="295"/>
      <c r="JKZ118" s="295"/>
      <c r="JLA118" s="295"/>
      <c r="JLB118" s="295"/>
      <c r="JLC118" s="295"/>
      <c r="JLD118" s="295"/>
      <c r="JLE118" s="295"/>
      <c r="JLF118" s="295"/>
      <c r="JLG118" s="295"/>
      <c r="JLH118" s="295"/>
      <c r="JLI118" s="295"/>
      <c r="JLJ118" s="295"/>
      <c r="JLK118" s="295"/>
      <c r="JLL118" s="295"/>
      <c r="JLM118" s="295"/>
      <c r="JLN118" s="295"/>
      <c r="JLO118" s="295"/>
      <c r="JLP118" s="295"/>
      <c r="JLQ118" s="295"/>
      <c r="JLR118" s="295"/>
      <c r="JLS118" s="295"/>
      <c r="JLT118" s="295"/>
      <c r="JLU118" s="295"/>
      <c r="JLV118" s="295"/>
      <c r="JLW118" s="295"/>
      <c r="JLX118" s="295"/>
      <c r="JLY118" s="295"/>
      <c r="JLZ118" s="295"/>
      <c r="JMA118" s="295"/>
      <c r="JMB118" s="295"/>
      <c r="JMC118" s="295"/>
      <c r="JMD118" s="295"/>
      <c r="JME118" s="295"/>
      <c r="JMF118" s="295"/>
      <c r="JMG118" s="295"/>
      <c r="JMH118" s="295"/>
      <c r="JMI118" s="295"/>
      <c r="JMJ118" s="295"/>
      <c r="JMK118" s="295"/>
      <c r="JML118" s="295"/>
      <c r="JMM118" s="295"/>
      <c r="JMN118" s="295"/>
      <c r="JMO118" s="295"/>
      <c r="JMP118" s="295"/>
      <c r="JMQ118" s="295"/>
      <c r="JMR118" s="295"/>
      <c r="JMS118" s="295"/>
      <c r="JMT118" s="295"/>
      <c r="JMU118" s="295"/>
      <c r="JMV118" s="295"/>
      <c r="JMW118" s="295"/>
      <c r="JMX118" s="295"/>
      <c r="JMY118" s="295"/>
      <c r="JMZ118" s="295"/>
      <c r="JNA118" s="295"/>
      <c r="JNB118" s="295"/>
      <c r="JNC118" s="295"/>
      <c r="JND118" s="295"/>
      <c r="JNE118" s="295"/>
      <c r="JNF118" s="295"/>
      <c r="JNG118" s="295"/>
      <c r="JNH118" s="295"/>
      <c r="JNI118" s="295"/>
      <c r="JNJ118" s="295"/>
      <c r="JNK118" s="295"/>
      <c r="JNL118" s="295"/>
      <c r="JNM118" s="295"/>
      <c r="JNN118" s="295"/>
      <c r="JNO118" s="295"/>
      <c r="JNP118" s="295"/>
      <c r="JNQ118" s="295"/>
      <c r="JNR118" s="295"/>
      <c r="JNS118" s="295"/>
      <c r="JNT118" s="295"/>
      <c r="JNU118" s="295"/>
      <c r="JNV118" s="295"/>
      <c r="JNW118" s="295"/>
      <c r="JNX118" s="295"/>
      <c r="JNY118" s="295"/>
      <c r="JNZ118" s="295"/>
      <c r="JOA118" s="295"/>
      <c r="JOB118" s="295"/>
      <c r="JOC118" s="295"/>
      <c r="JOD118" s="295"/>
      <c r="JOE118" s="295"/>
      <c r="JOF118" s="295"/>
      <c r="JOG118" s="295"/>
      <c r="JOH118" s="295"/>
      <c r="JOI118" s="295"/>
      <c r="JOJ118" s="295"/>
      <c r="JOK118" s="295"/>
      <c r="JOL118" s="295"/>
      <c r="JOM118" s="295"/>
      <c r="JON118" s="295"/>
      <c r="JOO118" s="295"/>
      <c r="JOP118" s="295"/>
      <c r="JOQ118" s="295"/>
      <c r="JOR118" s="295"/>
      <c r="JOS118" s="295"/>
      <c r="JOT118" s="295"/>
      <c r="JOU118" s="295"/>
      <c r="JOV118" s="295"/>
      <c r="JOW118" s="295"/>
      <c r="JOX118" s="295"/>
      <c r="JOY118" s="295"/>
      <c r="JOZ118" s="295"/>
      <c r="JPA118" s="295"/>
      <c r="JPB118" s="295"/>
      <c r="JPC118" s="295"/>
      <c r="JPD118" s="295"/>
      <c r="JPE118" s="295"/>
      <c r="JPF118" s="295"/>
      <c r="JPG118" s="295"/>
      <c r="JPH118" s="295"/>
      <c r="JPI118" s="295"/>
      <c r="JPJ118" s="295"/>
      <c r="JPK118" s="295"/>
      <c r="JPL118" s="295"/>
      <c r="JPM118" s="295"/>
      <c r="JPN118" s="295"/>
      <c r="JPO118" s="295"/>
      <c r="JPP118" s="295"/>
      <c r="JPQ118" s="295"/>
      <c r="JPR118" s="295"/>
      <c r="JPS118" s="295"/>
      <c r="JPT118" s="295"/>
      <c r="JPU118" s="295"/>
      <c r="JPV118" s="295"/>
      <c r="JPW118" s="295"/>
      <c r="JPX118" s="295"/>
      <c r="JPY118" s="295"/>
      <c r="JPZ118" s="295"/>
      <c r="JQA118" s="295"/>
      <c r="JQB118" s="295"/>
      <c r="JQC118" s="295"/>
      <c r="JQD118" s="295"/>
      <c r="JQE118" s="295"/>
      <c r="JQF118" s="295"/>
      <c r="JQG118" s="295"/>
      <c r="JQH118" s="295"/>
      <c r="JQI118" s="295"/>
      <c r="JQJ118" s="295"/>
      <c r="JQK118" s="295"/>
      <c r="JQL118" s="295"/>
      <c r="JQM118" s="295"/>
      <c r="JQN118" s="295"/>
      <c r="JQO118" s="295"/>
      <c r="JQP118" s="295"/>
      <c r="JQQ118" s="295"/>
      <c r="JQR118" s="295"/>
      <c r="JQS118" s="295"/>
      <c r="JQT118" s="295"/>
      <c r="JQU118" s="295"/>
      <c r="JQV118" s="295"/>
      <c r="JQW118" s="295"/>
      <c r="JQX118" s="295"/>
      <c r="JQY118" s="295"/>
      <c r="JQZ118" s="295"/>
      <c r="JRA118" s="295"/>
      <c r="JRB118" s="295"/>
      <c r="JRC118" s="295"/>
      <c r="JRD118" s="295"/>
      <c r="JRE118" s="295"/>
      <c r="JRF118" s="295"/>
      <c r="JRG118" s="295"/>
      <c r="JRH118" s="295"/>
      <c r="JRI118" s="295"/>
      <c r="JRJ118" s="295"/>
      <c r="JRK118" s="295"/>
      <c r="JRL118" s="295"/>
      <c r="JRM118" s="295"/>
      <c r="JRN118" s="295"/>
      <c r="JRO118" s="295"/>
      <c r="JRP118" s="295"/>
      <c r="JRQ118" s="295"/>
      <c r="JRR118" s="295"/>
      <c r="JRS118" s="295"/>
      <c r="JRT118" s="295"/>
      <c r="JRU118" s="295"/>
      <c r="JRV118" s="295"/>
      <c r="JRW118" s="295"/>
      <c r="JRX118" s="295"/>
      <c r="JRY118" s="295"/>
      <c r="JRZ118" s="295"/>
      <c r="JSA118" s="295"/>
      <c r="JSB118" s="295"/>
      <c r="JSC118" s="295"/>
      <c r="JSD118" s="295"/>
      <c r="JSE118" s="295"/>
      <c r="JSF118" s="295"/>
      <c r="JSG118" s="295"/>
      <c r="JSH118" s="295"/>
      <c r="JSI118" s="295"/>
      <c r="JSJ118" s="295"/>
      <c r="JSK118" s="295"/>
      <c r="JSL118" s="295"/>
      <c r="JSM118" s="295"/>
      <c r="JSN118" s="295"/>
      <c r="JSO118" s="295"/>
      <c r="JSP118" s="295"/>
      <c r="JSQ118" s="295"/>
      <c r="JSR118" s="295"/>
      <c r="JSS118" s="295"/>
      <c r="JST118" s="295"/>
      <c r="JSU118" s="295"/>
      <c r="JSV118" s="295"/>
      <c r="JSW118" s="295"/>
      <c r="JSX118" s="295"/>
      <c r="JSY118" s="295"/>
      <c r="JSZ118" s="295"/>
      <c r="JTA118" s="295"/>
      <c r="JTB118" s="295"/>
      <c r="JTC118" s="295"/>
      <c r="JTD118" s="295"/>
      <c r="JTE118" s="295"/>
      <c r="JTF118" s="295"/>
      <c r="JTG118" s="295"/>
      <c r="JTH118" s="295"/>
      <c r="JTI118" s="295"/>
      <c r="JTJ118" s="295"/>
      <c r="JTK118" s="295"/>
      <c r="JTL118" s="295"/>
      <c r="JTM118" s="295"/>
      <c r="JTN118" s="295"/>
      <c r="JTO118" s="295"/>
      <c r="JTP118" s="295"/>
      <c r="JTQ118" s="295"/>
      <c r="JTR118" s="295"/>
      <c r="JTS118" s="295"/>
      <c r="JTT118" s="295"/>
      <c r="JTU118" s="295"/>
      <c r="JTV118" s="295"/>
      <c r="JTW118" s="295"/>
      <c r="JTX118" s="295"/>
      <c r="JTY118" s="295"/>
      <c r="JTZ118" s="295"/>
      <c r="JUA118" s="295"/>
      <c r="JUB118" s="295"/>
      <c r="JUC118" s="295"/>
      <c r="JUD118" s="295"/>
      <c r="JUE118" s="295"/>
      <c r="JUF118" s="295"/>
      <c r="JUG118" s="295"/>
      <c r="JUH118" s="295"/>
      <c r="JUI118" s="295"/>
      <c r="JUJ118" s="295"/>
      <c r="JUK118" s="295"/>
      <c r="JUL118" s="295"/>
      <c r="JUM118" s="295"/>
      <c r="JUN118" s="295"/>
      <c r="JUO118" s="295"/>
      <c r="JUP118" s="295"/>
      <c r="JUQ118" s="295"/>
      <c r="JUR118" s="295"/>
      <c r="JUS118" s="295"/>
      <c r="JUT118" s="295"/>
      <c r="JUU118" s="295"/>
      <c r="JUV118" s="295"/>
      <c r="JUW118" s="295"/>
      <c r="JUX118" s="295"/>
      <c r="JUY118" s="295"/>
      <c r="JUZ118" s="295"/>
      <c r="JVA118" s="295"/>
      <c r="JVB118" s="295"/>
      <c r="JVC118" s="295"/>
      <c r="JVD118" s="295"/>
      <c r="JVE118" s="295"/>
      <c r="JVF118" s="295"/>
      <c r="JVG118" s="295"/>
      <c r="JVH118" s="295"/>
      <c r="JVI118" s="295"/>
      <c r="JVJ118" s="295"/>
      <c r="JVK118" s="295"/>
      <c r="JVL118" s="295"/>
      <c r="JVM118" s="295"/>
      <c r="JVN118" s="295"/>
      <c r="JVO118" s="295"/>
      <c r="JVP118" s="295"/>
      <c r="JVQ118" s="295"/>
      <c r="JVR118" s="295"/>
      <c r="JVS118" s="295"/>
      <c r="JVT118" s="295"/>
      <c r="JVU118" s="295"/>
      <c r="JVV118" s="295"/>
      <c r="JVW118" s="295"/>
      <c r="JVX118" s="295"/>
      <c r="JVY118" s="295"/>
      <c r="JVZ118" s="295"/>
      <c r="JWA118" s="295"/>
      <c r="JWB118" s="295"/>
      <c r="JWC118" s="295"/>
      <c r="JWD118" s="295"/>
      <c r="JWE118" s="295"/>
      <c r="JWF118" s="295"/>
      <c r="JWG118" s="295"/>
      <c r="JWH118" s="295"/>
      <c r="JWI118" s="295"/>
      <c r="JWJ118" s="295"/>
      <c r="JWK118" s="295"/>
      <c r="JWL118" s="295"/>
      <c r="JWM118" s="295"/>
      <c r="JWN118" s="295"/>
      <c r="JWO118" s="295"/>
      <c r="JWP118" s="295"/>
      <c r="JWQ118" s="295"/>
      <c r="JWR118" s="295"/>
      <c r="JWS118" s="295"/>
      <c r="JWT118" s="295"/>
      <c r="JWU118" s="295"/>
      <c r="JWV118" s="295"/>
      <c r="JWW118" s="295"/>
      <c r="JWX118" s="295"/>
      <c r="JWY118" s="295"/>
      <c r="JWZ118" s="295"/>
      <c r="JXA118" s="295"/>
      <c r="JXB118" s="295"/>
      <c r="JXC118" s="295"/>
      <c r="JXD118" s="295"/>
      <c r="JXE118" s="295"/>
      <c r="JXF118" s="295"/>
      <c r="JXG118" s="295"/>
      <c r="JXH118" s="295"/>
      <c r="JXI118" s="295"/>
      <c r="JXJ118" s="295"/>
      <c r="JXK118" s="295"/>
      <c r="JXL118" s="295"/>
      <c r="JXM118" s="295"/>
      <c r="JXN118" s="295"/>
      <c r="JXO118" s="295"/>
      <c r="JXP118" s="295"/>
      <c r="JXQ118" s="295"/>
      <c r="JXR118" s="295"/>
      <c r="JXS118" s="295"/>
      <c r="JXT118" s="295"/>
      <c r="JXU118" s="295"/>
      <c r="JXV118" s="295"/>
      <c r="JXW118" s="295"/>
      <c r="JXX118" s="295"/>
      <c r="JXY118" s="295"/>
      <c r="JXZ118" s="295"/>
      <c r="JYA118" s="295"/>
      <c r="JYB118" s="295"/>
      <c r="JYC118" s="295"/>
      <c r="JYD118" s="295"/>
      <c r="JYE118" s="295"/>
      <c r="JYF118" s="295"/>
      <c r="JYG118" s="295"/>
      <c r="JYH118" s="295"/>
      <c r="JYI118" s="295"/>
      <c r="JYJ118" s="295"/>
      <c r="JYK118" s="295"/>
      <c r="JYL118" s="295"/>
      <c r="JYM118" s="295"/>
      <c r="JYN118" s="295"/>
      <c r="JYO118" s="295"/>
      <c r="JYP118" s="295"/>
      <c r="JYQ118" s="295"/>
      <c r="JYR118" s="295"/>
      <c r="JYS118" s="295"/>
      <c r="JYT118" s="295"/>
      <c r="JYU118" s="295"/>
      <c r="JYV118" s="295"/>
      <c r="JYW118" s="295"/>
      <c r="JYX118" s="295"/>
      <c r="JYY118" s="295"/>
      <c r="JYZ118" s="295"/>
      <c r="JZA118" s="295"/>
      <c r="JZB118" s="295"/>
      <c r="JZC118" s="295"/>
      <c r="JZD118" s="295"/>
      <c r="JZE118" s="295"/>
      <c r="JZF118" s="295"/>
      <c r="JZG118" s="295"/>
      <c r="JZH118" s="295"/>
      <c r="JZI118" s="295"/>
      <c r="JZJ118" s="295"/>
      <c r="JZK118" s="295"/>
      <c r="JZL118" s="295"/>
      <c r="JZM118" s="295"/>
      <c r="JZN118" s="295"/>
      <c r="JZO118" s="295"/>
      <c r="JZP118" s="295"/>
      <c r="JZQ118" s="295"/>
      <c r="JZR118" s="295"/>
      <c r="JZS118" s="295"/>
      <c r="JZT118" s="295"/>
      <c r="JZU118" s="295"/>
      <c r="JZV118" s="295"/>
      <c r="JZW118" s="295"/>
      <c r="JZX118" s="295"/>
      <c r="JZY118" s="295"/>
      <c r="JZZ118" s="295"/>
      <c r="KAA118" s="295"/>
      <c r="KAB118" s="295"/>
      <c r="KAC118" s="295"/>
      <c r="KAD118" s="295"/>
      <c r="KAE118" s="295"/>
      <c r="KAF118" s="295"/>
      <c r="KAG118" s="295"/>
      <c r="KAH118" s="295"/>
      <c r="KAI118" s="295"/>
      <c r="KAJ118" s="295"/>
      <c r="KAK118" s="295"/>
      <c r="KAL118" s="295"/>
      <c r="KAM118" s="295"/>
      <c r="KAN118" s="295"/>
      <c r="KAO118" s="295"/>
      <c r="KAP118" s="295"/>
      <c r="KAQ118" s="295"/>
      <c r="KAR118" s="295"/>
      <c r="KAS118" s="295"/>
      <c r="KAT118" s="295"/>
      <c r="KAU118" s="295"/>
      <c r="KAV118" s="295"/>
      <c r="KAW118" s="295"/>
      <c r="KAX118" s="295"/>
      <c r="KAY118" s="295"/>
      <c r="KAZ118" s="295"/>
      <c r="KBA118" s="295"/>
      <c r="KBB118" s="295"/>
      <c r="KBC118" s="295"/>
      <c r="KBD118" s="295"/>
      <c r="KBE118" s="295"/>
      <c r="KBF118" s="295"/>
      <c r="KBG118" s="295"/>
      <c r="KBH118" s="295"/>
      <c r="KBI118" s="295"/>
      <c r="KBJ118" s="295"/>
      <c r="KBK118" s="295"/>
      <c r="KBL118" s="295"/>
      <c r="KBM118" s="295"/>
      <c r="KBN118" s="295"/>
      <c r="KBO118" s="295"/>
      <c r="KBP118" s="295"/>
      <c r="KBQ118" s="295"/>
      <c r="KBR118" s="295"/>
      <c r="KBS118" s="295"/>
      <c r="KBT118" s="295"/>
      <c r="KBU118" s="295"/>
      <c r="KBV118" s="295"/>
      <c r="KBW118" s="295"/>
      <c r="KBX118" s="295"/>
      <c r="KBY118" s="295"/>
      <c r="KBZ118" s="295"/>
      <c r="KCA118" s="295"/>
      <c r="KCB118" s="295"/>
      <c r="KCC118" s="295"/>
      <c r="KCD118" s="295"/>
      <c r="KCE118" s="295"/>
      <c r="KCF118" s="295"/>
      <c r="KCG118" s="295"/>
      <c r="KCH118" s="295"/>
      <c r="KCI118" s="295"/>
      <c r="KCJ118" s="295"/>
      <c r="KCK118" s="295"/>
      <c r="KCL118" s="295"/>
      <c r="KCM118" s="295"/>
      <c r="KCN118" s="295"/>
      <c r="KCO118" s="295"/>
      <c r="KCP118" s="295"/>
      <c r="KCQ118" s="295"/>
      <c r="KCR118" s="295"/>
      <c r="KCS118" s="295"/>
      <c r="KCT118" s="295"/>
      <c r="KCU118" s="295"/>
      <c r="KCV118" s="295"/>
      <c r="KCW118" s="295"/>
      <c r="KCX118" s="295"/>
      <c r="KCY118" s="295"/>
      <c r="KCZ118" s="295"/>
      <c r="KDA118" s="295"/>
      <c r="KDB118" s="295"/>
      <c r="KDC118" s="295"/>
      <c r="KDD118" s="295"/>
      <c r="KDE118" s="295"/>
      <c r="KDF118" s="295"/>
      <c r="KDG118" s="295"/>
      <c r="KDH118" s="295"/>
      <c r="KDI118" s="295"/>
      <c r="KDJ118" s="295"/>
      <c r="KDK118" s="295"/>
      <c r="KDL118" s="295"/>
      <c r="KDM118" s="295"/>
      <c r="KDN118" s="295"/>
      <c r="KDO118" s="295"/>
      <c r="KDP118" s="295"/>
      <c r="KDQ118" s="295"/>
      <c r="KDR118" s="295"/>
      <c r="KDS118" s="295"/>
      <c r="KDT118" s="295"/>
      <c r="KDU118" s="295"/>
      <c r="KDV118" s="295"/>
      <c r="KDW118" s="295"/>
      <c r="KDX118" s="295"/>
      <c r="KDY118" s="295"/>
      <c r="KDZ118" s="295"/>
      <c r="KEA118" s="295"/>
      <c r="KEB118" s="295"/>
      <c r="KEC118" s="295"/>
      <c r="KED118" s="295"/>
      <c r="KEE118" s="295"/>
      <c r="KEF118" s="295"/>
      <c r="KEG118" s="295"/>
      <c r="KEH118" s="295"/>
      <c r="KEI118" s="295"/>
      <c r="KEJ118" s="295"/>
      <c r="KEK118" s="295"/>
      <c r="KEL118" s="295"/>
      <c r="KEM118" s="295"/>
      <c r="KEN118" s="295"/>
      <c r="KEO118" s="295"/>
      <c r="KEP118" s="295"/>
      <c r="KEQ118" s="295"/>
      <c r="KER118" s="295"/>
      <c r="KES118" s="295"/>
      <c r="KET118" s="295"/>
      <c r="KEU118" s="295"/>
      <c r="KEV118" s="295"/>
      <c r="KEW118" s="295"/>
      <c r="KEX118" s="295"/>
      <c r="KEY118" s="295"/>
      <c r="KEZ118" s="295"/>
      <c r="KFA118" s="295"/>
      <c r="KFB118" s="295"/>
      <c r="KFC118" s="295"/>
      <c r="KFD118" s="295"/>
      <c r="KFE118" s="295"/>
      <c r="KFF118" s="295"/>
      <c r="KFG118" s="295"/>
      <c r="KFH118" s="295"/>
      <c r="KFI118" s="295"/>
      <c r="KFJ118" s="295"/>
      <c r="KFK118" s="295"/>
      <c r="KFL118" s="295"/>
      <c r="KFM118" s="295"/>
      <c r="KFN118" s="295"/>
      <c r="KFO118" s="295"/>
      <c r="KFP118" s="295"/>
      <c r="KFQ118" s="295"/>
      <c r="KFR118" s="295"/>
      <c r="KFS118" s="295"/>
      <c r="KFT118" s="295"/>
      <c r="KFU118" s="295"/>
      <c r="KFV118" s="295"/>
      <c r="KFW118" s="295"/>
      <c r="KFX118" s="295"/>
      <c r="KFY118" s="295"/>
      <c r="KFZ118" s="295"/>
      <c r="KGA118" s="295"/>
      <c r="KGB118" s="295"/>
      <c r="KGC118" s="295"/>
      <c r="KGD118" s="295"/>
      <c r="KGE118" s="295"/>
      <c r="KGF118" s="295"/>
      <c r="KGG118" s="295"/>
      <c r="KGH118" s="295"/>
      <c r="KGI118" s="295"/>
      <c r="KGJ118" s="295"/>
      <c r="KGK118" s="295"/>
      <c r="KGL118" s="295"/>
      <c r="KGM118" s="295"/>
      <c r="KGN118" s="295"/>
      <c r="KGO118" s="295"/>
      <c r="KGP118" s="295"/>
      <c r="KGQ118" s="295"/>
      <c r="KGR118" s="295"/>
      <c r="KGS118" s="295"/>
      <c r="KGT118" s="295"/>
      <c r="KGU118" s="295"/>
      <c r="KGV118" s="295"/>
      <c r="KGW118" s="295"/>
      <c r="KGX118" s="295"/>
      <c r="KGY118" s="295"/>
      <c r="KGZ118" s="295"/>
      <c r="KHA118" s="295"/>
      <c r="KHB118" s="295"/>
      <c r="KHC118" s="295"/>
      <c r="KHD118" s="295"/>
      <c r="KHE118" s="295"/>
      <c r="KHF118" s="295"/>
      <c r="KHG118" s="295"/>
      <c r="KHH118" s="295"/>
      <c r="KHI118" s="295"/>
      <c r="KHJ118" s="295"/>
      <c r="KHK118" s="295"/>
      <c r="KHL118" s="295"/>
      <c r="KHM118" s="295"/>
      <c r="KHN118" s="295"/>
      <c r="KHO118" s="295"/>
      <c r="KHP118" s="295"/>
      <c r="KHQ118" s="295"/>
      <c r="KHR118" s="295"/>
      <c r="KHS118" s="295"/>
      <c r="KHT118" s="295"/>
      <c r="KHU118" s="295"/>
      <c r="KHV118" s="295"/>
      <c r="KHW118" s="295"/>
      <c r="KHX118" s="295"/>
      <c r="KHY118" s="295"/>
      <c r="KHZ118" s="295"/>
      <c r="KIA118" s="295"/>
      <c r="KIB118" s="295"/>
      <c r="KIC118" s="295"/>
      <c r="KID118" s="295"/>
      <c r="KIE118" s="295"/>
      <c r="KIF118" s="295"/>
      <c r="KIG118" s="295"/>
      <c r="KIH118" s="295"/>
      <c r="KII118" s="295"/>
      <c r="KIJ118" s="295"/>
      <c r="KIK118" s="295"/>
      <c r="KIL118" s="295"/>
      <c r="KIM118" s="295"/>
      <c r="KIN118" s="295"/>
      <c r="KIO118" s="295"/>
      <c r="KIP118" s="295"/>
      <c r="KIQ118" s="295"/>
      <c r="KIR118" s="295"/>
      <c r="KIS118" s="295"/>
      <c r="KIT118" s="295"/>
      <c r="KIU118" s="295"/>
      <c r="KIV118" s="295"/>
      <c r="KIW118" s="295"/>
      <c r="KIX118" s="295"/>
      <c r="KIY118" s="295"/>
      <c r="KIZ118" s="295"/>
      <c r="KJA118" s="295"/>
      <c r="KJB118" s="295"/>
      <c r="KJC118" s="295"/>
      <c r="KJD118" s="295"/>
      <c r="KJE118" s="295"/>
      <c r="KJF118" s="295"/>
      <c r="KJG118" s="295"/>
      <c r="KJH118" s="295"/>
      <c r="KJI118" s="295"/>
      <c r="KJJ118" s="295"/>
      <c r="KJK118" s="295"/>
      <c r="KJL118" s="295"/>
      <c r="KJM118" s="295"/>
      <c r="KJN118" s="295"/>
      <c r="KJO118" s="295"/>
      <c r="KJP118" s="295"/>
      <c r="KJQ118" s="295"/>
      <c r="KJR118" s="295"/>
      <c r="KJS118" s="295"/>
      <c r="KJT118" s="295"/>
      <c r="KJU118" s="295"/>
      <c r="KJV118" s="295"/>
      <c r="KJW118" s="295"/>
      <c r="KJX118" s="295"/>
      <c r="KJY118" s="295"/>
      <c r="KJZ118" s="295"/>
      <c r="KKA118" s="295"/>
      <c r="KKB118" s="295"/>
      <c r="KKC118" s="295"/>
      <c r="KKD118" s="295"/>
      <c r="KKE118" s="295"/>
      <c r="KKF118" s="295"/>
      <c r="KKG118" s="295"/>
      <c r="KKH118" s="295"/>
      <c r="KKI118" s="295"/>
      <c r="KKJ118" s="295"/>
      <c r="KKK118" s="295"/>
      <c r="KKL118" s="295"/>
      <c r="KKM118" s="295"/>
      <c r="KKN118" s="295"/>
      <c r="KKO118" s="295"/>
      <c r="KKP118" s="295"/>
      <c r="KKQ118" s="295"/>
      <c r="KKR118" s="295"/>
      <c r="KKS118" s="295"/>
      <c r="KKT118" s="295"/>
      <c r="KKU118" s="295"/>
      <c r="KKV118" s="295"/>
      <c r="KKW118" s="295"/>
      <c r="KKX118" s="295"/>
      <c r="KKY118" s="295"/>
      <c r="KKZ118" s="295"/>
      <c r="KLA118" s="295"/>
      <c r="KLB118" s="295"/>
      <c r="KLC118" s="295"/>
      <c r="KLD118" s="295"/>
      <c r="KLE118" s="295"/>
      <c r="KLF118" s="295"/>
      <c r="KLG118" s="295"/>
      <c r="KLH118" s="295"/>
      <c r="KLI118" s="295"/>
      <c r="KLJ118" s="295"/>
      <c r="KLK118" s="295"/>
      <c r="KLL118" s="295"/>
      <c r="KLM118" s="295"/>
      <c r="KLN118" s="295"/>
      <c r="KLO118" s="295"/>
      <c r="KLP118" s="295"/>
      <c r="KLQ118" s="295"/>
      <c r="KLR118" s="295"/>
      <c r="KLS118" s="295"/>
      <c r="KLT118" s="295"/>
      <c r="KLU118" s="295"/>
      <c r="KLV118" s="295"/>
      <c r="KLW118" s="295"/>
      <c r="KLX118" s="295"/>
      <c r="KLY118" s="295"/>
      <c r="KLZ118" s="295"/>
      <c r="KMA118" s="295"/>
      <c r="KMB118" s="295"/>
      <c r="KMC118" s="295"/>
      <c r="KMD118" s="295"/>
      <c r="KME118" s="295"/>
      <c r="KMF118" s="295"/>
      <c r="KMG118" s="295"/>
      <c r="KMH118" s="295"/>
      <c r="KMI118" s="295"/>
      <c r="KMJ118" s="295"/>
      <c r="KMK118" s="295"/>
      <c r="KML118" s="295"/>
      <c r="KMM118" s="295"/>
      <c r="KMN118" s="295"/>
      <c r="KMO118" s="295"/>
      <c r="KMP118" s="295"/>
      <c r="KMQ118" s="295"/>
      <c r="KMR118" s="295"/>
      <c r="KMS118" s="295"/>
      <c r="KMT118" s="295"/>
      <c r="KMU118" s="295"/>
      <c r="KMV118" s="295"/>
      <c r="KMW118" s="295"/>
      <c r="KMX118" s="295"/>
      <c r="KMY118" s="295"/>
      <c r="KMZ118" s="295"/>
      <c r="KNA118" s="295"/>
      <c r="KNB118" s="295"/>
      <c r="KNC118" s="295"/>
      <c r="KND118" s="295"/>
      <c r="KNE118" s="295"/>
      <c r="KNF118" s="295"/>
      <c r="KNG118" s="295"/>
      <c r="KNH118" s="295"/>
      <c r="KNI118" s="295"/>
      <c r="KNJ118" s="295"/>
      <c r="KNK118" s="295"/>
      <c r="KNL118" s="295"/>
      <c r="KNM118" s="295"/>
      <c r="KNN118" s="295"/>
      <c r="KNO118" s="295"/>
      <c r="KNP118" s="295"/>
      <c r="KNQ118" s="295"/>
      <c r="KNR118" s="295"/>
      <c r="KNS118" s="295"/>
      <c r="KNT118" s="295"/>
      <c r="KNU118" s="295"/>
      <c r="KNV118" s="295"/>
      <c r="KNW118" s="295"/>
      <c r="KNX118" s="295"/>
      <c r="KNY118" s="295"/>
      <c r="KNZ118" s="295"/>
      <c r="KOA118" s="295"/>
      <c r="KOB118" s="295"/>
      <c r="KOC118" s="295"/>
      <c r="KOD118" s="295"/>
      <c r="KOE118" s="295"/>
      <c r="KOF118" s="295"/>
      <c r="KOG118" s="295"/>
      <c r="KOH118" s="295"/>
      <c r="KOI118" s="295"/>
      <c r="KOJ118" s="295"/>
      <c r="KOK118" s="295"/>
      <c r="KOL118" s="295"/>
      <c r="KOM118" s="295"/>
      <c r="KON118" s="295"/>
      <c r="KOO118" s="295"/>
      <c r="KOP118" s="295"/>
      <c r="KOQ118" s="295"/>
      <c r="KOR118" s="295"/>
      <c r="KOS118" s="295"/>
      <c r="KOT118" s="295"/>
      <c r="KOU118" s="295"/>
      <c r="KOV118" s="295"/>
      <c r="KOW118" s="295"/>
      <c r="KOX118" s="295"/>
      <c r="KOY118" s="295"/>
      <c r="KOZ118" s="295"/>
      <c r="KPA118" s="295"/>
      <c r="KPB118" s="295"/>
      <c r="KPC118" s="295"/>
      <c r="KPD118" s="295"/>
      <c r="KPE118" s="295"/>
      <c r="KPF118" s="295"/>
      <c r="KPG118" s="295"/>
      <c r="KPH118" s="295"/>
      <c r="KPI118" s="295"/>
      <c r="KPJ118" s="295"/>
      <c r="KPK118" s="295"/>
      <c r="KPL118" s="295"/>
      <c r="KPM118" s="295"/>
      <c r="KPN118" s="295"/>
      <c r="KPO118" s="295"/>
      <c r="KPP118" s="295"/>
      <c r="KPQ118" s="295"/>
      <c r="KPR118" s="295"/>
      <c r="KPS118" s="295"/>
      <c r="KPT118" s="295"/>
      <c r="KPU118" s="295"/>
      <c r="KPV118" s="295"/>
      <c r="KPW118" s="295"/>
      <c r="KPX118" s="295"/>
      <c r="KPY118" s="295"/>
      <c r="KPZ118" s="295"/>
      <c r="KQA118" s="295"/>
      <c r="KQB118" s="295"/>
      <c r="KQC118" s="295"/>
      <c r="KQD118" s="295"/>
      <c r="KQE118" s="295"/>
      <c r="KQF118" s="295"/>
      <c r="KQG118" s="295"/>
      <c r="KQH118" s="295"/>
      <c r="KQI118" s="295"/>
      <c r="KQJ118" s="295"/>
      <c r="KQK118" s="295"/>
      <c r="KQL118" s="295"/>
      <c r="KQM118" s="295"/>
      <c r="KQN118" s="295"/>
      <c r="KQO118" s="295"/>
      <c r="KQP118" s="295"/>
      <c r="KQQ118" s="295"/>
      <c r="KQR118" s="295"/>
      <c r="KQS118" s="295"/>
      <c r="KQT118" s="295"/>
      <c r="KQU118" s="295"/>
      <c r="KQV118" s="295"/>
      <c r="KQW118" s="295"/>
      <c r="KQX118" s="295"/>
      <c r="KQY118" s="295"/>
      <c r="KQZ118" s="295"/>
      <c r="KRA118" s="295"/>
      <c r="KRB118" s="295"/>
      <c r="KRC118" s="295"/>
      <c r="KRD118" s="295"/>
      <c r="KRE118" s="295"/>
      <c r="KRF118" s="295"/>
      <c r="KRG118" s="295"/>
      <c r="KRH118" s="295"/>
      <c r="KRI118" s="295"/>
      <c r="KRJ118" s="295"/>
      <c r="KRK118" s="295"/>
      <c r="KRL118" s="295"/>
      <c r="KRM118" s="295"/>
      <c r="KRN118" s="295"/>
      <c r="KRO118" s="295"/>
      <c r="KRP118" s="295"/>
      <c r="KRQ118" s="295"/>
      <c r="KRR118" s="295"/>
      <c r="KRS118" s="295"/>
      <c r="KRT118" s="295"/>
      <c r="KRU118" s="295"/>
      <c r="KRV118" s="295"/>
      <c r="KRW118" s="295"/>
      <c r="KRX118" s="295"/>
      <c r="KRY118" s="295"/>
      <c r="KRZ118" s="295"/>
      <c r="KSA118" s="295"/>
      <c r="KSB118" s="295"/>
      <c r="KSC118" s="295"/>
      <c r="KSD118" s="295"/>
      <c r="KSE118" s="295"/>
      <c r="KSF118" s="295"/>
      <c r="KSG118" s="295"/>
      <c r="KSH118" s="295"/>
      <c r="KSI118" s="295"/>
      <c r="KSJ118" s="295"/>
      <c r="KSK118" s="295"/>
      <c r="KSL118" s="295"/>
      <c r="KSM118" s="295"/>
      <c r="KSN118" s="295"/>
      <c r="KSO118" s="295"/>
      <c r="KSP118" s="295"/>
      <c r="KSQ118" s="295"/>
      <c r="KSR118" s="295"/>
      <c r="KSS118" s="295"/>
      <c r="KST118" s="295"/>
      <c r="KSU118" s="295"/>
      <c r="KSV118" s="295"/>
      <c r="KSW118" s="295"/>
      <c r="KSX118" s="295"/>
      <c r="KSY118" s="295"/>
      <c r="KSZ118" s="295"/>
      <c r="KTA118" s="295"/>
      <c r="KTB118" s="295"/>
      <c r="KTC118" s="295"/>
      <c r="KTD118" s="295"/>
      <c r="KTE118" s="295"/>
      <c r="KTF118" s="295"/>
      <c r="KTG118" s="295"/>
      <c r="KTH118" s="295"/>
      <c r="KTI118" s="295"/>
      <c r="KTJ118" s="295"/>
      <c r="KTK118" s="295"/>
      <c r="KTL118" s="295"/>
      <c r="KTM118" s="295"/>
      <c r="KTN118" s="295"/>
      <c r="KTO118" s="295"/>
      <c r="KTP118" s="295"/>
      <c r="KTQ118" s="295"/>
      <c r="KTR118" s="295"/>
      <c r="KTS118" s="295"/>
      <c r="KTT118" s="295"/>
      <c r="KTU118" s="295"/>
      <c r="KTV118" s="295"/>
      <c r="KTW118" s="295"/>
      <c r="KTX118" s="295"/>
      <c r="KTY118" s="295"/>
      <c r="KTZ118" s="295"/>
      <c r="KUA118" s="295"/>
      <c r="KUB118" s="295"/>
      <c r="KUC118" s="295"/>
      <c r="KUD118" s="295"/>
      <c r="KUE118" s="295"/>
      <c r="KUF118" s="295"/>
      <c r="KUG118" s="295"/>
      <c r="KUH118" s="295"/>
      <c r="KUI118" s="295"/>
      <c r="KUJ118" s="295"/>
      <c r="KUK118" s="295"/>
      <c r="KUL118" s="295"/>
      <c r="KUM118" s="295"/>
      <c r="KUN118" s="295"/>
      <c r="KUO118" s="295"/>
      <c r="KUP118" s="295"/>
      <c r="KUQ118" s="295"/>
      <c r="KUR118" s="295"/>
      <c r="KUS118" s="295"/>
      <c r="KUT118" s="295"/>
      <c r="KUU118" s="295"/>
      <c r="KUV118" s="295"/>
      <c r="KUW118" s="295"/>
      <c r="KUX118" s="295"/>
      <c r="KUY118" s="295"/>
      <c r="KUZ118" s="295"/>
      <c r="KVA118" s="295"/>
      <c r="KVB118" s="295"/>
      <c r="KVC118" s="295"/>
      <c r="KVD118" s="295"/>
      <c r="KVE118" s="295"/>
      <c r="KVF118" s="295"/>
      <c r="KVG118" s="295"/>
      <c r="KVH118" s="295"/>
      <c r="KVI118" s="295"/>
      <c r="KVJ118" s="295"/>
      <c r="KVK118" s="295"/>
      <c r="KVL118" s="295"/>
      <c r="KVM118" s="295"/>
      <c r="KVN118" s="295"/>
      <c r="KVO118" s="295"/>
      <c r="KVP118" s="295"/>
      <c r="KVQ118" s="295"/>
      <c r="KVR118" s="295"/>
      <c r="KVS118" s="295"/>
      <c r="KVT118" s="295"/>
      <c r="KVU118" s="295"/>
      <c r="KVV118" s="295"/>
      <c r="KVW118" s="295"/>
      <c r="KVX118" s="295"/>
      <c r="KVY118" s="295"/>
      <c r="KVZ118" s="295"/>
      <c r="KWA118" s="295"/>
      <c r="KWB118" s="295"/>
      <c r="KWC118" s="295"/>
      <c r="KWD118" s="295"/>
      <c r="KWE118" s="295"/>
      <c r="KWF118" s="295"/>
      <c r="KWG118" s="295"/>
      <c r="KWH118" s="295"/>
      <c r="KWI118" s="295"/>
      <c r="KWJ118" s="295"/>
      <c r="KWK118" s="295"/>
      <c r="KWL118" s="295"/>
      <c r="KWM118" s="295"/>
      <c r="KWN118" s="295"/>
      <c r="KWO118" s="295"/>
      <c r="KWP118" s="295"/>
      <c r="KWQ118" s="295"/>
      <c r="KWR118" s="295"/>
      <c r="KWS118" s="295"/>
      <c r="KWT118" s="295"/>
      <c r="KWU118" s="295"/>
      <c r="KWV118" s="295"/>
      <c r="KWW118" s="295"/>
      <c r="KWX118" s="295"/>
      <c r="KWY118" s="295"/>
      <c r="KWZ118" s="295"/>
      <c r="KXA118" s="295"/>
      <c r="KXB118" s="295"/>
      <c r="KXC118" s="295"/>
      <c r="KXD118" s="295"/>
      <c r="KXE118" s="295"/>
      <c r="KXF118" s="295"/>
      <c r="KXG118" s="295"/>
      <c r="KXH118" s="295"/>
      <c r="KXI118" s="295"/>
      <c r="KXJ118" s="295"/>
      <c r="KXK118" s="295"/>
      <c r="KXL118" s="295"/>
      <c r="KXM118" s="295"/>
      <c r="KXN118" s="295"/>
      <c r="KXO118" s="295"/>
      <c r="KXP118" s="295"/>
      <c r="KXQ118" s="295"/>
      <c r="KXR118" s="295"/>
      <c r="KXS118" s="295"/>
      <c r="KXT118" s="295"/>
      <c r="KXU118" s="295"/>
      <c r="KXV118" s="295"/>
      <c r="KXW118" s="295"/>
      <c r="KXX118" s="295"/>
      <c r="KXY118" s="295"/>
      <c r="KXZ118" s="295"/>
      <c r="KYA118" s="295"/>
      <c r="KYB118" s="295"/>
      <c r="KYC118" s="295"/>
      <c r="KYD118" s="295"/>
      <c r="KYE118" s="295"/>
      <c r="KYF118" s="295"/>
      <c r="KYG118" s="295"/>
      <c r="KYH118" s="295"/>
      <c r="KYI118" s="295"/>
      <c r="KYJ118" s="295"/>
      <c r="KYK118" s="295"/>
      <c r="KYL118" s="295"/>
      <c r="KYM118" s="295"/>
      <c r="KYN118" s="295"/>
      <c r="KYO118" s="295"/>
      <c r="KYP118" s="295"/>
      <c r="KYQ118" s="295"/>
      <c r="KYR118" s="295"/>
      <c r="KYS118" s="295"/>
      <c r="KYT118" s="295"/>
      <c r="KYU118" s="295"/>
      <c r="KYV118" s="295"/>
      <c r="KYW118" s="295"/>
      <c r="KYX118" s="295"/>
      <c r="KYY118" s="295"/>
      <c r="KYZ118" s="295"/>
      <c r="KZA118" s="295"/>
      <c r="KZB118" s="295"/>
      <c r="KZC118" s="295"/>
      <c r="KZD118" s="295"/>
      <c r="KZE118" s="295"/>
      <c r="KZF118" s="295"/>
      <c r="KZG118" s="295"/>
      <c r="KZH118" s="295"/>
      <c r="KZI118" s="295"/>
      <c r="KZJ118" s="295"/>
      <c r="KZK118" s="295"/>
      <c r="KZL118" s="295"/>
      <c r="KZM118" s="295"/>
      <c r="KZN118" s="295"/>
      <c r="KZO118" s="295"/>
      <c r="KZP118" s="295"/>
      <c r="KZQ118" s="295"/>
      <c r="KZR118" s="295"/>
      <c r="KZS118" s="295"/>
      <c r="KZT118" s="295"/>
      <c r="KZU118" s="295"/>
      <c r="KZV118" s="295"/>
      <c r="KZW118" s="295"/>
      <c r="KZX118" s="295"/>
      <c r="KZY118" s="295"/>
      <c r="KZZ118" s="295"/>
      <c r="LAA118" s="295"/>
      <c r="LAB118" s="295"/>
      <c r="LAC118" s="295"/>
      <c r="LAD118" s="295"/>
      <c r="LAE118" s="295"/>
      <c r="LAF118" s="295"/>
      <c r="LAG118" s="295"/>
      <c r="LAH118" s="295"/>
      <c r="LAI118" s="295"/>
      <c r="LAJ118" s="295"/>
      <c r="LAK118" s="295"/>
      <c r="LAL118" s="295"/>
      <c r="LAM118" s="295"/>
      <c r="LAN118" s="295"/>
      <c r="LAO118" s="295"/>
      <c r="LAP118" s="295"/>
      <c r="LAQ118" s="295"/>
      <c r="LAR118" s="295"/>
      <c r="LAS118" s="295"/>
      <c r="LAT118" s="295"/>
      <c r="LAU118" s="295"/>
      <c r="LAV118" s="295"/>
      <c r="LAW118" s="295"/>
      <c r="LAX118" s="295"/>
      <c r="LAY118" s="295"/>
      <c r="LAZ118" s="295"/>
      <c r="LBA118" s="295"/>
      <c r="LBB118" s="295"/>
      <c r="LBC118" s="295"/>
      <c r="LBD118" s="295"/>
      <c r="LBE118" s="295"/>
      <c r="LBF118" s="295"/>
      <c r="LBG118" s="295"/>
      <c r="LBH118" s="295"/>
      <c r="LBI118" s="295"/>
      <c r="LBJ118" s="295"/>
      <c r="LBK118" s="295"/>
      <c r="LBL118" s="295"/>
      <c r="LBM118" s="295"/>
      <c r="LBN118" s="295"/>
      <c r="LBO118" s="295"/>
      <c r="LBP118" s="295"/>
      <c r="LBQ118" s="295"/>
      <c r="LBR118" s="295"/>
      <c r="LBS118" s="295"/>
      <c r="LBT118" s="295"/>
      <c r="LBU118" s="295"/>
      <c r="LBV118" s="295"/>
      <c r="LBW118" s="295"/>
      <c r="LBX118" s="295"/>
      <c r="LBY118" s="295"/>
      <c r="LBZ118" s="295"/>
      <c r="LCA118" s="295"/>
      <c r="LCB118" s="295"/>
      <c r="LCC118" s="295"/>
      <c r="LCD118" s="295"/>
      <c r="LCE118" s="295"/>
      <c r="LCF118" s="295"/>
      <c r="LCG118" s="295"/>
      <c r="LCH118" s="295"/>
      <c r="LCI118" s="295"/>
      <c r="LCJ118" s="295"/>
      <c r="LCK118" s="295"/>
      <c r="LCL118" s="295"/>
      <c r="LCM118" s="295"/>
      <c r="LCN118" s="295"/>
      <c r="LCO118" s="295"/>
      <c r="LCP118" s="295"/>
      <c r="LCQ118" s="295"/>
      <c r="LCR118" s="295"/>
      <c r="LCS118" s="295"/>
      <c r="LCT118" s="295"/>
      <c r="LCU118" s="295"/>
      <c r="LCV118" s="295"/>
      <c r="LCW118" s="295"/>
      <c r="LCX118" s="295"/>
      <c r="LCY118" s="295"/>
      <c r="LCZ118" s="295"/>
      <c r="LDA118" s="295"/>
      <c r="LDB118" s="295"/>
      <c r="LDC118" s="295"/>
      <c r="LDD118" s="295"/>
      <c r="LDE118" s="295"/>
      <c r="LDF118" s="295"/>
      <c r="LDG118" s="295"/>
      <c r="LDH118" s="295"/>
      <c r="LDI118" s="295"/>
      <c r="LDJ118" s="295"/>
      <c r="LDK118" s="295"/>
      <c r="LDL118" s="295"/>
      <c r="LDM118" s="295"/>
      <c r="LDN118" s="295"/>
      <c r="LDO118" s="295"/>
      <c r="LDP118" s="295"/>
      <c r="LDQ118" s="295"/>
      <c r="LDR118" s="295"/>
      <c r="LDS118" s="295"/>
      <c r="LDT118" s="295"/>
      <c r="LDU118" s="295"/>
      <c r="LDV118" s="295"/>
      <c r="LDW118" s="295"/>
      <c r="LDX118" s="295"/>
      <c r="LDY118" s="295"/>
      <c r="LDZ118" s="295"/>
      <c r="LEA118" s="295"/>
      <c r="LEB118" s="295"/>
      <c r="LEC118" s="295"/>
      <c r="LED118" s="295"/>
      <c r="LEE118" s="295"/>
      <c r="LEF118" s="295"/>
      <c r="LEG118" s="295"/>
      <c r="LEH118" s="295"/>
      <c r="LEI118" s="295"/>
      <c r="LEJ118" s="295"/>
      <c r="LEK118" s="295"/>
      <c r="LEL118" s="295"/>
      <c r="LEM118" s="295"/>
      <c r="LEN118" s="295"/>
      <c r="LEO118" s="295"/>
      <c r="LEP118" s="295"/>
      <c r="LEQ118" s="295"/>
      <c r="LER118" s="295"/>
      <c r="LES118" s="295"/>
      <c r="LET118" s="295"/>
      <c r="LEU118" s="295"/>
      <c r="LEV118" s="295"/>
      <c r="LEW118" s="295"/>
      <c r="LEX118" s="295"/>
      <c r="LEY118" s="295"/>
      <c r="LEZ118" s="295"/>
      <c r="LFA118" s="295"/>
      <c r="LFB118" s="295"/>
      <c r="LFC118" s="295"/>
      <c r="LFD118" s="295"/>
      <c r="LFE118" s="295"/>
      <c r="LFF118" s="295"/>
      <c r="LFG118" s="295"/>
      <c r="LFH118" s="295"/>
      <c r="LFI118" s="295"/>
      <c r="LFJ118" s="295"/>
      <c r="LFK118" s="295"/>
      <c r="LFL118" s="295"/>
      <c r="LFM118" s="295"/>
      <c r="LFN118" s="295"/>
      <c r="LFO118" s="295"/>
      <c r="LFP118" s="295"/>
      <c r="LFQ118" s="295"/>
      <c r="LFR118" s="295"/>
      <c r="LFS118" s="295"/>
      <c r="LFT118" s="295"/>
      <c r="LFU118" s="295"/>
      <c r="LFV118" s="295"/>
      <c r="LFW118" s="295"/>
      <c r="LFX118" s="295"/>
      <c r="LFY118" s="295"/>
      <c r="LFZ118" s="295"/>
      <c r="LGA118" s="295"/>
      <c r="LGB118" s="295"/>
      <c r="LGC118" s="295"/>
      <c r="LGD118" s="295"/>
      <c r="LGE118" s="295"/>
      <c r="LGF118" s="295"/>
      <c r="LGG118" s="295"/>
      <c r="LGH118" s="295"/>
      <c r="LGI118" s="295"/>
      <c r="LGJ118" s="295"/>
      <c r="LGK118" s="295"/>
      <c r="LGL118" s="295"/>
      <c r="LGM118" s="295"/>
      <c r="LGN118" s="295"/>
      <c r="LGO118" s="295"/>
      <c r="LGP118" s="295"/>
      <c r="LGQ118" s="295"/>
      <c r="LGR118" s="295"/>
      <c r="LGS118" s="295"/>
      <c r="LGT118" s="295"/>
      <c r="LGU118" s="295"/>
      <c r="LGV118" s="295"/>
      <c r="LGW118" s="295"/>
      <c r="LGX118" s="295"/>
      <c r="LGY118" s="295"/>
      <c r="LGZ118" s="295"/>
      <c r="LHA118" s="295"/>
      <c r="LHB118" s="295"/>
      <c r="LHC118" s="295"/>
      <c r="LHD118" s="295"/>
      <c r="LHE118" s="295"/>
      <c r="LHF118" s="295"/>
      <c r="LHG118" s="295"/>
      <c r="LHH118" s="295"/>
      <c r="LHI118" s="295"/>
      <c r="LHJ118" s="295"/>
      <c r="LHK118" s="295"/>
      <c r="LHL118" s="295"/>
      <c r="LHM118" s="295"/>
      <c r="LHN118" s="295"/>
      <c r="LHO118" s="295"/>
      <c r="LHP118" s="295"/>
      <c r="LHQ118" s="295"/>
      <c r="LHR118" s="295"/>
      <c r="LHS118" s="295"/>
      <c r="LHT118" s="295"/>
      <c r="LHU118" s="295"/>
      <c r="LHV118" s="295"/>
      <c r="LHW118" s="295"/>
      <c r="LHX118" s="295"/>
      <c r="LHY118" s="295"/>
      <c r="LHZ118" s="295"/>
      <c r="LIA118" s="295"/>
      <c r="LIB118" s="295"/>
      <c r="LIC118" s="295"/>
      <c r="LID118" s="295"/>
      <c r="LIE118" s="295"/>
      <c r="LIF118" s="295"/>
      <c r="LIG118" s="295"/>
      <c r="LIH118" s="295"/>
      <c r="LII118" s="295"/>
      <c r="LIJ118" s="295"/>
      <c r="LIK118" s="295"/>
      <c r="LIL118" s="295"/>
      <c r="LIM118" s="295"/>
      <c r="LIN118" s="295"/>
      <c r="LIO118" s="295"/>
      <c r="LIP118" s="295"/>
      <c r="LIQ118" s="295"/>
      <c r="LIR118" s="295"/>
      <c r="LIS118" s="295"/>
      <c r="LIT118" s="295"/>
      <c r="LIU118" s="295"/>
      <c r="LIV118" s="295"/>
      <c r="LIW118" s="295"/>
      <c r="LIX118" s="295"/>
      <c r="LIY118" s="295"/>
      <c r="LIZ118" s="295"/>
      <c r="LJA118" s="295"/>
      <c r="LJB118" s="295"/>
      <c r="LJC118" s="295"/>
      <c r="LJD118" s="295"/>
      <c r="LJE118" s="295"/>
      <c r="LJF118" s="295"/>
      <c r="LJG118" s="295"/>
      <c r="LJH118" s="295"/>
      <c r="LJI118" s="295"/>
      <c r="LJJ118" s="295"/>
      <c r="LJK118" s="295"/>
      <c r="LJL118" s="295"/>
      <c r="LJM118" s="295"/>
      <c r="LJN118" s="295"/>
      <c r="LJO118" s="295"/>
      <c r="LJP118" s="295"/>
      <c r="LJQ118" s="295"/>
      <c r="LJR118" s="295"/>
      <c r="LJS118" s="295"/>
      <c r="LJT118" s="295"/>
      <c r="LJU118" s="295"/>
      <c r="LJV118" s="295"/>
      <c r="LJW118" s="295"/>
      <c r="LJX118" s="295"/>
      <c r="LJY118" s="295"/>
      <c r="LJZ118" s="295"/>
      <c r="LKA118" s="295"/>
      <c r="LKB118" s="295"/>
      <c r="LKC118" s="295"/>
      <c r="LKD118" s="295"/>
      <c r="LKE118" s="295"/>
      <c r="LKF118" s="295"/>
      <c r="LKG118" s="295"/>
      <c r="LKH118" s="295"/>
      <c r="LKI118" s="295"/>
      <c r="LKJ118" s="295"/>
      <c r="LKK118" s="295"/>
      <c r="LKL118" s="295"/>
      <c r="LKM118" s="295"/>
      <c r="LKN118" s="295"/>
      <c r="LKO118" s="295"/>
      <c r="LKP118" s="295"/>
      <c r="LKQ118" s="295"/>
      <c r="LKR118" s="295"/>
      <c r="LKS118" s="295"/>
      <c r="LKT118" s="295"/>
      <c r="LKU118" s="295"/>
      <c r="LKV118" s="295"/>
      <c r="LKW118" s="295"/>
      <c r="LKX118" s="295"/>
      <c r="LKY118" s="295"/>
      <c r="LKZ118" s="295"/>
      <c r="LLA118" s="295"/>
      <c r="LLB118" s="295"/>
      <c r="LLC118" s="295"/>
      <c r="LLD118" s="295"/>
      <c r="LLE118" s="295"/>
      <c r="LLF118" s="295"/>
      <c r="LLG118" s="295"/>
      <c r="LLH118" s="295"/>
      <c r="LLI118" s="295"/>
      <c r="LLJ118" s="295"/>
      <c r="LLK118" s="295"/>
      <c r="LLL118" s="295"/>
      <c r="LLM118" s="295"/>
      <c r="LLN118" s="295"/>
      <c r="LLO118" s="295"/>
      <c r="LLP118" s="295"/>
      <c r="LLQ118" s="295"/>
      <c r="LLR118" s="295"/>
      <c r="LLS118" s="295"/>
      <c r="LLT118" s="295"/>
      <c r="LLU118" s="295"/>
      <c r="LLV118" s="295"/>
      <c r="LLW118" s="295"/>
      <c r="LLX118" s="295"/>
      <c r="LLY118" s="295"/>
      <c r="LLZ118" s="295"/>
      <c r="LMA118" s="295"/>
      <c r="LMB118" s="295"/>
      <c r="LMC118" s="295"/>
      <c r="LMD118" s="295"/>
      <c r="LME118" s="295"/>
      <c r="LMF118" s="295"/>
      <c r="LMG118" s="295"/>
      <c r="LMH118" s="295"/>
      <c r="LMI118" s="295"/>
      <c r="LMJ118" s="295"/>
      <c r="LMK118" s="295"/>
      <c r="LML118" s="295"/>
      <c r="LMM118" s="295"/>
      <c r="LMN118" s="295"/>
      <c r="LMO118" s="295"/>
      <c r="LMP118" s="295"/>
      <c r="LMQ118" s="295"/>
      <c r="LMR118" s="295"/>
      <c r="LMS118" s="295"/>
      <c r="LMT118" s="295"/>
      <c r="LMU118" s="295"/>
      <c r="LMV118" s="295"/>
      <c r="LMW118" s="295"/>
      <c r="LMX118" s="295"/>
      <c r="LMY118" s="295"/>
      <c r="LMZ118" s="295"/>
      <c r="LNA118" s="295"/>
      <c r="LNB118" s="295"/>
      <c r="LNC118" s="295"/>
      <c r="LND118" s="295"/>
      <c r="LNE118" s="295"/>
      <c r="LNF118" s="295"/>
      <c r="LNG118" s="295"/>
      <c r="LNH118" s="295"/>
      <c r="LNI118" s="295"/>
      <c r="LNJ118" s="295"/>
      <c r="LNK118" s="295"/>
      <c r="LNL118" s="295"/>
      <c r="LNM118" s="295"/>
      <c r="LNN118" s="295"/>
      <c r="LNO118" s="295"/>
      <c r="LNP118" s="295"/>
      <c r="LNQ118" s="295"/>
      <c r="LNR118" s="295"/>
      <c r="LNS118" s="295"/>
      <c r="LNT118" s="295"/>
      <c r="LNU118" s="295"/>
      <c r="LNV118" s="295"/>
      <c r="LNW118" s="295"/>
      <c r="LNX118" s="295"/>
      <c r="LNY118" s="295"/>
      <c r="LNZ118" s="295"/>
      <c r="LOA118" s="295"/>
      <c r="LOB118" s="295"/>
      <c r="LOC118" s="295"/>
      <c r="LOD118" s="295"/>
      <c r="LOE118" s="295"/>
      <c r="LOF118" s="295"/>
      <c r="LOG118" s="295"/>
      <c r="LOH118" s="295"/>
      <c r="LOI118" s="295"/>
      <c r="LOJ118" s="295"/>
      <c r="LOK118" s="295"/>
      <c r="LOL118" s="295"/>
      <c r="LOM118" s="295"/>
      <c r="LON118" s="295"/>
      <c r="LOO118" s="295"/>
      <c r="LOP118" s="295"/>
      <c r="LOQ118" s="295"/>
      <c r="LOR118" s="295"/>
      <c r="LOS118" s="295"/>
      <c r="LOT118" s="295"/>
      <c r="LOU118" s="295"/>
      <c r="LOV118" s="295"/>
      <c r="LOW118" s="295"/>
      <c r="LOX118" s="295"/>
      <c r="LOY118" s="295"/>
      <c r="LOZ118" s="295"/>
      <c r="LPA118" s="295"/>
      <c r="LPB118" s="295"/>
      <c r="LPC118" s="295"/>
      <c r="LPD118" s="295"/>
      <c r="LPE118" s="295"/>
      <c r="LPF118" s="295"/>
      <c r="LPG118" s="295"/>
      <c r="LPH118" s="295"/>
      <c r="LPI118" s="295"/>
      <c r="LPJ118" s="295"/>
      <c r="LPK118" s="295"/>
      <c r="LPL118" s="295"/>
      <c r="LPM118" s="295"/>
      <c r="LPN118" s="295"/>
      <c r="LPO118" s="295"/>
      <c r="LPP118" s="295"/>
      <c r="LPQ118" s="295"/>
      <c r="LPR118" s="295"/>
      <c r="LPS118" s="295"/>
      <c r="LPT118" s="295"/>
      <c r="LPU118" s="295"/>
      <c r="LPV118" s="295"/>
      <c r="LPW118" s="295"/>
      <c r="LPX118" s="295"/>
      <c r="LPY118" s="295"/>
      <c r="LPZ118" s="295"/>
      <c r="LQA118" s="295"/>
      <c r="LQB118" s="295"/>
      <c r="LQC118" s="295"/>
      <c r="LQD118" s="295"/>
      <c r="LQE118" s="295"/>
      <c r="LQF118" s="295"/>
      <c r="LQG118" s="295"/>
      <c r="LQH118" s="295"/>
      <c r="LQI118" s="295"/>
      <c r="LQJ118" s="295"/>
      <c r="LQK118" s="295"/>
      <c r="LQL118" s="295"/>
      <c r="LQM118" s="295"/>
      <c r="LQN118" s="295"/>
      <c r="LQO118" s="295"/>
      <c r="LQP118" s="295"/>
      <c r="LQQ118" s="295"/>
      <c r="LQR118" s="295"/>
      <c r="LQS118" s="295"/>
      <c r="LQT118" s="295"/>
      <c r="LQU118" s="295"/>
      <c r="LQV118" s="295"/>
      <c r="LQW118" s="295"/>
      <c r="LQX118" s="295"/>
      <c r="LQY118" s="295"/>
      <c r="LQZ118" s="295"/>
      <c r="LRA118" s="295"/>
      <c r="LRB118" s="295"/>
      <c r="LRC118" s="295"/>
      <c r="LRD118" s="295"/>
      <c r="LRE118" s="295"/>
      <c r="LRF118" s="295"/>
      <c r="LRG118" s="295"/>
      <c r="LRH118" s="295"/>
      <c r="LRI118" s="295"/>
      <c r="LRJ118" s="295"/>
      <c r="LRK118" s="295"/>
      <c r="LRL118" s="295"/>
      <c r="LRM118" s="295"/>
      <c r="LRN118" s="295"/>
      <c r="LRO118" s="295"/>
      <c r="LRP118" s="295"/>
      <c r="LRQ118" s="295"/>
      <c r="LRR118" s="295"/>
      <c r="LRS118" s="295"/>
      <c r="LRT118" s="295"/>
      <c r="LRU118" s="295"/>
      <c r="LRV118" s="295"/>
      <c r="LRW118" s="295"/>
      <c r="LRX118" s="295"/>
      <c r="LRY118" s="295"/>
      <c r="LRZ118" s="295"/>
      <c r="LSA118" s="295"/>
      <c r="LSB118" s="295"/>
      <c r="LSC118" s="295"/>
      <c r="LSD118" s="295"/>
      <c r="LSE118" s="295"/>
      <c r="LSF118" s="295"/>
      <c r="LSG118" s="295"/>
      <c r="LSH118" s="295"/>
      <c r="LSI118" s="295"/>
      <c r="LSJ118" s="295"/>
      <c r="LSK118" s="295"/>
      <c r="LSL118" s="295"/>
      <c r="LSM118" s="295"/>
      <c r="LSN118" s="295"/>
      <c r="LSO118" s="295"/>
      <c r="LSP118" s="295"/>
      <c r="LSQ118" s="295"/>
      <c r="LSR118" s="295"/>
      <c r="LSS118" s="295"/>
      <c r="LST118" s="295"/>
      <c r="LSU118" s="295"/>
      <c r="LSV118" s="295"/>
      <c r="LSW118" s="295"/>
      <c r="LSX118" s="295"/>
      <c r="LSY118" s="295"/>
      <c r="LSZ118" s="295"/>
      <c r="LTA118" s="295"/>
      <c r="LTB118" s="295"/>
      <c r="LTC118" s="295"/>
      <c r="LTD118" s="295"/>
      <c r="LTE118" s="295"/>
      <c r="LTF118" s="295"/>
      <c r="LTG118" s="295"/>
      <c r="LTH118" s="295"/>
      <c r="LTI118" s="295"/>
      <c r="LTJ118" s="295"/>
      <c r="LTK118" s="295"/>
      <c r="LTL118" s="295"/>
      <c r="LTM118" s="295"/>
      <c r="LTN118" s="295"/>
      <c r="LTO118" s="295"/>
      <c r="LTP118" s="295"/>
      <c r="LTQ118" s="295"/>
      <c r="LTR118" s="295"/>
      <c r="LTS118" s="295"/>
      <c r="LTT118" s="295"/>
      <c r="LTU118" s="295"/>
      <c r="LTV118" s="295"/>
      <c r="LTW118" s="295"/>
      <c r="LTX118" s="295"/>
      <c r="LTY118" s="295"/>
      <c r="LTZ118" s="295"/>
      <c r="LUA118" s="295"/>
      <c r="LUB118" s="295"/>
      <c r="LUC118" s="295"/>
      <c r="LUD118" s="295"/>
      <c r="LUE118" s="295"/>
      <c r="LUF118" s="295"/>
      <c r="LUG118" s="295"/>
      <c r="LUH118" s="295"/>
      <c r="LUI118" s="295"/>
      <c r="LUJ118" s="295"/>
      <c r="LUK118" s="295"/>
      <c r="LUL118" s="295"/>
      <c r="LUM118" s="295"/>
      <c r="LUN118" s="295"/>
      <c r="LUO118" s="295"/>
      <c r="LUP118" s="295"/>
      <c r="LUQ118" s="295"/>
      <c r="LUR118" s="295"/>
      <c r="LUS118" s="295"/>
      <c r="LUT118" s="295"/>
      <c r="LUU118" s="295"/>
      <c r="LUV118" s="295"/>
      <c r="LUW118" s="295"/>
      <c r="LUX118" s="295"/>
      <c r="LUY118" s="295"/>
      <c r="LUZ118" s="295"/>
      <c r="LVA118" s="295"/>
      <c r="LVB118" s="295"/>
      <c r="LVC118" s="295"/>
      <c r="LVD118" s="295"/>
      <c r="LVE118" s="295"/>
      <c r="LVF118" s="295"/>
      <c r="LVG118" s="295"/>
      <c r="LVH118" s="295"/>
      <c r="LVI118" s="295"/>
      <c r="LVJ118" s="295"/>
      <c r="LVK118" s="295"/>
      <c r="LVL118" s="295"/>
      <c r="LVM118" s="295"/>
      <c r="LVN118" s="295"/>
      <c r="LVO118" s="295"/>
      <c r="LVP118" s="295"/>
      <c r="LVQ118" s="295"/>
      <c r="LVR118" s="295"/>
      <c r="LVS118" s="295"/>
      <c r="LVT118" s="295"/>
      <c r="LVU118" s="295"/>
      <c r="LVV118" s="295"/>
      <c r="LVW118" s="295"/>
      <c r="LVX118" s="295"/>
      <c r="LVY118" s="295"/>
      <c r="LVZ118" s="295"/>
      <c r="LWA118" s="295"/>
      <c r="LWB118" s="295"/>
      <c r="LWC118" s="295"/>
      <c r="LWD118" s="295"/>
      <c r="LWE118" s="295"/>
      <c r="LWF118" s="295"/>
      <c r="LWG118" s="295"/>
      <c r="LWH118" s="295"/>
      <c r="LWI118" s="295"/>
      <c r="LWJ118" s="295"/>
      <c r="LWK118" s="295"/>
      <c r="LWL118" s="295"/>
      <c r="LWM118" s="295"/>
      <c r="LWN118" s="295"/>
      <c r="LWO118" s="295"/>
      <c r="LWP118" s="295"/>
      <c r="LWQ118" s="295"/>
      <c r="LWR118" s="295"/>
      <c r="LWS118" s="295"/>
      <c r="LWT118" s="295"/>
      <c r="LWU118" s="295"/>
      <c r="LWV118" s="295"/>
      <c r="LWW118" s="295"/>
      <c r="LWX118" s="295"/>
      <c r="LWY118" s="295"/>
      <c r="LWZ118" s="295"/>
      <c r="LXA118" s="295"/>
      <c r="LXB118" s="295"/>
      <c r="LXC118" s="295"/>
      <c r="LXD118" s="295"/>
      <c r="LXE118" s="295"/>
      <c r="LXF118" s="295"/>
      <c r="LXG118" s="295"/>
      <c r="LXH118" s="295"/>
      <c r="LXI118" s="295"/>
      <c r="LXJ118" s="295"/>
      <c r="LXK118" s="295"/>
      <c r="LXL118" s="295"/>
      <c r="LXM118" s="295"/>
      <c r="LXN118" s="295"/>
      <c r="LXO118" s="295"/>
      <c r="LXP118" s="295"/>
      <c r="LXQ118" s="295"/>
      <c r="LXR118" s="295"/>
      <c r="LXS118" s="295"/>
      <c r="LXT118" s="295"/>
      <c r="LXU118" s="295"/>
      <c r="LXV118" s="295"/>
      <c r="LXW118" s="295"/>
      <c r="LXX118" s="295"/>
      <c r="LXY118" s="295"/>
      <c r="LXZ118" s="295"/>
      <c r="LYA118" s="295"/>
      <c r="LYB118" s="295"/>
      <c r="LYC118" s="295"/>
      <c r="LYD118" s="295"/>
      <c r="LYE118" s="295"/>
      <c r="LYF118" s="295"/>
      <c r="LYG118" s="295"/>
      <c r="LYH118" s="295"/>
      <c r="LYI118" s="295"/>
      <c r="LYJ118" s="295"/>
      <c r="LYK118" s="295"/>
      <c r="LYL118" s="295"/>
      <c r="LYM118" s="295"/>
      <c r="LYN118" s="295"/>
      <c r="LYO118" s="295"/>
      <c r="LYP118" s="295"/>
      <c r="LYQ118" s="295"/>
      <c r="LYR118" s="295"/>
      <c r="LYS118" s="295"/>
      <c r="LYT118" s="295"/>
      <c r="LYU118" s="295"/>
      <c r="LYV118" s="295"/>
      <c r="LYW118" s="295"/>
      <c r="LYX118" s="295"/>
      <c r="LYY118" s="295"/>
      <c r="LYZ118" s="295"/>
      <c r="LZA118" s="295"/>
      <c r="LZB118" s="295"/>
      <c r="LZC118" s="295"/>
      <c r="LZD118" s="295"/>
      <c r="LZE118" s="295"/>
      <c r="LZF118" s="295"/>
      <c r="LZG118" s="295"/>
      <c r="LZH118" s="295"/>
      <c r="LZI118" s="295"/>
      <c r="LZJ118" s="295"/>
      <c r="LZK118" s="295"/>
      <c r="LZL118" s="295"/>
      <c r="LZM118" s="295"/>
      <c r="LZN118" s="295"/>
      <c r="LZO118" s="295"/>
      <c r="LZP118" s="295"/>
      <c r="LZQ118" s="295"/>
      <c r="LZR118" s="295"/>
      <c r="LZS118" s="295"/>
      <c r="LZT118" s="295"/>
      <c r="LZU118" s="295"/>
      <c r="LZV118" s="295"/>
      <c r="LZW118" s="295"/>
      <c r="LZX118" s="295"/>
      <c r="LZY118" s="295"/>
      <c r="LZZ118" s="295"/>
      <c r="MAA118" s="295"/>
      <c r="MAB118" s="295"/>
      <c r="MAC118" s="295"/>
      <c r="MAD118" s="295"/>
      <c r="MAE118" s="295"/>
      <c r="MAF118" s="295"/>
      <c r="MAG118" s="295"/>
      <c r="MAH118" s="295"/>
      <c r="MAI118" s="295"/>
      <c r="MAJ118" s="295"/>
      <c r="MAK118" s="295"/>
      <c r="MAL118" s="295"/>
      <c r="MAM118" s="295"/>
      <c r="MAN118" s="295"/>
      <c r="MAO118" s="295"/>
      <c r="MAP118" s="295"/>
      <c r="MAQ118" s="295"/>
      <c r="MAR118" s="295"/>
      <c r="MAS118" s="295"/>
      <c r="MAT118" s="295"/>
      <c r="MAU118" s="295"/>
      <c r="MAV118" s="295"/>
      <c r="MAW118" s="295"/>
      <c r="MAX118" s="295"/>
      <c r="MAY118" s="295"/>
      <c r="MAZ118" s="295"/>
      <c r="MBA118" s="295"/>
      <c r="MBB118" s="295"/>
      <c r="MBC118" s="295"/>
      <c r="MBD118" s="295"/>
      <c r="MBE118" s="295"/>
      <c r="MBF118" s="295"/>
      <c r="MBG118" s="295"/>
      <c r="MBH118" s="295"/>
      <c r="MBI118" s="295"/>
      <c r="MBJ118" s="295"/>
      <c r="MBK118" s="295"/>
      <c r="MBL118" s="295"/>
      <c r="MBM118" s="295"/>
      <c r="MBN118" s="295"/>
      <c r="MBO118" s="295"/>
      <c r="MBP118" s="295"/>
      <c r="MBQ118" s="295"/>
      <c r="MBR118" s="295"/>
      <c r="MBS118" s="295"/>
      <c r="MBT118" s="295"/>
      <c r="MBU118" s="295"/>
      <c r="MBV118" s="295"/>
      <c r="MBW118" s="295"/>
      <c r="MBX118" s="295"/>
      <c r="MBY118" s="295"/>
      <c r="MBZ118" s="295"/>
      <c r="MCA118" s="295"/>
      <c r="MCB118" s="295"/>
      <c r="MCC118" s="295"/>
      <c r="MCD118" s="295"/>
      <c r="MCE118" s="295"/>
      <c r="MCF118" s="295"/>
      <c r="MCG118" s="295"/>
      <c r="MCH118" s="295"/>
      <c r="MCI118" s="295"/>
      <c r="MCJ118" s="295"/>
      <c r="MCK118" s="295"/>
      <c r="MCL118" s="295"/>
      <c r="MCM118" s="295"/>
      <c r="MCN118" s="295"/>
      <c r="MCO118" s="295"/>
      <c r="MCP118" s="295"/>
      <c r="MCQ118" s="295"/>
      <c r="MCR118" s="295"/>
      <c r="MCS118" s="295"/>
      <c r="MCT118" s="295"/>
      <c r="MCU118" s="295"/>
      <c r="MCV118" s="295"/>
      <c r="MCW118" s="295"/>
      <c r="MCX118" s="295"/>
      <c r="MCY118" s="295"/>
      <c r="MCZ118" s="295"/>
      <c r="MDA118" s="295"/>
      <c r="MDB118" s="295"/>
      <c r="MDC118" s="295"/>
      <c r="MDD118" s="295"/>
      <c r="MDE118" s="295"/>
      <c r="MDF118" s="295"/>
      <c r="MDG118" s="295"/>
      <c r="MDH118" s="295"/>
      <c r="MDI118" s="295"/>
      <c r="MDJ118" s="295"/>
      <c r="MDK118" s="295"/>
      <c r="MDL118" s="295"/>
      <c r="MDM118" s="295"/>
      <c r="MDN118" s="295"/>
      <c r="MDO118" s="295"/>
      <c r="MDP118" s="295"/>
      <c r="MDQ118" s="295"/>
      <c r="MDR118" s="295"/>
      <c r="MDS118" s="295"/>
      <c r="MDT118" s="295"/>
      <c r="MDU118" s="295"/>
      <c r="MDV118" s="295"/>
      <c r="MDW118" s="295"/>
      <c r="MDX118" s="295"/>
      <c r="MDY118" s="295"/>
      <c r="MDZ118" s="295"/>
      <c r="MEA118" s="295"/>
      <c r="MEB118" s="295"/>
      <c r="MEC118" s="295"/>
      <c r="MED118" s="295"/>
      <c r="MEE118" s="295"/>
      <c r="MEF118" s="295"/>
      <c r="MEG118" s="295"/>
      <c r="MEH118" s="295"/>
      <c r="MEI118" s="295"/>
      <c r="MEJ118" s="295"/>
      <c r="MEK118" s="295"/>
      <c r="MEL118" s="295"/>
      <c r="MEM118" s="295"/>
      <c r="MEN118" s="295"/>
      <c r="MEO118" s="295"/>
      <c r="MEP118" s="295"/>
      <c r="MEQ118" s="295"/>
      <c r="MER118" s="295"/>
      <c r="MES118" s="295"/>
      <c r="MET118" s="295"/>
      <c r="MEU118" s="295"/>
      <c r="MEV118" s="295"/>
      <c r="MEW118" s="295"/>
      <c r="MEX118" s="295"/>
      <c r="MEY118" s="295"/>
      <c r="MEZ118" s="295"/>
      <c r="MFA118" s="295"/>
      <c r="MFB118" s="295"/>
      <c r="MFC118" s="295"/>
      <c r="MFD118" s="295"/>
      <c r="MFE118" s="295"/>
      <c r="MFF118" s="295"/>
      <c r="MFG118" s="295"/>
      <c r="MFH118" s="295"/>
      <c r="MFI118" s="295"/>
      <c r="MFJ118" s="295"/>
      <c r="MFK118" s="295"/>
      <c r="MFL118" s="295"/>
      <c r="MFM118" s="295"/>
      <c r="MFN118" s="295"/>
      <c r="MFO118" s="295"/>
      <c r="MFP118" s="295"/>
      <c r="MFQ118" s="295"/>
      <c r="MFR118" s="295"/>
      <c r="MFS118" s="295"/>
      <c r="MFT118" s="295"/>
      <c r="MFU118" s="295"/>
      <c r="MFV118" s="295"/>
      <c r="MFW118" s="295"/>
      <c r="MFX118" s="295"/>
      <c r="MFY118" s="295"/>
      <c r="MFZ118" s="295"/>
      <c r="MGA118" s="295"/>
      <c r="MGB118" s="295"/>
      <c r="MGC118" s="295"/>
      <c r="MGD118" s="295"/>
      <c r="MGE118" s="295"/>
      <c r="MGF118" s="295"/>
      <c r="MGG118" s="295"/>
      <c r="MGH118" s="295"/>
      <c r="MGI118" s="295"/>
      <c r="MGJ118" s="295"/>
      <c r="MGK118" s="295"/>
      <c r="MGL118" s="295"/>
      <c r="MGM118" s="295"/>
      <c r="MGN118" s="295"/>
      <c r="MGO118" s="295"/>
      <c r="MGP118" s="295"/>
      <c r="MGQ118" s="295"/>
      <c r="MGR118" s="295"/>
      <c r="MGS118" s="295"/>
      <c r="MGT118" s="295"/>
      <c r="MGU118" s="295"/>
      <c r="MGV118" s="295"/>
      <c r="MGW118" s="295"/>
      <c r="MGX118" s="295"/>
      <c r="MGY118" s="295"/>
      <c r="MGZ118" s="295"/>
      <c r="MHA118" s="295"/>
      <c r="MHB118" s="295"/>
      <c r="MHC118" s="295"/>
      <c r="MHD118" s="295"/>
      <c r="MHE118" s="295"/>
      <c r="MHF118" s="295"/>
      <c r="MHG118" s="295"/>
      <c r="MHH118" s="295"/>
      <c r="MHI118" s="295"/>
      <c r="MHJ118" s="295"/>
      <c r="MHK118" s="295"/>
      <c r="MHL118" s="295"/>
      <c r="MHM118" s="295"/>
      <c r="MHN118" s="295"/>
      <c r="MHO118" s="295"/>
      <c r="MHP118" s="295"/>
      <c r="MHQ118" s="295"/>
      <c r="MHR118" s="295"/>
      <c r="MHS118" s="295"/>
      <c r="MHT118" s="295"/>
      <c r="MHU118" s="295"/>
      <c r="MHV118" s="295"/>
      <c r="MHW118" s="295"/>
      <c r="MHX118" s="295"/>
      <c r="MHY118" s="295"/>
      <c r="MHZ118" s="295"/>
      <c r="MIA118" s="295"/>
      <c r="MIB118" s="295"/>
      <c r="MIC118" s="295"/>
      <c r="MID118" s="295"/>
      <c r="MIE118" s="295"/>
      <c r="MIF118" s="295"/>
      <c r="MIG118" s="295"/>
      <c r="MIH118" s="295"/>
      <c r="MII118" s="295"/>
      <c r="MIJ118" s="295"/>
      <c r="MIK118" s="295"/>
      <c r="MIL118" s="295"/>
      <c r="MIM118" s="295"/>
      <c r="MIN118" s="295"/>
      <c r="MIO118" s="295"/>
      <c r="MIP118" s="295"/>
      <c r="MIQ118" s="295"/>
      <c r="MIR118" s="295"/>
      <c r="MIS118" s="295"/>
      <c r="MIT118" s="295"/>
      <c r="MIU118" s="295"/>
      <c r="MIV118" s="295"/>
      <c r="MIW118" s="295"/>
      <c r="MIX118" s="295"/>
      <c r="MIY118" s="295"/>
      <c r="MIZ118" s="295"/>
      <c r="MJA118" s="295"/>
      <c r="MJB118" s="295"/>
      <c r="MJC118" s="295"/>
      <c r="MJD118" s="295"/>
      <c r="MJE118" s="295"/>
      <c r="MJF118" s="295"/>
      <c r="MJG118" s="295"/>
      <c r="MJH118" s="295"/>
      <c r="MJI118" s="295"/>
      <c r="MJJ118" s="295"/>
      <c r="MJK118" s="295"/>
      <c r="MJL118" s="295"/>
      <c r="MJM118" s="295"/>
      <c r="MJN118" s="295"/>
      <c r="MJO118" s="295"/>
      <c r="MJP118" s="295"/>
      <c r="MJQ118" s="295"/>
      <c r="MJR118" s="295"/>
      <c r="MJS118" s="295"/>
      <c r="MJT118" s="295"/>
      <c r="MJU118" s="295"/>
      <c r="MJV118" s="295"/>
      <c r="MJW118" s="295"/>
      <c r="MJX118" s="295"/>
      <c r="MJY118" s="295"/>
      <c r="MJZ118" s="295"/>
      <c r="MKA118" s="295"/>
      <c r="MKB118" s="295"/>
      <c r="MKC118" s="295"/>
      <c r="MKD118" s="295"/>
      <c r="MKE118" s="295"/>
      <c r="MKF118" s="295"/>
      <c r="MKG118" s="295"/>
      <c r="MKH118" s="295"/>
      <c r="MKI118" s="295"/>
      <c r="MKJ118" s="295"/>
      <c r="MKK118" s="295"/>
      <c r="MKL118" s="295"/>
      <c r="MKM118" s="295"/>
      <c r="MKN118" s="295"/>
      <c r="MKO118" s="295"/>
      <c r="MKP118" s="295"/>
      <c r="MKQ118" s="295"/>
      <c r="MKR118" s="295"/>
      <c r="MKS118" s="295"/>
      <c r="MKT118" s="295"/>
      <c r="MKU118" s="295"/>
      <c r="MKV118" s="295"/>
      <c r="MKW118" s="295"/>
      <c r="MKX118" s="295"/>
      <c r="MKY118" s="295"/>
      <c r="MKZ118" s="295"/>
      <c r="MLA118" s="295"/>
      <c r="MLB118" s="295"/>
      <c r="MLC118" s="295"/>
      <c r="MLD118" s="295"/>
      <c r="MLE118" s="295"/>
      <c r="MLF118" s="295"/>
      <c r="MLG118" s="295"/>
      <c r="MLH118" s="295"/>
      <c r="MLI118" s="295"/>
      <c r="MLJ118" s="295"/>
      <c r="MLK118" s="295"/>
      <c r="MLL118" s="295"/>
      <c r="MLM118" s="295"/>
      <c r="MLN118" s="295"/>
      <c r="MLO118" s="295"/>
      <c r="MLP118" s="295"/>
      <c r="MLQ118" s="295"/>
      <c r="MLR118" s="295"/>
      <c r="MLS118" s="295"/>
      <c r="MLT118" s="295"/>
      <c r="MLU118" s="295"/>
      <c r="MLV118" s="295"/>
      <c r="MLW118" s="295"/>
      <c r="MLX118" s="295"/>
      <c r="MLY118" s="295"/>
      <c r="MLZ118" s="295"/>
      <c r="MMA118" s="295"/>
      <c r="MMB118" s="295"/>
      <c r="MMC118" s="295"/>
      <c r="MMD118" s="295"/>
      <c r="MME118" s="295"/>
      <c r="MMF118" s="295"/>
      <c r="MMG118" s="295"/>
      <c r="MMH118" s="295"/>
      <c r="MMI118" s="295"/>
      <c r="MMJ118" s="295"/>
      <c r="MMK118" s="295"/>
      <c r="MML118" s="295"/>
      <c r="MMM118" s="295"/>
      <c r="MMN118" s="295"/>
      <c r="MMO118" s="295"/>
      <c r="MMP118" s="295"/>
      <c r="MMQ118" s="295"/>
      <c r="MMR118" s="295"/>
      <c r="MMS118" s="295"/>
      <c r="MMT118" s="295"/>
      <c r="MMU118" s="295"/>
      <c r="MMV118" s="295"/>
      <c r="MMW118" s="295"/>
      <c r="MMX118" s="295"/>
      <c r="MMY118" s="295"/>
      <c r="MMZ118" s="295"/>
      <c r="MNA118" s="295"/>
      <c r="MNB118" s="295"/>
      <c r="MNC118" s="295"/>
      <c r="MND118" s="295"/>
      <c r="MNE118" s="295"/>
      <c r="MNF118" s="295"/>
      <c r="MNG118" s="295"/>
      <c r="MNH118" s="295"/>
      <c r="MNI118" s="295"/>
      <c r="MNJ118" s="295"/>
      <c r="MNK118" s="295"/>
      <c r="MNL118" s="295"/>
      <c r="MNM118" s="295"/>
      <c r="MNN118" s="295"/>
      <c r="MNO118" s="295"/>
      <c r="MNP118" s="295"/>
      <c r="MNQ118" s="295"/>
      <c r="MNR118" s="295"/>
      <c r="MNS118" s="295"/>
      <c r="MNT118" s="295"/>
      <c r="MNU118" s="295"/>
      <c r="MNV118" s="295"/>
      <c r="MNW118" s="295"/>
      <c r="MNX118" s="295"/>
      <c r="MNY118" s="295"/>
      <c r="MNZ118" s="295"/>
      <c r="MOA118" s="295"/>
      <c r="MOB118" s="295"/>
      <c r="MOC118" s="295"/>
      <c r="MOD118" s="295"/>
      <c r="MOE118" s="295"/>
      <c r="MOF118" s="295"/>
      <c r="MOG118" s="295"/>
      <c r="MOH118" s="295"/>
      <c r="MOI118" s="295"/>
      <c r="MOJ118" s="295"/>
      <c r="MOK118" s="295"/>
      <c r="MOL118" s="295"/>
      <c r="MOM118" s="295"/>
      <c r="MON118" s="295"/>
      <c r="MOO118" s="295"/>
      <c r="MOP118" s="295"/>
      <c r="MOQ118" s="295"/>
      <c r="MOR118" s="295"/>
      <c r="MOS118" s="295"/>
      <c r="MOT118" s="295"/>
      <c r="MOU118" s="295"/>
      <c r="MOV118" s="295"/>
      <c r="MOW118" s="295"/>
      <c r="MOX118" s="295"/>
      <c r="MOY118" s="295"/>
      <c r="MOZ118" s="295"/>
      <c r="MPA118" s="295"/>
      <c r="MPB118" s="295"/>
      <c r="MPC118" s="295"/>
      <c r="MPD118" s="295"/>
      <c r="MPE118" s="295"/>
      <c r="MPF118" s="295"/>
      <c r="MPG118" s="295"/>
      <c r="MPH118" s="295"/>
      <c r="MPI118" s="295"/>
      <c r="MPJ118" s="295"/>
      <c r="MPK118" s="295"/>
      <c r="MPL118" s="295"/>
      <c r="MPM118" s="295"/>
      <c r="MPN118" s="295"/>
      <c r="MPO118" s="295"/>
      <c r="MPP118" s="295"/>
      <c r="MPQ118" s="295"/>
      <c r="MPR118" s="295"/>
      <c r="MPS118" s="295"/>
      <c r="MPT118" s="295"/>
      <c r="MPU118" s="295"/>
      <c r="MPV118" s="295"/>
      <c r="MPW118" s="295"/>
      <c r="MPX118" s="295"/>
      <c r="MPY118" s="295"/>
      <c r="MPZ118" s="295"/>
      <c r="MQA118" s="295"/>
      <c r="MQB118" s="295"/>
      <c r="MQC118" s="295"/>
      <c r="MQD118" s="295"/>
      <c r="MQE118" s="295"/>
      <c r="MQF118" s="295"/>
      <c r="MQG118" s="295"/>
      <c r="MQH118" s="295"/>
      <c r="MQI118" s="295"/>
      <c r="MQJ118" s="295"/>
      <c r="MQK118" s="295"/>
      <c r="MQL118" s="295"/>
      <c r="MQM118" s="295"/>
      <c r="MQN118" s="295"/>
      <c r="MQO118" s="295"/>
      <c r="MQP118" s="295"/>
      <c r="MQQ118" s="295"/>
      <c r="MQR118" s="295"/>
      <c r="MQS118" s="295"/>
      <c r="MQT118" s="295"/>
      <c r="MQU118" s="295"/>
      <c r="MQV118" s="295"/>
      <c r="MQW118" s="295"/>
      <c r="MQX118" s="295"/>
      <c r="MQY118" s="295"/>
      <c r="MQZ118" s="295"/>
      <c r="MRA118" s="295"/>
      <c r="MRB118" s="295"/>
      <c r="MRC118" s="295"/>
      <c r="MRD118" s="295"/>
      <c r="MRE118" s="295"/>
      <c r="MRF118" s="295"/>
      <c r="MRG118" s="295"/>
      <c r="MRH118" s="295"/>
      <c r="MRI118" s="295"/>
      <c r="MRJ118" s="295"/>
      <c r="MRK118" s="295"/>
      <c r="MRL118" s="295"/>
      <c r="MRM118" s="295"/>
      <c r="MRN118" s="295"/>
      <c r="MRO118" s="295"/>
      <c r="MRP118" s="295"/>
      <c r="MRQ118" s="295"/>
      <c r="MRR118" s="295"/>
      <c r="MRS118" s="295"/>
      <c r="MRT118" s="295"/>
      <c r="MRU118" s="295"/>
      <c r="MRV118" s="295"/>
      <c r="MRW118" s="295"/>
      <c r="MRX118" s="295"/>
      <c r="MRY118" s="295"/>
      <c r="MRZ118" s="295"/>
      <c r="MSA118" s="295"/>
      <c r="MSB118" s="295"/>
      <c r="MSC118" s="295"/>
      <c r="MSD118" s="295"/>
      <c r="MSE118" s="295"/>
      <c r="MSF118" s="295"/>
      <c r="MSG118" s="295"/>
      <c r="MSH118" s="295"/>
      <c r="MSI118" s="295"/>
      <c r="MSJ118" s="295"/>
      <c r="MSK118" s="295"/>
      <c r="MSL118" s="295"/>
      <c r="MSM118" s="295"/>
      <c r="MSN118" s="295"/>
      <c r="MSO118" s="295"/>
      <c r="MSP118" s="295"/>
      <c r="MSQ118" s="295"/>
      <c r="MSR118" s="295"/>
      <c r="MSS118" s="295"/>
      <c r="MST118" s="295"/>
      <c r="MSU118" s="295"/>
      <c r="MSV118" s="295"/>
      <c r="MSW118" s="295"/>
      <c r="MSX118" s="295"/>
      <c r="MSY118" s="295"/>
      <c r="MSZ118" s="295"/>
      <c r="MTA118" s="295"/>
      <c r="MTB118" s="295"/>
      <c r="MTC118" s="295"/>
      <c r="MTD118" s="295"/>
      <c r="MTE118" s="295"/>
      <c r="MTF118" s="295"/>
      <c r="MTG118" s="295"/>
      <c r="MTH118" s="295"/>
      <c r="MTI118" s="295"/>
      <c r="MTJ118" s="295"/>
      <c r="MTK118" s="295"/>
      <c r="MTL118" s="295"/>
      <c r="MTM118" s="295"/>
      <c r="MTN118" s="295"/>
      <c r="MTO118" s="295"/>
      <c r="MTP118" s="295"/>
      <c r="MTQ118" s="295"/>
      <c r="MTR118" s="295"/>
      <c r="MTS118" s="295"/>
      <c r="MTT118" s="295"/>
      <c r="MTU118" s="295"/>
      <c r="MTV118" s="295"/>
      <c r="MTW118" s="295"/>
      <c r="MTX118" s="295"/>
      <c r="MTY118" s="295"/>
      <c r="MTZ118" s="295"/>
      <c r="MUA118" s="295"/>
      <c r="MUB118" s="295"/>
      <c r="MUC118" s="295"/>
      <c r="MUD118" s="295"/>
      <c r="MUE118" s="295"/>
      <c r="MUF118" s="295"/>
      <c r="MUG118" s="295"/>
      <c r="MUH118" s="295"/>
      <c r="MUI118" s="295"/>
      <c r="MUJ118" s="295"/>
      <c r="MUK118" s="295"/>
      <c r="MUL118" s="295"/>
      <c r="MUM118" s="295"/>
      <c r="MUN118" s="295"/>
      <c r="MUO118" s="295"/>
      <c r="MUP118" s="295"/>
      <c r="MUQ118" s="295"/>
      <c r="MUR118" s="295"/>
      <c r="MUS118" s="295"/>
      <c r="MUT118" s="295"/>
      <c r="MUU118" s="295"/>
      <c r="MUV118" s="295"/>
      <c r="MUW118" s="295"/>
      <c r="MUX118" s="295"/>
      <c r="MUY118" s="295"/>
      <c r="MUZ118" s="295"/>
      <c r="MVA118" s="295"/>
      <c r="MVB118" s="295"/>
      <c r="MVC118" s="295"/>
      <c r="MVD118" s="295"/>
      <c r="MVE118" s="295"/>
      <c r="MVF118" s="295"/>
      <c r="MVG118" s="295"/>
      <c r="MVH118" s="295"/>
      <c r="MVI118" s="295"/>
      <c r="MVJ118" s="295"/>
      <c r="MVK118" s="295"/>
      <c r="MVL118" s="295"/>
      <c r="MVM118" s="295"/>
      <c r="MVN118" s="295"/>
      <c r="MVO118" s="295"/>
      <c r="MVP118" s="295"/>
      <c r="MVQ118" s="295"/>
      <c r="MVR118" s="295"/>
      <c r="MVS118" s="295"/>
      <c r="MVT118" s="295"/>
      <c r="MVU118" s="295"/>
      <c r="MVV118" s="295"/>
      <c r="MVW118" s="295"/>
      <c r="MVX118" s="295"/>
      <c r="MVY118" s="295"/>
      <c r="MVZ118" s="295"/>
      <c r="MWA118" s="295"/>
      <c r="MWB118" s="295"/>
      <c r="MWC118" s="295"/>
      <c r="MWD118" s="295"/>
      <c r="MWE118" s="295"/>
      <c r="MWF118" s="295"/>
      <c r="MWG118" s="295"/>
      <c r="MWH118" s="295"/>
      <c r="MWI118" s="295"/>
      <c r="MWJ118" s="295"/>
      <c r="MWK118" s="295"/>
      <c r="MWL118" s="295"/>
      <c r="MWM118" s="295"/>
      <c r="MWN118" s="295"/>
      <c r="MWO118" s="295"/>
      <c r="MWP118" s="295"/>
      <c r="MWQ118" s="295"/>
      <c r="MWR118" s="295"/>
      <c r="MWS118" s="295"/>
      <c r="MWT118" s="295"/>
      <c r="MWU118" s="295"/>
      <c r="MWV118" s="295"/>
      <c r="MWW118" s="295"/>
      <c r="MWX118" s="295"/>
      <c r="MWY118" s="295"/>
      <c r="MWZ118" s="295"/>
      <c r="MXA118" s="295"/>
      <c r="MXB118" s="295"/>
      <c r="MXC118" s="295"/>
      <c r="MXD118" s="295"/>
      <c r="MXE118" s="295"/>
      <c r="MXF118" s="295"/>
      <c r="MXG118" s="295"/>
      <c r="MXH118" s="295"/>
      <c r="MXI118" s="295"/>
      <c r="MXJ118" s="295"/>
      <c r="MXK118" s="295"/>
      <c r="MXL118" s="295"/>
      <c r="MXM118" s="295"/>
      <c r="MXN118" s="295"/>
      <c r="MXO118" s="295"/>
      <c r="MXP118" s="295"/>
      <c r="MXQ118" s="295"/>
      <c r="MXR118" s="295"/>
      <c r="MXS118" s="295"/>
      <c r="MXT118" s="295"/>
      <c r="MXU118" s="295"/>
      <c r="MXV118" s="295"/>
      <c r="MXW118" s="295"/>
      <c r="MXX118" s="295"/>
      <c r="MXY118" s="295"/>
      <c r="MXZ118" s="295"/>
      <c r="MYA118" s="295"/>
      <c r="MYB118" s="295"/>
      <c r="MYC118" s="295"/>
      <c r="MYD118" s="295"/>
      <c r="MYE118" s="295"/>
      <c r="MYF118" s="295"/>
      <c r="MYG118" s="295"/>
      <c r="MYH118" s="295"/>
      <c r="MYI118" s="295"/>
      <c r="MYJ118" s="295"/>
      <c r="MYK118" s="295"/>
      <c r="MYL118" s="295"/>
      <c r="MYM118" s="295"/>
      <c r="MYN118" s="295"/>
      <c r="MYO118" s="295"/>
      <c r="MYP118" s="295"/>
      <c r="MYQ118" s="295"/>
      <c r="MYR118" s="295"/>
      <c r="MYS118" s="295"/>
      <c r="MYT118" s="295"/>
      <c r="MYU118" s="295"/>
      <c r="MYV118" s="295"/>
      <c r="MYW118" s="295"/>
      <c r="MYX118" s="295"/>
      <c r="MYY118" s="295"/>
      <c r="MYZ118" s="295"/>
      <c r="MZA118" s="295"/>
      <c r="MZB118" s="295"/>
      <c r="MZC118" s="295"/>
      <c r="MZD118" s="295"/>
      <c r="MZE118" s="295"/>
      <c r="MZF118" s="295"/>
      <c r="MZG118" s="295"/>
      <c r="MZH118" s="295"/>
      <c r="MZI118" s="295"/>
      <c r="MZJ118" s="295"/>
      <c r="MZK118" s="295"/>
      <c r="MZL118" s="295"/>
      <c r="MZM118" s="295"/>
      <c r="MZN118" s="295"/>
      <c r="MZO118" s="295"/>
      <c r="MZP118" s="295"/>
      <c r="MZQ118" s="295"/>
      <c r="MZR118" s="295"/>
      <c r="MZS118" s="295"/>
      <c r="MZT118" s="295"/>
      <c r="MZU118" s="295"/>
      <c r="MZV118" s="295"/>
      <c r="MZW118" s="295"/>
      <c r="MZX118" s="295"/>
      <c r="MZY118" s="295"/>
      <c r="MZZ118" s="295"/>
      <c r="NAA118" s="295"/>
      <c r="NAB118" s="295"/>
      <c r="NAC118" s="295"/>
      <c r="NAD118" s="295"/>
      <c r="NAE118" s="295"/>
      <c r="NAF118" s="295"/>
      <c r="NAG118" s="295"/>
      <c r="NAH118" s="295"/>
      <c r="NAI118" s="295"/>
      <c r="NAJ118" s="295"/>
      <c r="NAK118" s="295"/>
      <c r="NAL118" s="295"/>
      <c r="NAM118" s="295"/>
      <c r="NAN118" s="295"/>
      <c r="NAO118" s="295"/>
      <c r="NAP118" s="295"/>
      <c r="NAQ118" s="295"/>
      <c r="NAR118" s="295"/>
      <c r="NAS118" s="295"/>
      <c r="NAT118" s="295"/>
      <c r="NAU118" s="295"/>
      <c r="NAV118" s="295"/>
      <c r="NAW118" s="295"/>
      <c r="NAX118" s="295"/>
      <c r="NAY118" s="295"/>
      <c r="NAZ118" s="295"/>
      <c r="NBA118" s="295"/>
      <c r="NBB118" s="295"/>
      <c r="NBC118" s="295"/>
      <c r="NBD118" s="295"/>
      <c r="NBE118" s="295"/>
      <c r="NBF118" s="295"/>
      <c r="NBG118" s="295"/>
      <c r="NBH118" s="295"/>
      <c r="NBI118" s="295"/>
      <c r="NBJ118" s="295"/>
      <c r="NBK118" s="295"/>
      <c r="NBL118" s="295"/>
      <c r="NBM118" s="295"/>
      <c r="NBN118" s="295"/>
      <c r="NBO118" s="295"/>
      <c r="NBP118" s="295"/>
      <c r="NBQ118" s="295"/>
      <c r="NBR118" s="295"/>
      <c r="NBS118" s="295"/>
      <c r="NBT118" s="295"/>
      <c r="NBU118" s="295"/>
      <c r="NBV118" s="295"/>
      <c r="NBW118" s="295"/>
      <c r="NBX118" s="295"/>
      <c r="NBY118" s="295"/>
      <c r="NBZ118" s="295"/>
      <c r="NCA118" s="295"/>
      <c r="NCB118" s="295"/>
      <c r="NCC118" s="295"/>
      <c r="NCD118" s="295"/>
      <c r="NCE118" s="295"/>
      <c r="NCF118" s="295"/>
      <c r="NCG118" s="295"/>
      <c r="NCH118" s="295"/>
      <c r="NCI118" s="295"/>
      <c r="NCJ118" s="295"/>
      <c r="NCK118" s="295"/>
      <c r="NCL118" s="295"/>
      <c r="NCM118" s="295"/>
      <c r="NCN118" s="295"/>
      <c r="NCO118" s="295"/>
      <c r="NCP118" s="295"/>
      <c r="NCQ118" s="295"/>
      <c r="NCR118" s="295"/>
      <c r="NCS118" s="295"/>
      <c r="NCT118" s="295"/>
      <c r="NCU118" s="295"/>
      <c r="NCV118" s="295"/>
      <c r="NCW118" s="295"/>
      <c r="NCX118" s="295"/>
      <c r="NCY118" s="295"/>
      <c r="NCZ118" s="295"/>
      <c r="NDA118" s="295"/>
      <c r="NDB118" s="295"/>
      <c r="NDC118" s="295"/>
      <c r="NDD118" s="295"/>
      <c r="NDE118" s="295"/>
      <c r="NDF118" s="295"/>
      <c r="NDG118" s="295"/>
      <c r="NDH118" s="295"/>
      <c r="NDI118" s="295"/>
      <c r="NDJ118" s="295"/>
      <c r="NDK118" s="295"/>
      <c r="NDL118" s="295"/>
      <c r="NDM118" s="295"/>
      <c r="NDN118" s="295"/>
      <c r="NDO118" s="295"/>
      <c r="NDP118" s="295"/>
      <c r="NDQ118" s="295"/>
      <c r="NDR118" s="295"/>
      <c r="NDS118" s="295"/>
      <c r="NDT118" s="295"/>
      <c r="NDU118" s="295"/>
      <c r="NDV118" s="295"/>
      <c r="NDW118" s="295"/>
      <c r="NDX118" s="295"/>
      <c r="NDY118" s="295"/>
      <c r="NDZ118" s="295"/>
      <c r="NEA118" s="295"/>
      <c r="NEB118" s="295"/>
      <c r="NEC118" s="295"/>
      <c r="NED118" s="295"/>
      <c r="NEE118" s="295"/>
      <c r="NEF118" s="295"/>
      <c r="NEG118" s="295"/>
      <c r="NEH118" s="295"/>
      <c r="NEI118" s="295"/>
      <c r="NEJ118" s="295"/>
      <c r="NEK118" s="295"/>
      <c r="NEL118" s="295"/>
      <c r="NEM118" s="295"/>
      <c r="NEN118" s="295"/>
      <c r="NEO118" s="295"/>
      <c r="NEP118" s="295"/>
      <c r="NEQ118" s="295"/>
      <c r="NER118" s="295"/>
      <c r="NES118" s="295"/>
      <c r="NET118" s="295"/>
      <c r="NEU118" s="295"/>
      <c r="NEV118" s="295"/>
      <c r="NEW118" s="295"/>
      <c r="NEX118" s="295"/>
      <c r="NEY118" s="295"/>
      <c r="NEZ118" s="295"/>
      <c r="NFA118" s="295"/>
      <c r="NFB118" s="295"/>
      <c r="NFC118" s="295"/>
      <c r="NFD118" s="295"/>
      <c r="NFE118" s="295"/>
      <c r="NFF118" s="295"/>
      <c r="NFG118" s="295"/>
      <c r="NFH118" s="295"/>
      <c r="NFI118" s="295"/>
      <c r="NFJ118" s="295"/>
      <c r="NFK118" s="295"/>
      <c r="NFL118" s="295"/>
      <c r="NFM118" s="295"/>
      <c r="NFN118" s="295"/>
      <c r="NFO118" s="295"/>
      <c r="NFP118" s="295"/>
      <c r="NFQ118" s="295"/>
      <c r="NFR118" s="295"/>
      <c r="NFS118" s="295"/>
      <c r="NFT118" s="295"/>
      <c r="NFU118" s="295"/>
      <c r="NFV118" s="295"/>
      <c r="NFW118" s="295"/>
      <c r="NFX118" s="295"/>
      <c r="NFY118" s="295"/>
      <c r="NFZ118" s="295"/>
      <c r="NGA118" s="295"/>
      <c r="NGB118" s="295"/>
      <c r="NGC118" s="295"/>
      <c r="NGD118" s="295"/>
      <c r="NGE118" s="295"/>
      <c r="NGF118" s="295"/>
      <c r="NGG118" s="295"/>
      <c r="NGH118" s="295"/>
      <c r="NGI118" s="295"/>
      <c r="NGJ118" s="295"/>
      <c r="NGK118" s="295"/>
      <c r="NGL118" s="295"/>
      <c r="NGM118" s="295"/>
      <c r="NGN118" s="295"/>
      <c r="NGO118" s="295"/>
      <c r="NGP118" s="295"/>
      <c r="NGQ118" s="295"/>
      <c r="NGR118" s="295"/>
      <c r="NGS118" s="295"/>
      <c r="NGT118" s="295"/>
      <c r="NGU118" s="295"/>
      <c r="NGV118" s="295"/>
      <c r="NGW118" s="295"/>
      <c r="NGX118" s="295"/>
      <c r="NGY118" s="295"/>
      <c r="NGZ118" s="295"/>
      <c r="NHA118" s="295"/>
      <c r="NHB118" s="295"/>
      <c r="NHC118" s="295"/>
      <c r="NHD118" s="295"/>
      <c r="NHE118" s="295"/>
      <c r="NHF118" s="295"/>
      <c r="NHG118" s="295"/>
      <c r="NHH118" s="295"/>
      <c r="NHI118" s="295"/>
      <c r="NHJ118" s="295"/>
      <c r="NHK118" s="295"/>
      <c r="NHL118" s="295"/>
      <c r="NHM118" s="295"/>
      <c r="NHN118" s="295"/>
      <c r="NHO118" s="295"/>
      <c r="NHP118" s="295"/>
      <c r="NHQ118" s="295"/>
      <c r="NHR118" s="295"/>
      <c r="NHS118" s="295"/>
      <c r="NHT118" s="295"/>
      <c r="NHU118" s="295"/>
      <c r="NHV118" s="295"/>
      <c r="NHW118" s="295"/>
      <c r="NHX118" s="295"/>
      <c r="NHY118" s="295"/>
      <c r="NHZ118" s="295"/>
      <c r="NIA118" s="295"/>
      <c r="NIB118" s="295"/>
      <c r="NIC118" s="295"/>
      <c r="NID118" s="295"/>
      <c r="NIE118" s="295"/>
      <c r="NIF118" s="295"/>
      <c r="NIG118" s="295"/>
      <c r="NIH118" s="295"/>
      <c r="NII118" s="295"/>
      <c r="NIJ118" s="295"/>
      <c r="NIK118" s="295"/>
      <c r="NIL118" s="295"/>
      <c r="NIM118" s="295"/>
      <c r="NIN118" s="295"/>
      <c r="NIO118" s="295"/>
      <c r="NIP118" s="295"/>
      <c r="NIQ118" s="295"/>
      <c r="NIR118" s="295"/>
      <c r="NIS118" s="295"/>
      <c r="NIT118" s="295"/>
      <c r="NIU118" s="295"/>
      <c r="NIV118" s="295"/>
      <c r="NIW118" s="295"/>
      <c r="NIX118" s="295"/>
      <c r="NIY118" s="295"/>
      <c r="NIZ118" s="295"/>
      <c r="NJA118" s="295"/>
      <c r="NJB118" s="295"/>
      <c r="NJC118" s="295"/>
      <c r="NJD118" s="295"/>
      <c r="NJE118" s="295"/>
      <c r="NJF118" s="295"/>
      <c r="NJG118" s="295"/>
      <c r="NJH118" s="295"/>
      <c r="NJI118" s="295"/>
      <c r="NJJ118" s="295"/>
      <c r="NJK118" s="295"/>
      <c r="NJL118" s="295"/>
      <c r="NJM118" s="295"/>
      <c r="NJN118" s="295"/>
      <c r="NJO118" s="295"/>
      <c r="NJP118" s="295"/>
      <c r="NJQ118" s="295"/>
      <c r="NJR118" s="295"/>
      <c r="NJS118" s="295"/>
      <c r="NJT118" s="295"/>
      <c r="NJU118" s="295"/>
      <c r="NJV118" s="295"/>
      <c r="NJW118" s="295"/>
      <c r="NJX118" s="295"/>
      <c r="NJY118" s="295"/>
      <c r="NJZ118" s="295"/>
      <c r="NKA118" s="295"/>
      <c r="NKB118" s="295"/>
      <c r="NKC118" s="295"/>
      <c r="NKD118" s="295"/>
      <c r="NKE118" s="295"/>
      <c r="NKF118" s="295"/>
      <c r="NKG118" s="295"/>
      <c r="NKH118" s="295"/>
      <c r="NKI118" s="295"/>
      <c r="NKJ118" s="295"/>
      <c r="NKK118" s="295"/>
      <c r="NKL118" s="295"/>
      <c r="NKM118" s="295"/>
      <c r="NKN118" s="295"/>
      <c r="NKO118" s="295"/>
      <c r="NKP118" s="295"/>
      <c r="NKQ118" s="295"/>
      <c r="NKR118" s="295"/>
      <c r="NKS118" s="295"/>
      <c r="NKT118" s="295"/>
      <c r="NKU118" s="295"/>
      <c r="NKV118" s="295"/>
      <c r="NKW118" s="295"/>
      <c r="NKX118" s="295"/>
      <c r="NKY118" s="295"/>
      <c r="NKZ118" s="295"/>
      <c r="NLA118" s="295"/>
      <c r="NLB118" s="295"/>
      <c r="NLC118" s="295"/>
      <c r="NLD118" s="295"/>
      <c r="NLE118" s="295"/>
      <c r="NLF118" s="295"/>
      <c r="NLG118" s="295"/>
      <c r="NLH118" s="295"/>
      <c r="NLI118" s="295"/>
      <c r="NLJ118" s="295"/>
      <c r="NLK118" s="295"/>
      <c r="NLL118" s="295"/>
      <c r="NLM118" s="295"/>
      <c r="NLN118" s="295"/>
      <c r="NLO118" s="295"/>
      <c r="NLP118" s="295"/>
      <c r="NLQ118" s="295"/>
      <c r="NLR118" s="295"/>
      <c r="NLS118" s="295"/>
      <c r="NLT118" s="295"/>
      <c r="NLU118" s="295"/>
      <c r="NLV118" s="295"/>
      <c r="NLW118" s="295"/>
      <c r="NLX118" s="295"/>
      <c r="NLY118" s="295"/>
      <c r="NLZ118" s="295"/>
      <c r="NMA118" s="295"/>
      <c r="NMB118" s="295"/>
      <c r="NMC118" s="295"/>
      <c r="NMD118" s="295"/>
      <c r="NME118" s="295"/>
      <c r="NMF118" s="295"/>
      <c r="NMG118" s="295"/>
      <c r="NMH118" s="295"/>
      <c r="NMI118" s="295"/>
      <c r="NMJ118" s="295"/>
      <c r="NMK118" s="295"/>
      <c r="NML118" s="295"/>
      <c r="NMM118" s="295"/>
      <c r="NMN118" s="295"/>
      <c r="NMO118" s="295"/>
      <c r="NMP118" s="295"/>
      <c r="NMQ118" s="295"/>
      <c r="NMR118" s="295"/>
      <c r="NMS118" s="295"/>
      <c r="NMT118" s="295"/>
      <c r="NMU118" s="295"/>
      <c r="NMV118" s="295"/>
      <c r="NMW118" s="295"/>
      <c r="NMX118" s="295"/>
      <c r="NMY118" s="295"/>
      <c r="NMZ118" s="295"/>
      <c r="NNA118" s="295"/>
      <c r="NNB118" s="295"/>
      <c r="NNC118" s="295"/>
      <c r="NND118" s="295"/>
      <c r="NNE118" s="295"/>
      <c r="NNF118" s="295"/>
      <c r="NNG118" s="295"/>
      <c r="NNH118" s="295"/>
      <c r="NNI118" s="295"/>
      <c r="NNJ118" s="295"/>
      <c r="NNK118" s="295"/>
      <c r="NNL118" s="295"/>
      <c r="NNM118" s="295"/>
      <c r="NNN118" s="295"/>
      <c r="NNO118" s="295"/>
      <c r="NNP118" s="295"/>
      <c r="NNQ118" s="295"/>
      <c r="NNR118" s="295"/>
      <c r="NNS118" s="295"/>
      <c r="NNT118" s="295"/>
      <c r="NNU118" s="295"/>
      <c r="NNV118" s="295"/>
      <c r="NNW118" s="295"/>
      <c r="NNX118" s="295"/>
      <c r="NNY118" s="295"/>
      <c r="NNZ118" s="295"/>
      <c r="NOA118" s="295"/>
      <c r="NOB118" s="295"/>
      <c r="NOC118" s="295"/>
      <c r="NOD118" s="295"/>
      <c r="NOE118" s="295"/>
      <c r="NOF118" s="295"/>
      <c r="NOG118" s="295"/>
      <c r="NOH118" s="295"/>
      <c r="NOI118" s="295"/>
      <c r="NOJ118" s="295"/>
      <c r="NOK118" s="295"/>
      <c r="NOL118" s="295"/>
      <c r="NOM118" s="295"/>
      <c r="NON118" s="295"/>
      <c r="NOO118" s="295"/>
      <c r="NOP118" s="295"/>
      <c r="NOQ118" s="295"/>
      <c r="NOR118" s="295"/>
      <c r="NOS118" s="295"/>
      <c r="NOT118" s="295"/>
      <c r="NOU118" s="295"/>
      <c r="NOV118" s="295"/>
      <c r="NOW118" s="295"/>
      <c r="NOX118" s="295"/>
      <c r="NOY118" s="295"/>
      <c r="NOZ118" s="295"/>
      <c r="NPA118" s="295"/>
      <c r="NPB118" s="295"/>
      <c r="NPC118" s="295"/>
      <c r="NPD118" s="295"/>
      <c r="NPE118" s="295"/>
      <c r="NPF118" s="295"/>
      <c r="NPG118" s="295"/>
      <c r="NPH118" s="295"/>
      <c r="NPI118" s="295"/>
      <c r="NPJ118" s="295"/>
      <c r="NPK118" s="295"/>
      <c r="NPL118" s="295"/>
      <c r="NPM118" s="295"/>
      <c r="NPN118" s="295"/>
      <c r="NPO118" s="295"/>
      <c r="NPP118" s="295"/>
      <c r="NPQ118" s="295"/>
      <c r="NPR118" s="295"/>
      <c r="NPS118" s="295"/>
      <c r="NPT118" s="295"/>
      <c r="NPU118" s="295"/>
      <c r="NPV118" s="295"/>
      <c r="NPW118" s="295"/>
      <c r="NPX118" s="295"/>
      <c r="NPY118" s="295"/>
      <c r="NPZ118" s="295"/>
      <c r="NQA118" s="295"/>
      <c r="NQB118" s="295"/>
      <c r="NQC118" s="295"/>
      <c r="NQD118" s="295"/>
      <c r="NQE118" s="295"/>
      <c r="NQF118" s="295"/>
      <c r="NQG118" s="295"/>
      <c r="NQH118" s="295"/>
      <c r="NQI118" s="295"/>
      <c r="NQJ118" s="295"/>
      <c r="NQK118" s="295"/>
      <c r="NQL118" s="295"/>
      <c r="NQM118" s="295"/>
      <c r="NQN118" s="295"/>
      <c r="NQO118" s="295"/>
      <c r="NQP118" s="295"/>
      <c r="NQQ118" s="295"/>
      <c r="NQR118" s="295"/>
      <c r="NQS118" s="295"/>
      <c r="NQT118" s="295"/>
      <c r="NQU118" s="295"/>
      <c r="NQV118" s="295"/>
      <c r="NQW118" s="295"/>
      <c r="NQX118" s="295"/>
      <c r="NQY118" s="295"/>
      <c r="NQZ118" s="295"/>
      <c r="NRA118" s="295"/>
      <c r="NRB118" s="295"/>
      <c r="NRC118" s="295"/>
      <c r="NRD118" s="295"/>
      <c r="NRE118" s="295"/>
      <c r="NRF118" s="295"/>
      <c r="NRG118" s="295"/>
      <c r="NRH118" s="295"/>
      <c r="NRI118" s="295"/>
      <c r="NRJ118" s="295"/>
      <c r="NRK118" s="295"/>
      <c r="NRL118" s="295"/>
      <c r="NRM118" s="295"/>
      <c r="NRN118" s="295"/>
      <c r="NRO118" s="295"/>
      <c r="NRP118" s="295"/>
      <c r="NRQ118" s="295"/>
      <c r="NRR118" s="295"/>
      <c r="NRS118" s="295"/>
      <c r="NRT118" s="295"/>
      <c r="NRU118" s="295"/>
      <c r="NRV118" s="295"/>
      <c r="NRW118" s="295"/>
      <c r="NRX118" s="295"/>
      <c r="NRY118" s="295"/>
      <c r="NRZ118" s="295"/>
      <c r="NSA118" s="295"/>
      <c r="NSB118" s="295"/>
      <c r="NSC118" s="295"/>
      <c r="NSD118" s="295"/>
      <c r="NSE118" s="295"/>
      <c r="NSF118" s="295"/>
      <c r="NSG118" s="295"/>
      <c r="NSH118" s="295"/>
      <c r="NSI118" s="295"/>
      <c r="NSJ118" s="295"/>
      <c r="NSK118" s="295"/>
      <c r="NSL118" s="295"/>
      <c r="NSM118" s="295"/>
      <c r="NSN118" s="295"/>
      <c r="NSO118" s="295"/>
      <c r="NSP118" s="295"/>
      <c r="NSQ118" s="295"/>
      <c r="NSR118" s="295"/>
      <c r="NSS118" s="295"/>
      <c r="NST118" s="295"/>
      <c r="NSU118" s="295"/>
      <c r="NSV118" s="295"/>
      <c r="NSW118" s="295"/>
      <c r="NSX118" s="295"/>
      <c r="NSY118" s="295"/>
      <c r="NSZ118" s="295"/>
      <c r="NTA118" s="295"/>
      <c r="NTB118" s="295"/>
      <c r="NTC118" s="295"/>
      <c r="NTD118" s="295"/>
      <c r="NTE118" s="295"/>
      <c r="NTF118" s="295"/>
      <c r="NTG118" s="295"/>
      <c r="NTH118" s="295"/>
      <c r="NTI118" s="295"/>
      <c r="NTJ118" s="295"/>
      <c r="NTK118" s="295"/>
      <c r="NTL118" s="295"/>
      <c r="NTM118" s="295"/>
      <c r="NTN118" s="295"/>
      <c r="NTO118" s="295"/>
      <c r="NTP118" s="295"/>
      <c r="NTQ118" s="295"/>
      <c r="NTR118" s="295"/>
      <c r="NTS118" s="295"/>
      <c r="NTT118" s="295"/>
      <c r="NTU118" s="295"/>
      <c r="NTV118" s="295"/>
      <c r="NTW118" s="295"/>
      <c r="NTX118" s="295"/>
      <c r="NTY118" s="295"/>
      <c r="NTZ118" s="295"/>
      <c r="NUA118" s="295"/>
      <c r="NUB118" s="295"/>
      <c r="NUC118" s="295"/>
      <c r="NUD118" s="295"/>
      <c r="NUE118" s="295"/>
      <c r="NUF118" s="295"/>
      <c r="NUG118" s="295"/>
      <c r="NUH118" s="295"/>
      <c r="NUI118" s="295"/>
      <c r="NUJ118" s="295"/>
      <c r="NUK118" s="295"/>
      <c r="NUL118" s="295"/>
      <c r="NUM118" s="295"/>
      <c r="NUN118" s="295"/>
      <c r="NUO118" s="295"/>
      <c r="NUP118" s="295"/>
      <c r="NUQ118" s="295"/>
      <c r="NUR118" s="295"/>
      <c r="NUS118" s="295"/>
      <c r="NUT118" s="295"/>
      <c r="NUU118" s="295"/>
      <c r="NUV118" s="295"/>
      <c r="NUW118" s="295"/>
      <c r="NUX118" s="295"/>
      <c r="NUY118" s="295"/>
      <c r="NUZ118" s="295"/>
      <c r="NVA118" s="295"/>
      <c r="NVB118" s="295"/>
      <c r="NVC118" s="295"/>
      <c r="NVD118" s="295"/>
      <c r="NVE118" s="295"/>
      <c r="NVF118" s="295"/>
      <c r="NVG118" s="295"/>
      <c r="NVH118" s="295"/>
      <c r="NVI118" s="295"/>
      <c r="NVJ118" s="295"/>
      <c r="NVK118" s="295"/>
      <c r="NVL118" s="295"/>
      <c r="NVM118" s="295"/>
      <c r="NVN118" s="295"/>
      <c r="NVO118" s="295"/>
      <c r="NVP118" s="295"/>
      <c r="NVQ118" s="295"/>
      <c r="NVR118" s="295"/>
      <c r="NVS118" s="295"/>
      <c r="NVT118" s="295"/>
      <c r="NVU118" s="295"/>
      <c r="NVV118" s="295"/>
      <c r="NVW118" s="295"/>
      <c r="NVX118" s="295"/>
      <c r="NVY118" s="295"/>
      <c r="NVZ118" s="295"/>
      <c r="NWA118" s="295"/>
      <c r="NWB118" s="295"/>
      <c r="NWC118" s="295"/>
      <c r="NWD118" s="295"/>
      <c r="NWE118" s="295"/>
      <c r="NWF118" s="295"/>
      <c r="NWG118" s="295"/>
      <c r="NWH118" s="295"/>
      <c r="NWI118" s="295"/>
      <c r="NWJ118" s="295"/>
      <c r="NWK118" s="295"/>
      <c r="NWL118" s="295"/>
      <c r="NWM118" s="295"/>
      <c r="NWN118" s="295"/>
      <c r="NWO118" s="295"/>
      <c r="NWP118" s="295"/>
      <c r="NWQ118" s="295"/>
      <c r="NWR118" s="295"/>
      <c r="NWS118" s="295"/>
      <c r="NWT118" s="295"/>
      <c r="NWU118" s="295"/>
      <c r="NWV118" s="295"/>
      <c r="NWW118" s="295"/>
      <c r="NWX118" s="295"/>
      <c r="NWY118" s="295"/>
      <c r="NWZ118" s="295"/>
      <c r="NXA118" s="295"/>
      <c r="NXB118" s="295"/>
      <c r="NXC118" s="295"/>
      <c r="NXD118" s="295"/>
      <c r="NXE118" s="295"/>
      <c r="NXF118" s="295"/>
      <c r="NXG118" s="295"/>
      <c r="NXH118" s="295"/>
      <c r="NXI118" s="295"/>
      <c r="NXJ118" s="295"/>
      <c r="NXK118" s="295"/>
      <c r="NXL118" s="295"/>
      <c r="NXM118" s="295"/>
      <c r="NXN118" s="295"/>
      <c r="NXO118" s="295"/>
      <c r="NXP118" s="295"/>
      <c r="NXQ118" s="295"/>
      <c r="NXR118" s="295"/>
      <c r="NXS118" s="295"/>
      <c r="NXT118" s="295"/>
      <c r="NXU118" s="295"/>
      <c r="NXV118" s="295"/>
      <c r="NXW118" s="295"/>
      <c r="NXX118" s="295"/>
      <c r="NXY118" s="295"/>
      <c r="NXZ118" s="295"/>
      <c r="NYA118" s="295"/>
      <c r="NYB118" s="295"/>
      <c r="NYC118" s="295"/>
      <c r="NYD118" s="295"/>
      <c r="NYE118" s="295"/>
      <c r="NYF118" s="295"/>
      <c r="NYG118" s="295"/>
      <c r="NYH118" s="295"/>
      <c r="NYI118" s="295"/>
      <c r="NYJ118" s="295"/>
      <c r="NYK118" s="295"/>
      <c r="NYL118" s="295"/>
      <c r="NYM118" s="295"/>
      <c r="NYN118" s="295"/>
      <c r="NYO118" s="295"/>
      <c r="NYP118" s="295"/>
      <c r="NYQ118" s="295"/>
      <c r="NYR118" s="295"/>
      <c r="NYS118" s="295"/>
      <c r="NYT118" s="295"/>
      <c r="NYU118" s="295"/>
      <c r="NYV118" s="295"/>
      <c r="NYW118" s="295"/>
      <c r="NYX118" s="295"/>
      <c r="NYY118" s="295"/>
      <c r="NYZ118" s="295"/>
      <c r="NZA118" s="295"/>
      <c r="NZB118" s="295"/>
      <c r="NZC118" s="295"/>
      <c r="NZD118" s="295"/>
      <c r="NZE118" s="295"/>
      <c r="NZF118" s="295"/>
      <c r="NZG118" s="295"/>
      <c r="NZH118" s="295"/>
      <c r="NZI118" s="295"/>
      <c r="NZJ118" s="295"/>
      <c r="NZK118" s="295"/>
      <c r="NZL118" s="295"/>
      <c r="NZM118" s="295"/>
      <c r="NZN118" s="295"/>
      <c r="NZO118" s="295"/>
      <c r="NZP118" s="295"/>
      <c r="NZQ118" s="295"/>
      <c r="NZR118" s="295"/>
      <c r="NZS118" s="295"/>
      <c r="NZT118" s="295"/>
      <c r="NZU118" s="295"/>
      <c r="NZV118" s="295"/>
      <c r="NZW118" s="295"/>
      <c r="NZX118" s="295"/>
      <c r="NZY118" s="295"/>
      <c r="NZZ118" s="295"/>
      <c r="OAA118" s="295"/>
      <c r="OAB118" s="295"/>
      <c r="OAC118" s="295"/>
      <c r="OAD118" s="295"/>
      <c r="OAE118" s="295"/>
      <c r="OAF118" s="295"/>
      <c r="OAG118" s="295"/>
      <c r="OAH118" s="295"/>
      <c r="OAI118" s="295"/>
      <c r="OAJ118" s="295"/>
      <c r="OAK118" s="295"/>
      <c r="OAL118" s="295"/>
      <c r="OAM118" s="295"/>
      <c r="OAN118" s="295"/>
      <c r="OAO118" s="295"/>
      <c r="OAP118" s="295"/>
      <c r="OAQ118" s="295"/>
      <c r="OAR118" s="295"/>
      <c r="OAS118" s="295"/>
      <c r="OAT118" s="295"/>
      <c r="OAU118" s="295"/>
      <c r="OAV118" s="295"/>
      <c r="OAW118" s="295"/>
      <c r="OAX118" s="295"/>
      <c r="OAY118" s="295"/>
      <c r="OAZ118" s="295"/>
      <c r="OBA118" s="295"/>
      <c r="OBB118" s="295"/>
      <c r="OBC118" s="295"/>
      <c r="OBD118" s="295"/>
      <c r="OBE118" s="295"/>
      <c r="OBF118" s="295"/>
      <c r="OBG118" s="295"/>
      <c r="OBH118" s="295"/>
      <c r="OBI118" s="295"/>
      <c r="OBJ118" s="295"/>
      <c r="OBK118" s="295"/>
      <c r="OBL118" s="295"/>
      <c r="OBM118" s="295"/>
      <c r="OBN118" s="295"/>
      <c r="OBO118" s="295"/>
      <c r="OBP118" s="295"/>
      <c r="OBQ118" s="295"/>
      <c r="OBR118" s="295"/>
      <c r="OBS118" s="295"/>
      <c r="OBT118" s="295"/>
      <c r="OBU118" s="295"/>
      <c r="OBV118" s="295"/>
      <c r="OBW118" s="295"/>
      <c r="OBX118" s="295"/>
      <c r="OBY118" s="295"/>
      <c r="OBZ118" s="295"/>
      <c r="OCA118" s="295"/>
      <c r="OCB118" s="295"/>
      <c r="OCC118" s="295"/>
      <c r="OCD118" s="295"/>
      <c r="OCE118" s="295"/>
      <c r="OCF118" s="295"/>
      <c r="OCG118" s="295"/>
      <c r="OCH118" s="295"/>
      <c r="OCI118" s="295"/>
      <c r="OCJ118" s="295"/>
      <c r="OCK118" s="295"/>
      <c r="OCL118" s="295"/>
      <c r="OCM118" s="295"/>
      <c r="OCN118" s="295"/>
      <c r="OCO118" s="295"/>
      <c r="OCP118" s="295"/>
      <c r="OCQ118" s="295"/>
      <c r="OCR118" s="295"/>
      <c r="OCS118" s="295"/>
      <c r="OCT118" s="295"/>
      <c r="OCU118" s="295"/>
      <c r="OCV118" s="295"/>
      <c r="OCW118" s="295"/>
      <c r="OCX118" s="295"/>
      <c r="OCY118" s="295"/>
      <c r="OCZ118" s="295"/>
      <c r="ODA118" s="295"/>
      <c r="ODB118" s="295"/>
      <c r="ODC118" s="295"/>
      <c r="ODD118" s="295"/>
      <c r="ODE118" s="295"/>
      <c r="ODF118" s="295"/>
      <c r="ODG118" s="295"/>
      <c r="ODH118" s="295"/>
      <c r="ODI118" s="295"/>
      <c r="ODJ118" s="295"/>
      <c r="ODK118" s="295"/>
      <c r="ODL118" s="295"/>
      <c r="ODM118" s="295"/>
      <c r="ODN118" s="295"/>
      <c r="ODO118" s="295"/>
      <c r="ODP118" s="295"/>
      <c r="ODQ118" s="295"/>
      <c r="ODR118" s="295"/>
      <c r="ODS118" s="295"/>
      <c r="ODT118" s="295"/>
      <c r="ODU118" s="295"/>
      <c r="ODV118" s="295"/>
      <c r="ODW118" s="295"/>
      <c r="ODX118" s="295"/>
      <c r="ODY118" s="295"/>
      <c r="ODZ118" s="295"/>
      <c r="OEA118" s="295"/>
      <c r="OEB118" s="295"/>
      <c r="OEC118" s="295"/>
      <c r="OED118" s="295"/>
      <c r="OEE118" s="295"/>
      <c r="OEF118" s="295"/>
      <c r="OEG118" s="295"/>
      <c r="OEH118" s="295"/>
      <c r="OEI118" s="295"/>
      <c r="OEJ118" s="295"/>
      <c r="OEK118" s="295"/>
      <c r="OEL118" s="295"/>
      <c r="OEM118" s="295"/>
      <c r="OEN118" s="295"/>
      <c r="OEO118" s="295"/>
      <c r="OEP118" s="295"/>
      <c r="OEQ118" s="295"/>
      <c r="OER118" s="295"/>
      <c r="OES118" s="295"/>
      <c r="OET118" s="295"/>
      <c r="OEU118" s="295"/>
      <c r="OEV118" s="295"/>
      <c r="OEW118" s="295"/>
      <c r="OEX118" s="295"/>
      <c r="OEY118" s="295"/>
      <c r="OEZ118" s="295"/>
      <c r="OFA118" s="295"/>
      <c r="OFB118" s="295"/>
      <c r="OFC118" s="295"/>
      <c r="OFD118" s="295"/>
      <c r="OFE118" s="295"/>
      <c r="OFF118" s="295"/>
      <c r="OFG118" s="295"/>
      <c r="OFH118" s="295"/>
      <c r="OFI118" s="295"/>
      <c r="OFJ118" s="295"/>
      <c r="OFK118" s="295"/>
      <c r="OFL118" s="295"/>
      <c r="OFM118" s="295"/>
      <c r="OFN118" s="295"/>
      <c r="OFO118" s="295"/>
      <c r="OFP118" s="295"/>
      <c r="OFQ118" s="295"/>
      <c r="OFR118" s="295"/>
      <c r="OFS118" s="295"/>
      <c r="OFT118" s="295"/>
      <c r="OFU118" s="295"/>
      <c r="OFV118" s="295"/>
      <c r="OFW118" s="295"/>
      <c r="OFX118" s="295"/>
      <c r="OFY118" s="295"/>
      <c r="OFZ118" s="295"/>
      <c r="OGA118" s="295"/>
      <c r="OGB118" s="295"/>
      <c r="OGC118" s="295"/>
      <c r="OGD118" s="295"/>
      <c r="OGE118" s="295"/>
      <c r="OGF118" s="295"/>
      <c r="OGG118" s="295"/>
      <c r="OGH118" s="295"/>
      <c r="OGI118" s="295"/>
      <c r="OGJ118" s="295"/>
      <c r="OGK118" s="295"/>
      <c r="OGL118" s="295"/>
      <c r="OGM118" s="295"/>
      <c r="OGN118" s="295"/>
      <c r="OGO118" s="295"/>
      <c r="OGP118" s="295"/>
      <c r="OGQ118" s="295"/>
      <c r="OGR118" s="295"/>
      <c r="OGS118" s="295"/>
      <c r="OGT118" s="295"/>
      <c r="OGU118" s="295"/>
      <c r="OGV118" s="295"/>
      <c r="OGW118" s="295"/>
      <c r="OGX118" s="295"/>
      <c r="OGY118" s="295"/>
      <c r="OGZ118" s="295"/>
      <c r="OHA118" s="295"/>
      <c r="OHB118" s="295"/>
      <c r="OHC118" s="295"/>
      <c r="OHD118" s="295"/>
      <c r="OHE118" s="295"/>
      <c r="OHF118" s="295"/>
      <c r="OHG118" s="295"/>
      <c r="OHH118" s="295"/>
      <c r="OHI118" s="295"/>
      <c r="OHJ118" s="295"/>
      <c r="OHK118" s="295"/>
      <c r="OHL118" s="295"/>
      <c r="OHM118" s="295"/>
      <c r="OHN118" s="295"/>
      <c r="OHO118" s="295"/>
      <c r="OHP118" s="295"/>
      <c r="OHQ118" s="295"/>
      <c r="OHR118" s="295"/>
      <c r="OHS118" s="295"/>
      <c r="OHT118" s="295"/>
      <c r="OHU118" s="295"/>
      <c r="OHV118" s="295"/>
      <c r="OHW118" s="295"/>
      <c r="OHX118" s="295"/>
      <c r="OHY118" s="295"/>
      <c r="OHZ118" s="295"/>
      <c r="OIA118" s="295"/>
      <c r="OIB118" s="295"/>
      <c r="OIC118" s="295"/>
      <c r="OID118" s="295"/>
      <c r="OIE118" s="295"/>
      <c r="OIF118" s="295"/>
      <c r="OIG118" s="295"/>
      <c r="OIH118" s="295"/>
      <c r="OII118" s="295"/>
      <c r="OIJ118" s="295"/>
      <c r="OIK118" s="295"/>
      <c r="OIL118" s="295"/>
      <c r="OIM118" s="295"/>
      <c r="OIN118" s="295"/>
      <c r="OIO118" s="295"/>
      <c r="OIP118" s="295"/>
      <c r="OIQ118" s="295"/>
      <c r="OIR118" s="295"/>
      <c r="OIS118" s="295"/>
      <c r="OIT118" s="295"/>
      <c r="OIU118" s="295"/>
      <c r="OIV118" s="295"/>
      <c r="OIW118" s="295"/>
      <c r="OIX118" s="295"/>
      <c r="OIY118" s="295"/>
      <c r="OIZ118" s="295"/>
      <c r="OJA118" s="295"/>
      <c r="OJB118" s="295"/>
      <c r="OJC118" s="295"/>
      <c r="OJD118" s="295"/>
      <c r="OJE118" s="295"/>
      <c r="OJF118" s="295"/>
      <c r="OJG118" s="295"/>
      <c r="OJH118" s="295"/>
      <c r="OJI118" s="295"/>
      <c r="OJJ118" s="295"/>
      <c r="OJK118" s="295"/>
      <c r="OJL118" s="295"/>
      <c r="OJM118" s="295"/>
      <c r="OJN118" s="295"/>
      <c r="OJO118" s="295"/>
      <c r="OJP118" s="295"/>
      <c r="OJQ118" s="295"/>
      <c r="OJR118" s="295"/>
      <c r="OJS118" s="295"/>
      <c r="OJT118" s="295"/>
      <c r="OJU118" s="295"/>
      <c r="OJV118" s="295"/>
      <c r="OJW118" s="295"/>
      <c r="OJX118" s="295"/>
      <c r="OJY118" s="295"/>
      <c r="OJZ118" s="295"/>
      <c r="OKA118" s="295"/>
      <c r="OKB118" s="295"/>
      <c r="OKC118" s="295"/>
      <c r="OKD118" s="295"/>
      <c r="OKE118" s="295"/>
      <c r="OKF118" s="295"/>
      <c r="OKG118" s="295"/>
      <c r="OKH118" s="295"/>
      <c r="OKI118" s="295"/>
      <c r="OKJ118" s="295"/>
      <c r="OKK118" s="295"/>
      <c r="OKL118" s="295"/>
      <c r="OKM118" s="295"/>
      <c r="OKN118" s="295"/>
      <c r="OKO118" s="295"/>
      <c r="OKP118" s="295"/>
      <c r="OKQ118" s="295"/>
      <c r="OKR118" s="295"/>
      <c r="OKS118" s="295"/>
      <c r="OKT118" s="295"/>
      <c r="OKU118" s="295"/>
      <c r="OKV118" s="295"/>
      <c r="OKW118" s="295"/>
      <c r="OKX118" s="295"/>
      <c r="OKY118" s="295"/>
      <c r="OKZ118" s="295"/>
      <c r="OLA118" s="295"/>
      <c r="OLB118" s="295"/>
      <c r="OLC118" s="295"/>
      <c r="OLD118" s="295"/>
      <c r="OLE118" s="295"/>
      <c r="OLF118" s="295"/>
      <c r="OLG118" s="295"/>
      <c r="OLH118" s="295"/>
      <c r="OLI118" s="295"/>
      <c r="OLJ118" s="295"/>
      <c r="OLK118" s="295"/>
      <c r="OLL118" s="295"/>
      <c r="OLM118" s="295"/>
      <c r="OLN118" s="295"/>
      <c r="OLO118" s="295"/>
      <c r="OLP118" s="295"/>
      <c r="OLQ118" s="295"/>
      <c r="OLR118" s="295"/>
      <c r="OLS118" s="295"/>
      <c r="OLT118" s="295"/>
      <c r="OLU118" s="295"/>
      <c r="OLV118" s="295"/>
      <c r="OLW118" s="295"/>
      <c r="OLX118" s="295"/>
      <c r="OLY118" s="295"/>
      <c r="OLZ118" s="295"/>
      <c r="OMA118" s="295"/>
      <c r="OMB118" s="295"/>
      <c r="OMC118" s="295"/>
      <c r="OMD118" s="295"/>
      <c r="OME118" s="295"/>
      <c r="OMF118" s="295"/>
      <c r="OMG118" s="295"/>
      <c r="OMH118" s="295"/>
      <c r="OMI118" s="295"/>
      <c r="OMJ118" s="295"/>
      <c r="OMK118" s="295"/>
      <c r="OML118" s="295"/>
      <c r="OMM118" s="295"/>
      <c r="OMN118" s="295"/>
      <c r="OMO118" s="295"/>
      <c r="OMP118" s="295"/>
      <c r="OMQ118" s="295"/>
      <c r="OMR118" s="295"/>
      <c r="OMS118" s="295"/>
      <c r="OMT118" s="295"/>
      <c r="OMU118" s="295"/>
      <c r="OMV118" s="295"/>
      <c r="OMW118" s="295"/>
      <c r="OMX118" s="295"/>
      <c r="OMY118" s="295"/>
      <c r="OMZ118" s="295"/>
      <c r="ONA118" s="295"/>
      <c r="ONB118" s="295"/>
      <c r="ONC118" s="295"/>
      <c r="OND118" s="295"/>
      <c r="ONE118" s="295"/>
      <c r="ONF118" s="295"/>
      <c r="ONG118" s="295"/>
      <c r="ONH118" s="295"/>
      <c r="ONI118" s="295"/>
      <c r="ONJ118" s="295"/>
      <c r="ONK118" s="295"/>
      <c r="ONL118" s="295"/>
      <c r="ONM118" s="295"/>
      <c r="ONN118" s="295"/>
      <c r="ONO118" s="295"/>
      <c r="ONP118" s="295"/>
      <c r="ONQ118" s="295"/>
      <c r="ONR118" s="295"/>
      <c r="ONS118" s="295"/>
      <c r="ONT118" s="295"/>
      <c r="ONU118" s="295"/>
      <c r="ONV118" s="295"/>
      <c r="ONW118" s="295"/>
      <c r="ONX118" s="295"/>
      <c r="ONY118" s="295"/>
      <c r="ONZ118" s="295"/>
      <c r="OOA118" s="295"/>
      <c r="OOB118" s="295"/>
      <c r="OOC118" s="295"/>
      <c r="OOD118" s="295"/>
      <c r="OOE118" s="295"/>
      <c r="OOF118" s="295"/>
      <c r="OOG118" s="295"/>
      <c r="OOH118" s="295"/>
      <c r="OOI118" s="295"/>
      <c r="OOJ118" s="295"/>
      <c r="OOK118" s="295"/>
      <c r="OOL118" s="295"/>
      <c r="OOM118" s="295"/>
      <c r="OON118" s="295"/>
      <c r="OOO118" s="295"/>
      <c r="OOP118" s="295"/>
      <c r="OOQ118" s="295"/>
      <c r="OOR118" s="295"/>
      <c r="OOS118" s="295"/>
      <c r="OOT118" s="295"/>
      <c r="OOU118" s="295"/>
      <c r="OOV118" s="295"/>
      <c r="OOW118" s="295"/>
      <c r="OOX118" s="295"/>
      <c r="OOY118" s="295"/>
      <c r="OOZ118" s="295"/>
      <c r="OPA118" s="295"/>
      <c r="OPB118" s="295"/>
      <c r="OPC118" s="295"/>
      <c r="OPD118" s="295"/>
      <c r="OPE118" s="295"/>
      <c r="OPF118" s="295"/>
      <c r="OPG118" s="295"/>
      <c r="OPH118" s="295"/>
      <c r="OPI118" s="295"/>
      <c r="OPJ118" s="295"/>
      <c r="OPK118" s="295"/>
      <c r="OPL118" s="295"/>
      <c r="OPM118" s="295"/>
      <c r="OPN118" s="295"/>
      <c r="OPO118" s="295"/>
      <c r="OPP118" s="295"/>
      <c r="OPQ118" s="295"/>
      <c r="OPR118" s="295"/>
      <c r="OPS118" s="295"/>
      <c r="OPT118" s="295"/>
      <c r="OPU118" s="295"/>
      <c r="OPV118" s="295"/>
      <c r="OPW118" s="295"/>
      <c r="OPX118" s="295"/>
      <c r="OPY118" s="295"/>
      <c r="OPZ118" s="295"/>
      <c r="OQA118" s="295"/>
      <c r="OQB118" s="295"/>
      <c r="OQC118" s="295"/>
      <c r="OQD118" s="295"/>
      <c r="OQE118" s="295"/>
      <c r="OQF118" s="295"/>
      <c r="OQG118" s="295"/>
      <c r="OQH118" s="295"/>
      <c r="OQI118" s="295"/>
      <c r="OQJ118" s="295"/>
      <c r="OQK118" s="295"/>
      <c r="OQL118" s="295"/>
      <c r="OQM118" s="295"/>
      <c r="OQN118" s="295"/>
      <c r="OQO118" s="295"/>
      <c r="OQP118" s="295"/>
      <c r="OQQ118" s="295"/>
      <c r="OQR118" s="295"/>
      <c r="OQS118" s="295"/>
      <c r="OQT118" s="295"/>
      <c r="OQU118" s="295"/>
      <c r="OQV118" s="295"/>
      <c r="OQW118" s="295"/>
      <c r="OQX118" s="295"/>
      <c r="OQY118" s="295"/>
      <c r="OQZ118" s="295"/>
      <c r="ORA118" s="295"/>
      <c r="ORB118" s="295"/>
      <c r="ORC118" s="295"/>
      <c r="ORD118" s="295"/>
      <c r="ORE118" s="295"/>
      <c r="ORF118" s="295"/>
      <c r="ORG118" s="295"/>
      <c r="ORH118" s="295"/>
      <c r="ORI118" s="295"/>
      <c r="ORJ118" s="295"/>
      <c r="ORK118" s="295"/>
      <c r="ORL118" s="295"/>
      <c r="ORM118" s="295"/>
      <c r="ORN118" s="295"/>
      <c r="ORO118" s="295"/>
      <c r="ORP118" s="295"/>
      <c r="ORQ118" s="295"/>
      <c r="ORR118" s="295"/>
      <c r="ORS118" s="295"/>
      <c r="ORT118" s="295"/>
      <c r="ORU118" s="295"/>
      <c r="ORV118" s="295"/>
      <c r="ORW118" s="295"/>
      <c r="ORX118" s="295"/>
      <c r="ORY118" s="295"/>
      <c r="ORZ118" s="295"/>
      <c r="OSA118" s="295"/>
      <c r="OSB118" s="295"/>
      <c r="OSC118" s="295"/>
      <c r="OSD118" s="295"/>
      <c r="OSE118" s="295"/>
      <c r="OSF118" s="295"/>
      <c r="OSG118" s="295"/>
      <c r="OSH118" s="295"/>
      <c r="OSI118" s="295"/>
      <c r="OSJ118" s="295"/>
      <c r="OSK118" s="295"/>
      <c r="OSL118" s="295"/>
      <c r="OSM118" s="295"/>
      <c r="OSN118" s="295"/>
      <c r="OSO118" s="295"/>
      <c r="OSP118" s="295"/>
      <c r="OSQ118" s="295"/>
      <c r="OSR118" s="295"/>
      <c r="OSS118" s="295"/>
      <c r="OST118" s="295"/>
      <c r="OSU118" s="295"/>
      <c r="OSV118" s="295"/>
      <c r="OSW118" s="295"/>
      <c r="OSX118" s="295"/>
      <c r="OSY118" s="295"/>
      <c r="OSZ118" s="295"/>
      <c r="OTA118" s="295"/>
      <c r="OTB118" s="295"/>
      <c r="OTC118" s="295"/>
      <c r="OTD118" s="295"/>
      <c r="OTE118" s="295"/>
      <c r="OTF118" s="295"/>
      <c r="OTG118" s="295"/>
      <c r="OTH118" s="295"/>
      <c r="OTI118" s="295"/>
      <c r="OTJ118" s="295"/>
      <c r="OTK118" s="295"/>
      <c r="OTL118" s="295"/>
      <c r="OTM118" s="295"/>
      <c r="OTN118" s="295"/>
      <c r="OTO118" s="295"/>
      <c r="OTP118" s="295"/>
      <c r="OTQ118" s="295"/>
      <c r="OTR118" s="295"/>
      <c r="OTS118" s="295"/>
      <c r="OTT118" s="295"/>
      <c r="OTU118" s="295"/>
      <c r="OTV118" s="295"/>
      <c r="OTW118" s="295"/>
      <c r="OTX118" s="295"/>
      <c r="OTY118" s="295"/>
      <c r="OTZ118" s="295"/>
      <c r="OUA118" s="295"/>
      <c r="OUB118" s="295"/>
      <c r="OUC118" s="295"/>
      <c r="OUD118" s="295"/>
      <c r="OUE118" s="295"/>
      <c r="OUF118" s="295"/>
      <c r="OUG118" s="295"/>
      <c r="OUH118" s="295"/>
      <c r="OUI118" s="295"/>
      <c r="OUJ118" s="295"/>
      <c r="OUK118" s="295"/>
      <c r="OUL118" s="295"/>
      <c r="OUM118" s="295"/>
      <c r="OUN118" s="295"/>
      <c r="OUO118" s="295"/>
      <c r="OUP118" s="295"/>
      <c r="OUQ118" s="295"/>
      <c r="OUR118" s="295"/>
      <c r="OUS118" s="295"/>
      <c r="OUT118" s="295"/>
      <c r="OUU118" s="295"/>
      <c r="OUV118" s="295"/>
      <c r="OUW118" s="295"/>
      <c r="OUX118" s="295"/>
      <c r="OUY118" s="295"/>
      <c r="OUZ118" s="295"/>
      <c r="OVA118" s="295"/>
      <c r="OVB118" s="295"/>
      <c r="OVC118" s="295"/>
      <c r="OVD118" s="295"/>
      <c r="OVE118" s="295"/>
      <c r="OVF118" s="295"/>
      <c r="OVG118" s="295"/>
      <c r="OVH118" s="295"/>
      <c r="OVI118" s="295"/>
      <c r="OVJ118" s="295"/>
      <c r="OVK118" s="295"/>
      <c r="OVL118" s="295"/>
      <c r="OVM118" s="295"/>
      <c r="OVN118" s="295"/>
      <c r="OVO118" s="295"/>
      <c r="OVP118" s="295"/>
      <c r="OVQ118" s="295"/>
      <c r="OVR118" s="295"/>
      <c r="OVS118" s="295"/>
      <c r="OVT118" s="295"/>
      <c r="OVU118" s="295"/>
      <c r="OVV118" s="295"/>
      <c r="OVW118" s="295"/>
      <c r="OVX118" s="295"/>
      <c r="OVY118" s="295"/>
      <c r="OVZ118" s="295"/>
      <c r="OWA118" s="295"/>
      <c r="OWB118" s="295"/>
      <c r="OWC118" s="295"/>
      <c r="OWD118" s="295"/>
      <c r="OWE118" s="295"/>
      <c r="OWF118" s="295"/>
      <c r="OWG118" s="295"/>
      <c r="OWH118" s="295"/>
      <c r="OWI118" s="295"/>
      <c r="OWJ118" s="295"/>
      <c r="OWK118" s="295"/>
      <c r="OWL118" s="295"/>
      <c r="OWM118" s="295"/>
      <c r="OWN118" s="295"/>
      <c r="OWO118" s="295"/>
      <c r="OWP118" s="295"/>
      <c r="OWQ118" s="295"/>
      <c r="OWR118" s="295"/>
      <c r="OWS118" s="295"/>
      <c r="OWT118" s="295"/>
      <c r="OWU118" s="295"/>
      <c r="OWV118" s="295"/>
      <c r="OWW118" s="295"/>
      <c r="OWX118" s="295"/>
      <c r="OWY118" s="295"/>
      <c r="OWZ118" s="295"/>
      <c r="OXA118" s="295"/>
      <c r="OXB118" s="295"/>
      <c r="OXC118" s="295"/>
      <c r="OXD118" s="295"/>
      <c r="OXE118" s="295"/>
      <c r="OXF118" s="295"/>
      <c r="OXG118" s="295"/>
      <c r="OXH118" s="295"/>
      <c r="OXI118" s="295"/>
      <c r="OXJ118" s="295"/>
      <c r="OXK118" s="295"/>
      <c r="OXL118" s="295"/>
      <c r="OXM118" s="295"/>
      <c r="OXN118" s="295"/>
      <c r="OXO118" s="295"/>
      <c r="OXP118" s="295"/>
      <c r="OXQ118" s="295"/>
      <c r="OXR118" s="295"/>
      <c r="OXS118" s="295"/>
      <c r="OXT118" s="295"/>
      <c r="OXU118" s="295"/>
      <c r="OXV118" s="295"/>
      <c r="OXW118" s="295"/>
      <c r="OXX118" s="295"/>
      <c r="OXY118" s="295"/>
      <c r="OXZ118" s="295"/>
      <c r="OYA118" s="295"/>
      <c r="OYB118" s="295"/>
      <c r="OYC118" s="295"/>
      <c r="OYD118" s="295"/>
      <c r="OYE118" s="295"/>
      <c r="OYF118" s="295"/>
      <c r="OYG118" s="295"/>
      <c r="OYH118" s="295"/>
      <c r="OYI118" s="295"/>
      <c r="OYJ118" s="295"/>
      <c r="OYK118" s="295"/>
      <c r="OYL118" s="295"/>
      <c r="OYM118" s="295"/>
      <c r="OYN118" s="295"/>
      <c r="OYO118" s="295"/>
      <c r="OYP118" s="295"/>
      <c r="OYQ118" s="295"/>
      <c r="OYR118" s="295"/>
      <c r="OYS118" s="295"/>
      <c r="OYT118" s="295"/>
      <c r="OYU118" s="295"/>
      <c r="OYV118" s="295"/>
      <c r="OYW118" s="295"/>
      <c r="OYX118" s="295"/>
      <c r="OYY118" s="295"/>
      <c r="OYZ118" s="295"/>
      <c r="OZA118" s="295"/>
      <c r="OZB118" s="295"/>
      <c r="OZC118" s="295"/>
      <c r="OZD118" s="295"/>
      <c r="OZE118" s="295"/>
      <c r="OZF118" s="295"/>
      <c r="OZG118" s="295"/>
      <c r="OZH118" s="295"/>
      <c r="OZI118" s="295"/>
      <c r="OZJ118" s="295"/>
      <c r="OZK118" s="295"/>
      <c r="OZL118" s="295"/>
      <c r="OZM118" s="295"/>
      <c r="OZN118" s="295"/>
      <c r="OZO118" s="295"/>
      <c r="OZP118" s="295"/>
      <c r="OZQ118" s="295"/>
      <c r="OZR118" s="295"/>
      <c r="OZS118" s="295"/>
      <c r="OZT118" s="295"/>
      <c r="OZU118" s="295"/>
      <c r="OZV118" s="295"/>
      <c r="OZW118" s="295"/>
      <c r="OZX118" s="295"/>
      <c r="OZY118" s="295"/>
      <c r="OZZ118" s="295"/>
      <c r="PAA118" s="295"/>
      <c r="PAB118" s="295"/>
      <c r="PAC118" s="295"/>
      <c r="PAD118" s="295"/>
      <c r="PAE118" s="295"/>
      <c r="PAF118" s="295"/>
      <c r="PAG118" s="295"/>
      <c r="PAH118" s="295"/>
      <c r="PAI118" s="295"/>
      <c r="PAJ118" s="295"/>
      <c r="PAK118" s="295"/>
      <c r="PAL118" s="295"/>
      <c r="PAM118" s="295"/>
      <c r="PAN118" s="295"/>
      <c r="PAO118" s="295"/>
      <c r="PAP118" s="295"/>
      <c r="PAQ118" s="295"/>
      <c r="PAR118" s="295"/>
      <c r="PAS118" s="295"/>
      <c r="PAT118" s="295"/>
      <c r="PAU118" s="295"/>
      <c r="PAV118" s="295"/>
      <c r="PAW118" s="295"/>
      <c r="PAX118" s="295"/>
      <c r="PAY118" s="295"/>
      <c r="PAZ118" s="295"/>
      <c r="PBA118" s="295"/>
      <c r="PBB118" s="295"/>
      <c r="PBC118" s="295"/>
      <c r="PBD118" s="295"/>
      <c r="PBE118" s="295"/>
      <c r="PBF118" s="295"/>
      <c r="PBG118" s="295"/>
      <c r="PBH118" s="295"/>
      <c r="PBI118" s="295"/>
      <c r="PBJ118" s="295"/>
      <c r="PBK118" s="295"/>
      <c r="PBL118" s="295"/>
      <c r="PBM118" s="295"/>
      <c r="PBN118" s="295"/>
      <c r="PBO118" s="295"/>
      <c r="PBP118" s="295"/>
      <c r="PBQ118" s="295"/>
      <c r="PBR118" s="295"/>
      <c r="PBS118" s="295"/>
      <c r="PBT118" s="295"/>
      <c r="PBU118" s="295"/>
      <c r="PBV118" s="295"/>
      <c r="PBW118" s="295"/>
      <c r="PBX118" s="295"/>
      <c r="PBY118" s="295"/>
      <c r="PBZ118" s="295"/>
      <c r="PCA118" s="295"/>
      <c r="PCB118" s="295"/>
      <c r="PCC118" s="295"/>
      <c r="PCD118" s="295"/>
      <c r="PCE118" s="295"/>
      <c r="PCF118" s="295"/>
      <c r="PCG118" s="295"/>
      <c r="PCH118" s="295"/>
      <c r="PCI118" s="295"/>
      <c r="PCJ118" s="295"/>
      <c r="PCK118" s="295"/>
      <c r="PCL118" s="295"/>
      <c r="PCM118" s="295"/>
      <c r="PCN118" s="295"/>
      <c r="PCO118" s="295"/>
      <c r="PCP118" s="295"/>
      <c r="PCQ118" s="295"/>
      <c r="PCR118" s="295"/>
      <c r="PCS118" s="295"/>
      <c r="PCT118" s="295"/>
      <c r="PCU118" s="295"/>
      <c r="PCV118" s="295"/>
      <c r="PCW118" s="295"/>
      <c r="PCX118" s="295"/>
      <c r="PCY118" s="295"/>
      <c r="PCZ118" s="295"/>
      <c r="PDA118" s="295"/>
      <c r="PDB118" s="295"/>
      <c r="PDC118" s="295"/>
      <c r="PDD118" s="295"/>
      <c r="PDE118" s="295"/>
      <c r="PDF118" s="295"/>
      <c r="PDG118" s="295"/>
      <c r="PDH118" s="295"/>
      <c r="PDI118" s="295"/>
      <c r="PDJ118" s="295"/>
      <c r="PDK118" s="295"/>
      <c r="PDL118" s="295"/>
      <c r="PDM118" s="295"/>
      <c r="PDN118" s="295"/>
      <c r="PDO118" s="295"/>
      <c r="PDP118" s="295"/>
      <c r="PDQ118" s="295"/>
      <c r="PDR118" s="295"/>
      <c r="PDS118" s="295"/>
      <c r="PDT118" s="295"/>
      <c r="PDU118" s="295"/>
      <c r="PDV118" s="295"/>
      <c r="PDW118" s="295"/>
      <c r="PDX118" s="295"/>
      <c r="PDY118" s="295"/>
      <c r="PDZ118" s="295"/>
      <c r="PEA118" s="295"/>
      <c r="PEB118" s="295"/>
      <c r="PEC118" s="295"/>
      <c r="PED118" s="295"/>
      <c r="PEE118" s="295"/>
      <c r="PEF118" s="295"/>
      <c r="PEG118" s="295"/>
      <c r="PEH118" s="295"/>
      <c r="PEI118" s="295"/>
      <c r="PEJ118" s="295"/>
      <c r="PEK118" s="295"/>
      <c r="PEL118" s="295"/>
      <c r="PEM118" s="295"/>
      <c r="PEN118" s="295"/>
      <c r="PEO118" s="295"/>
      <c r="PEP118" s="295"/>
      <c r="PEQ118" s="295"/>
      <c r="PER118" s="295"/>
      <c r="PES118" s="295"/>
      <c r="PET118" s="295"/>
      <c r="PEU118" s="295"/>
      <c r="PEV118" s="295"/>
      <c r="PEW118" s="295"/>
      <c r="PEX118" s="295"/>
      <c r="PEY118" s="295"/>
      <c r="PEZ118" s="295"/>
      <c r="PFA118" s="295"/>
      <c r="PFB118" s="295"/>
      <c r="PFC118" s="295"/>
      <c r="PFD118" s="295"/>
      <c r="PFE118" s="295"/>
      <c r="PFF118" s="295"/>
      <c r="PFG118" s="295"/>
      <c r="PFH118" s="295"/>
      <c r="PFI118" s="295"/>
      <c r="PFJ118" s="295"/>
      <c r="PFK118" s="295"/>
      <c r="PFL118" s="295"/>
      <c r="PFM118" s="295"/>
      <c r="PFN118" s="295"/>
      <c r="PFO118" s="295"/>
      <c r="PFP118" s="295"/>
      <c r="PFQ118" s="295"/>
      <c r="PFR118" s="295"/>
      <c r="PFS118" s="295"/>
      <c r="PFT118" s="295"/>
      <c r="PFU118" s="295"/>
      <c r="PFV118" s="295"/>
      <c r="PFW118" s="295"/>
      <c r="PFX118" s="295"/>
      <c r="PFY118" s="295"/>
      <c r="PFZ118" s="295"/>
      <c r="PGA118" s="295"/>
      <c r="PGB118" s="295"/>
      <c r="PGC118" s="295"/>
      <c r="PGD118" s="295"/>
      <c r="PGE118" s="295"/>
      <c r="PGF118" s="295"/>
      <c r="PGG118" s="295"/>
      <c r="PGH118" s="295"/>
      <c r="PGI118" s="295"/>
      <c r="PGJ118" s="295"/>
      <c r="PGK118" s="295"/>
      <c r="PGL118" s="295"/>
      <c r="PGM118" s="295"/>
      <c r="PGN118" s="295"/>
      <c r="PGO118" s="295"/>
      <c r="PGP118" s="295"/>
      <c r="PGQ118" s="295"/>
      <c r="PGR118" s="295"/>
      <c r="PGS118" s="295"/>
      <c r="PGT118" s="295"/>
      <c r="PGU118" s="295"/>
      <c r="PGV118" s="295"/>
      <c r="PGW118" s="295"/>
      <c r="PGX118" s="295"/>
      <c r="PGY118" s="295"/>
      <c r="PGZ118" s="295"/>
      <c r="PHA118" s="295"/>
      <c r="PHB118" s="295"/>
      <c r="PHC118" s="295"/>
      <c r="PHD118" s="295"/>
      <c r="PHE118" s="295"/>
      <c r="PHF118" s="295"/>
      <c r="PHG118" s="295"/>
      <c r="PHH118" s="295"/>
      <c r="PHI118" s="295"/>
      <c r="PHJ118" s="295"/>
      <c r="PHK118" s="295"/>
      <c r="PHL118" s="295"/>
      <c r="PHM118" s="295"/>
      <c r="PHN118" s="295"/>
      <c r="PHO118" s="295"/>
      <c r="PHP118" s="295"/>
      <c r="PHQ118" s="295"/>
      <c r="PHR118" s="295"/>
      <c r="PHS118" s="295"/>
      <c r="PHT118" s="295"/>
      <c r="PHU118" s="295"/>
      <c r="PHV118" s="295"/>
      <c r="PHW118" s="295"/>
      <c r="PHX118" s="295"/>
      <c r="PHY118" s="295"/>
      <c r="PHZ118" s="295"/>
      <c r="PIA118" s="295"/>
      <c r="PIB118" s="295"/>
      <c r="PIC118" s="295"/>
      <c r="PID118" s="295"/>
      <c r="PIE118" s="295"/>
      <c r="PIF118" s="295"/>
      <c r="PIG118" s="295"/>
      <c r="PIH118" s="295"/>
      <c r="PII118" s="295"/>
      <c r="PIJ118" s="295"/>
      <c r="PIK118" s="295"/>
      <c r="PIL118" s="295"/>
      <c r="PIM118" s="295"/>
      <c r="PIN118" s="295"/>
      <c r="PIO118" s="295"/>
      <c r="PIP118" s="295"/>
      <c r="PIQ118" s="295"/>
      <c r="PIR118" s="295"/>
      <c r="PIS118" s="295"/>
      <c r="PIT118" s="295"/>
      <c r="PIU118" s="295"/>
      <c r="PIV118" s="295"/>
      <c r="PIW118" s="295"/>
      <c r="PIX118" s="295"/>
      <c r="PIY118" s="295"/>
      <c r="PIZ118" s="295"/>
      <c r="PJA118" s="295"/>
      <c r="PJB118" s="295"/>
      <c r="PJC118" s="295"/>
      <c r="PJD118" s="295"/>
      <c r="PJE118" s="295"/>
      <c r="PJF118" s="295"/>
      <c r="PJG118" s="295"/>
      <c r="PJH118" s="295"/>
      <c r="PJI118" s="295"/>
      <c r="PJJ118" s="295"/>
      <c r="PJK118" s="295"/>
      <c r="PJL118" s="295"/>
      <c r="PJM118" s="295"/>
      <c r="PJN118" s="295"/>
      <c r="PJO118" s="295"/>
      <c r="PJP118" s="295"/>
      <c r="PJQ118" s="295"/>
      <c r="PJR118" s="295"/>
      <c r="PJS118" s="295"/>
      <c r="PJT118" s="295"/>
      <c r="PJU118" s="295"/>
      <c r="PJV118" s="295"/>
      <c r="PJW118" s="295"/>
      <c r="PJX118" s="295"/>
      <c r="PJY118" s="295"/>
      <c r="PJZ118" s="295"/>
      <c r="PKA118" s="295"/>
      <c r="PKB118" s="295"/>
      <c r="PKC118" s="295"/>
      <c r="PKD118" s="295"/>
      <c r="PKE118" s="295"/>
      <c r="PKF118" s="295"/>
      <c r="PKG118" s="295"/>
      <c r="PKH118" s="295"/>
      <c r="PKI118" s="295"/>
      <c r="PKJ118" s="295"/>
      <c r="PKK118" s="295"/>
      <c r="PKL118" s="295"/>
      <c r="PKM118" s="295"/>
      <c r="PKN118" s="295"/>
      <c r="PKO118" s="295"/>
      <c r="PKP118" s="295"/>
      <c r="PKQ118" s="295"/>
      <c r="PKR118" s="295"/>
      <c r="PKS118" s="295"/>
      <c r="PKT118" s="295"/>
      <c r="PKU118" s="295"/>
      <c r="PKV118" s="295"/>
      <c r="PKW118" s="295"/>
      <c r="PKX118" s="295"/>
      <c r="PKY118" s="295"/>
      <c r="PKZ118" s="295"/>
      <c r="PLA118" s="295"/>
      <c r="PLB118" s="295"/>
      <c r="PLC118" s="295"/>
      <c r="PLD118" s="295"/>
      <c r="PLE118" s="295"/>
      <c r="PLF118" s="295"/>
      <c r="PLG118" s="295"/>
      <c r="PLH118" s="295"/>
      <c r="PLI118" s="295"/>
      <c r="PLJ118" s="295"/>
      <c r="PLK118" s="295"/>
      <c r="PLL118" s="295"/>
      <c r="PLM118" s="295"/>
      <c r="PLN118" s="295"/>
      <c r="PLO118" s="295"/>
      <c r="PLP118" s="295"/>
      <c r="PLQ118" s="295"/>
      <c r="PLR118" s="295"/>
      <c r="PLS118" s="295"/>
      <c r="PLT118" s="295"/>
      <c r="PLU118" s="295"/>
      <c r="PLV118" s="295"/>
      <c r="PLW118" s="295"/>
      <c r="PLX118" s="295"/>
      <c r="PLY118" s="295"/>
      <c r="PLZ118" s="295"/>
      <c r="PMA118" s="295"/>
      <c r="PMB118" s="295"/>
      <c r="PMC118" s="295"/>
      <c r="PMD118" s="295"/>
      <c r="PME118" s="295"/>
      <c r="PMF118" s="295"/>
      <c r="PMG118" s="295"/>
      <c r="PMH118" s="295"/>
      <c r="PMI118" s="295"/>
      <c r="PMJ118" s="295"/>
      <c r="PMK118" s="295"/>
      <c r="PML118" s="295"/>
      <c r="PMM118" s="295"/>
      <c r="PMN118" s="295"/>
      <c r="PMO118" s="295"/>
      <c r="PMP118" s="295"/>
      <c r="PMQ118" s="295"/>
      <c r="PMR118" s="295"/>
      <c r="PMS118" s="295"/>
      <c r="PMT118" s="295"/>
      <c r="PMU118" s="295"/>
      <c r="PMV118" s="295"/>
      <c r="PMW118" s="295"/>
      <c r="PMX118" s="295"/>
      <c r="PMY118" s="295"/>
      <c r="PMZ118" s="295"/>
      <c r="PNA118" s="295"/>
      <c r="PNB118" s="295"/>
      <c r="PNC118" s="295"/>
      <c r="PND118" s="295"/>
      <c r="PNE118" s="295"/>
      <c r="PNF118" s="295"/>
      <c r="PNG118" s="295"/>
      <c r="PNH118" s="295"/>
      <c r="PNI118" s="295"/>
      <c r="PNJ118" s="295"/>
      <c r="PNK118" s="295"/>
      <c r="PNL118" s="295"/>
      <c r="PNM118" s="295"/>
      <c r="PNN118" s="295"/>
      <c r="PNO118" s="295"/>
      <c r="PNP118" s="295"/>
      <c r="PNQ118" s="295"/>
      <c r="PNR118" s="295"/>
      <c r="PNS118" s="295"/>
      <c r="PNT118" s="295"/>
      <c r="PNU118" s="295"/>
      <c r="PNV118" s="295"/>
      <c r="PNW118" s="295"/>
      <c r="PNX118" s="295"/>
      <c r="PNY118" s="295"/>
      <c r="PNZ118" s="295"/>
      <c r="POA118" s="295"/>
      <c r="POB118" s="295"/>
      <c r="POC118" s="295"/>
      <c r="POD118" s="295"/>
      <c r="POE118" s="295"/>
      <c r="POF118" s="295"/>
      <c r="POG118" s="295"/>
      <c r="POH118" s="295"/>
      <c r="POI118" s="295"/>
      <c r="POJ118" s="295"/>
      <c r="POK118" s="295"/>
      <c r="POL118" s="295"/>
      <c r="POM118" s="295"/>
      <c r="PON118" s="295"/>
      <c r="POO118" s="295"/>
      <c r="POP118" s="295"/>
      <c r="POQ118" s="295"/>
      <c r="POR118" s="295"/>
      <c r="POS118" s="295"/>
      <c r="POT118" s="295"/>
      <c r="POU118" s="295"/>
      <c r="POV118" s="295"/>
      <c r="POW118" s="295"/>
      <c r="POX118" s="295"/>
      <c r="POY118" s="295"/>
      <c r="POZ118" s="295"/>
      <c r="PPA118" s="295"/>
      <c r="PPB118" s="295"/>
      <c r="PPC118" s="295"/>
      <c r="PPD118" s="295"/>
      <c r="PPE118" s="295"/>
      <c r="PPF118" s="295"/>
      <c r="PPG118" s="295"/>
      <c r="PPH118" s="295"/>
      <c r="PPI118" s="295"/>
      <c r="PPJ118" s="295"/>
      <c r="PPK118" s="295"/>
      <c r="PPL118" s="295"/>
      <c r="PPM118" s="295"/>
      <c r="PPN118" s="295"/>
      <c r="PPO118" s="295"/>
      <c r="PPP118" s="295"/>
      <c r="PPQ118" s="295"/>
      <c r="PPR118" s="295"/>
      <c r="PPS118" s="295"/>
      <c r="PPT118" s="295"/>
      <c r="PPU118" s="295"/>
      <c r="PPV118" s="295"/>
      <c r="PPW118" s="295"/>
      <c r="PPX118" s="295"/>
      <c r="PPY118" s="295"/>
      <c r="PPZ118" s="295"/>
      <c r="PQA118" s="295"/>
      <c r="PQB118" s="295"/>
      <c r="PQC118" s="295"/>
      <c r="PQD118" s="295"/>
      <c r="PQE118" s="295"/>
      <c r="PQF118" s="295"/>
      <c r="PQG118" s="295"/>
      <c r="PQH118" s="295"/>
      <c r="PQI118" s="295"/>
      <c r="PQJ118" s="295"/>
      <c r="PQK118" s="295"/>
      <c r="PQL118" s="295"/>
      <c r="PQM118" s="295"/>
      <c r="PQN118" s="295"/>
      <c r="PQO118" s="295"/>
      <c r="PQP118" s="295"/>
      <c r="PQQ118" s="295"/>
      <c r="PQR118" s="295"/>
      <c r="PQS118" s="295"/>
      <c r="PQT118" s="295"/>
      <c r="PQU118" s="295"/>
      <c r="PQV118" s="295"/>
      <c r="PQW118" s="295"/>
      <c r="PQX118" s="295"/>
      <c r="PQY118" s="295"/>
      <c r="PQZ118" s="295"/>
      <c r="PRA118" s="295"/>
      <c r="PRB118" s="295"/>
      <c r="PRC118" s="295"/>
      <c r="PRD118" s="295"/>
      <c r="PRE118" s="295"/>
      <c r="PRF118" s="295"/>
      <c r="PRG118" s="295"/>
      <c r="PRH118" s="295"/>
      <c r="PRI118" s="295"/>
      <c r="PRJ118" s="295"/>
      <c r="PRK118" s="295"/>
      <c r="PRL118" s="295"/>
      <c r="PRM118" s="295"/>
      <c r="PRN118" s="295"/>
      <c r="PRO118" s="295"/>
      <c r="PRP118" s="295"/>
      <c r="PRQ118" s="295"/>
      <c r="PRR118" s="295"/>
      <c r="PRS118" s="295"/>
      <c r="PRT118" s="295"/>
      <c r="PRU118" s="295"/>
      <c r="PRV118" s="295"/>
      <c r="PRW118" s="295"/>
      <c r="PRX118" s="295"/>
      <c r="PRY118" s="295"/>
      <c r="PRZ118" s="295"/>
      <c r="PSA118" s="295"/>
      <c r="PSB118" s="295"/>
      <c r="PSC118" s="295"/>
      <c r="PSD118" s="295"/>
      <c r="PSE118" s="295"/>
      <c r="PSF118" s="295"/>
      <c r="PSG118" s="295"/>
      <c r="PSH118" s="295"/>
      <c r="PSI118" s="295"/>
      <c r="PSJ118" s="295"/>
      <c r="PSK118" s="295"/>
      <c r="PSL118" s="295"/>
      <c r="PSM118" s="295"/>
      <c r="PSN118" s="295"/>
      <c r="PSO118" s="295"/>
      <c r="PSP118" s="295"/>
      <c r="PSQ118" s="295"/>
      <c r="PSR118" s="295"/>
      <c r="PSS118" s="295"/>
      <c r="PST118" s="295"/>
      <c r="PSU118" s="295"/>
      <c r="PSV118" s="295"/>
      <c r="PSW118" s="295"/>
      <c r="PSX118" s="295"/>
      <c r="PSY118" s="295"/>
      <c r="PSZ118" s="295"/>
      <c r="PTA118" s="295"/>
      <c r="PTB118" s="295"/>
      <c r="PTC118" s="295"/>
      <c r="PTD118" s="295"/>
      <c r="PTE118" s="295"/>
      <c r="PTF118" s="295"/>
      <c r="PTG118" s="295"/>
      <c r="PTH118" s="295"/>
      <c r="PTI118" s="295"/>
      <c r="PTJ118" s="295"/>
      <c r="PTK118" s="295"/>
      <c r="PTL118" s="295"/>
      <c r="PTM118" s="295"/>
      <c r="PTN118" s="295"/>
      <c r="PTO118" s="295"/>
      <c r="PTP118" s="295"/>
      <c r="PTQ118" s="295"/>
      <c r="PTR118" s="295"/>
      <c r="PTS118" s="295"/>
      <c r="PTT118" s="295"/>
      <c r="PTU118" s="295"/>
      <c r="PTV118" s="295"/>
      <c r="PTW118" s="295"/>
      <c r="PTX118" s="295"/>
      <c r="PTY118" s="295"/>
      <c r="PTZ118" s="295"/>
      <c r="PUA118" s="295"/>
      <c r="PUB118" s="295"/>
      <c r="PUC118" s="295"/>
      <c r="PUD118" s="295"/>
      <c r="PUE118" s="295"/>
      <c r="PUF118" s="295"/>
      <c r="PUG118" s="295"/>
      <c r="PUH118" s="295"/>
      <c r="PUI118" s="295"/>
      <c r="PUJ118" s="295"/>
      <c r="PUK118" s="295"/>
      <c r="PUL118" s="295"/>
      <c r="PUM118" s="295"/>
      <c r="PUN118" s="295"/>
      <c r="PUO118" s="295"/>
      <c r="PUP118" s="295"/>
      <c r="PUQ118" s="295"/>
      <c r="PUR118" s="295"/>
      <c r="PUS118" s="295"/>
      <c r="PUT118" s="295"/>
      <c r="PUU118" s="295"/>
      <c r="PUV118" s="295"/>
      <c r="PUW118" s="295"/>
      <c r="PUX118" s="295"/>
      <c r="PUY118" s="295"/>
      <c r="PUZ118" s="295"/>
      <c r="PVA118" s="295"/>
      <c r="PVB118" s="295"/>
      <c r="PVC118" s="295"/>
      <c r="PVD118" s="295"/>
      <c r="PVE118" s="295"/>
      <c r="PVF118" s="295"/>
      <c r="PVG118" s="295"/>
      <c r="PVH118" s="295"/>
      <c r="PVI118" s="295"/>
      <c r="PVJ118" s="295"/>
      <c r="PVK118" s="295"/>
      <c r="PVL118" s="295"/>
      <c r="PVM118" s="295"/>
      <c r="PVN118" s="295"/>
      <c r="PVO118" s="295"/>
      <c r="PVP118" s="295"/>
      <c r="PVQ118" s="295"/>
      <c r="PVR118" s="295"/>
      <c r="PVS118" s="295"/>
      <c r="PVT118" s="295"/>
      <c r="PVU118" s="295"/>
      <c r="PVV118" s="295"/>
      <c r="PVW118" s="295"/>
      <c r="PVX118" s="295"/>
      <c r="PVY118" s="295"/>
      <c r="PVZ118" s="295"/>
      <c r="PWA118" s="295"/>
      <c r="PWB118" s="295"/>
      <c r="PWC118" s="295"/>
      <c r="PWD118" s="295"/>
      <c r="PWE118" s="295"/>
      <c r="PWF118" s="295"/>
      <c r="PWG118" s="295"/>
      <c r="PWH118" s="295"/>
      <c r="PWI118" s="295"/>
      <c r="PWJ118" s="295"/>
      <c r="PWK118" s="295"/>
      <c r="PWL118" s="295"/>
      <c r="PWM118" s="295"/>
      <c r="PWN118" s="295"/>
      <c r="PWO118" s="295"/>
      <c r="PWP118" s="295"/>
      <c r="PWQ118" s="295"/>
      <c r="PWR118" s="295"/>
      <c r="PWS118" s="295"/>
      <c r="PWT118" s="295"/>
      <c r="PWU118" s="295"/>
      <c r="PWV118" s="295"/>
      <c r="PWW118" s="295"/>
      <c r="PWX118" s="295"/>
      <c r="PWY118" s="295"/>
      <c r="PWZ118" s="295"/>
      <c r="PXA118" s="295"/>
      <c r="PXB118" s="295"/>
      <c r="PXC118" s="295"/>
      <c r="PXD118" s="295"/>
      <c r="PXE118" s="295"/>
      <c r="PXF118" s="295"/>
      <c r="PXG118" s="295"/>
      <c r="PXH118" s="295"/>
      <c r="PXI118" s="295"/>
      <c r="PXJ118" s="295"/>
      <c r="PXK118" s="295"/>
      <c r="PXL118" s="295"/>
      <c r="PXM118" s="295"/>
      <c r="PXN118" s="295"/>
      <c r="PXO118" s="295"/>
      <c r="PXP118" s="295"/>
      <c r="PXQ118" s="295"/>
      <c r="PXR118" s="295"/>
      <c r="PXS118" s="295"/>
      <c r="PXT118" s="295"/>
      <c r="PXU118" s="295"/>
      <c r="PXV118" s="295"/>
      <c r="PXW118" s="295"/>
      <c r="PXX118" s="295"/>
      <c r="PXY118" s="295"/>
      <c r="PXZ118" s="295"/>
      <c r="PYA118" s="295"/>
      <c r="PYB118" s="295"/>
      <c r="PYC118" s="295"/>
      <c r="PYD118" s="295"/>
      <c r="PYE118" s="295"/>
      <c r="PYF118" s="295"/>
      <c r="PYG118" s="295"/>
      <c r="PYH118" s="295"/>
      <c r="PYI118" s="295"/>
      <c r="PYJ118" s="295"/>
      <c r="PYK118" s="295"/>
      <c r="PYL118" s="295"/>
      <c r="PYM118" s="295"/>
      <c r="PYN118" s="295"/>
      <c r="PYO118" s="295"/>
      <c r="PYP118" s="295"/>
      <c r="PYQ118" s="295"/>
      <c r="PYR118" s="295"/>
      <c r="PYS118" s="295"/>
      <c r="PYT118" s="295"/>
      <c r="PYU118" s="295"/>
      <c r="PYV118" s="295"/>
      <c r="PYW118" s="295"/>
      <c r="PYX118" s="295"/>
      <c r="PYY118" s="295"/>
      <c r="PYZ118" s="295"/>
      <c r="PZA118" s="295"/>
      <c r="PZB118" s="295"/>
      <c r="PZC118" s="295"/>
      <c r="PZD118" s="295"/>
      <c r="PZE118" s="295"/>
      <c r="PZF118" s="295"/>
      <c r="PZG118" s="295"/>
      <c r="PZH118" s="295"/>
      <c r="PZI118" s="295"/>
      <c r="PZJ118" s="295"/>
      <c r="PZK118" s="295"/>
      <c r="PZL118" s="295"/>
      <c r="PZM118" s="295"/>
      <c r="PZN118" s="295"/>
      <c r="PZO118" s="295"/>
      <c r="PZP118" s="295"/>
      <c r="PZQ118" s="295"/>
      <c r="PZR118" s="295"/>
      <c r="PZS118" s="295"/>
      <c r="PZT118" s="295"/>
      <c r="PZU118" s="295"/>
      <c r="PZV118" s="295"/>
      <c r="PZW118" s="295"/>
      <c r="PZX118" s="295"/>
      <c r="PZY118" s="295"/>
      <c r="PZZ118" s="295"/>
      <c r="QAA118" s="295"/>
      <c r="QAB118" s="295"/>
      <c r="QAC118" s="295"/>
      <c r="QAD118" s="295"/>
      <c r="QAE118" s="295"/>
      <c r="QAF118" s="295"/>
      <c r="QAG118" s="295"/>
      <c r="QAH118" s="295"/>
      <c r="QAI118" s="295"/>
      <c r="QAJ118" s="295"/>
      <c r="QAK118" s="295"/>
      <c r="QAL118" s="295"/>
      <c r="QAM118" s="295"/>
      <c r="QAN118" s="295"/>
      <c r="QAO118" s="295"/>
      <c r="QAP118" s="295"/>
      <c r="QAQ118" s="295"/>
      <c r="QAR118" s="295"/>
      <c r="QAS118" s="295"/>
      <c r="QAT118" s="295"/>
      <c r="QAU118" s="295"/>
      <c r="QAV118" s="295"/>
      <c r="QAW118" s="295"/>
      <c r="QAX118" s="295"/>
      <c r="QAY118" s="295"/>
      <c r="QAZ118" s="295"/>
      <c r="QBA118" s="295"/>
      <c r="QBB118" s="295"/>
      <c r="QBC118" s="295"/>
      <c r="QBD118" s="295"/>
      <c r="QBE118" s="295"/>
      <c r="QBF118" s="295"/>
      <c r="QBG118" s="295"/>
      <c r="QBH118" s="295"/>
      <c r="QBI118" s="295"/>
      <c r="QBJ118" s="295"/>
      <c r="QBK118" s="295"/>
      <c r="QBL118" s="295"/>
      <c r="QBM118" s="295"/>
      <c r="QBN118" s="295"/>
      <c r="QBO118" s="295"/>
      <c r="QBP118" s="295"/>
      <c r="QBQ118" s="295"/>
      <c r="QBR118" s="295"/>
      <c r="QBS118" s="295"/>
      <c r="QBT118" s="295"/>
      <c r="QBU118" s="295"/>
      <c r="QBV118" s="295"/>
      <c r="QBW118" s="295"/>
      <c r="QBX118" s="295"/>
      <c r="QBY118" s="295"/>
      <c r="QBZ118" s="295"/>
      <c r="QCA118" s="295"/>
      <c r="QCB118" s="295"/>
      <c r="QCC118" s="295"/>
      <c r="QCD118" s="295"/>
      <c r="QCE118" s="295"/>
      <c r="QCF118" s="295"/>
      <c r="QCG118" s="295"/>
      <c r="QCH118" s="295"/>
      <c r="QCI118" s="295"/>
      <c r="QCJ118" s="295"/>
      <c r="QCK118" s="295"/>
      <c r="QCL118" s="295"/>
      <c r="QCM118" s="295"/>
      <c r="QCN118" s="295"/>
      <c r="QCO118" s="295"/>
      <c r="QCP118" s="295"/>
      <c r="QCQ118" s="295"/>
      <c r="QCR118" s="295"/>
      <c r="QCS118" s="295"/>
      <c r="QCT118" s="295"/>
      <c r="QCU118" s="295"/>
      <c r="QCV118" s="295"/>
      <c r="QCW118" s="295"/>
      <c r="QCX118" s="295"/>
      <c r="QCY118" s="295"/>
      <c r="QCZ118" s="295"/>
      <c r="QDA118" s="295"/>
      <c r="QDB118" s="295"/>
      <c r="QDC118" s="295"/>
      <c r="QDD118" s="295"/>
      <c r="QDE118" s="295"/>
      <c r="QDF118" s="295"/>
      <c r="QDG118" s="295"/>
      <c r="QDH118" s="295"/>
      <c r="QDI118" s="295"/>
      <c r="QDJ118" s="295"/>
      <c r="QDK118" s="295"/>
      <c r="QDL118" s="295"/>
      <c r="QDM118" s="295"/>
      <c r="QDN118" s="295"/>
      <c r="QDO118" s="295"/>
      <c r="QDP118" s="295"/>
      <c r="QDQ118" s="295"/>
      <c r="QDR118" s="295"/>
      <c r="QDS118" s="295"/>
      <c r="QDT118" s="295"/>
      <c r="QDU118" s="295"/>
      <c r="QDV118" s="295"/>
      <c r="QDW118" s="295"/>
      <c r="QDX118" s="295"/>
      <c r="QDY118" s="295"/>
      <c r="QDZ118" s="295"/>
      <c r="QEA118" s="295"/>
      <c r="QEB118" s="295"/>
      <c r="QEC118" s="295"/>
      <c r="QED118" s="295"/>
      <c r="QEE118" s="295"/>
      <c r="QEF118" s="295"/>
      <c r="QEG118" s="295"/>
      <c r="QEH118" s="295"/>
      <c r="QEI118" s="295"/>
      <c r="QEJ118" s="295"/>
      <c r="QEK118" s="295"/>
      <c r="QEL118" s="295"/>
      <c r="QEM118" s="295"/>
      <c r="QEN118" s="295"/>
      <c r="QEO118" s="295"/>
      <c r="QEP118" s="295"/>
      <c r="QEQ118" s="295"/>
      <c r="QER118" s="295"/>
      <c r="QES118" s="295"/>
      <c r="QET118" s="295"/>
      <c r="QEU118" s="295"/>
      <c r="QEV118" s="295"/>
      <c r="QEW118" s="295"/>
      <c r="QEX118" s="295"/>
      <c r="QEY118" s="295"/>
      <c r="QEZ118" s="295"/>
      <c r="QFA118" s="295"/>
      <c r="QFB118" s="295"/>
      <c r="QFC118" s="295"/>
      <c r="QFD118" s="295"/>
      <c r="QFE118" s="295"/>
      <c r="QFF118" s="295"/>
      <c r="QFG118" s="295"/>
      <c r="QFH118" s="295"/>
      <c r="QFI118" s="295"/>
      <c r="QFJ118" s="295"/>
      <c r="QFK118" s="295"/>
      <c r="QFL118" s="295"/>
      <c r="QFM118" s="295"/>
      <c r="QFN118" s="295"/>
      <c r="QFO118" s="295"/>
      <c r="QFP118" s="295"/>
      <c r="QFQ118" s="295"/>
      <c r="QFR118" s="295"/>
      <c r="QFS118" s="295"/>
      <c r="QFT118" s="295"/>
      <c r="QFU118" s="295"/>
      <c r="QFV118" s="295"/>
      <c r="QFW118" s="295"/>
      <c r="QFX118" s="295"/>
      <c r="QFY118" s="295"/>
      <c r="QFZ118" s="295"/>
      <c r="QGA118" s="295"/>
      <c r="QGB118" s="295"/>
      <c r="QGC118" s="295"/>
      <c r="QGD118" s="295"/>
      <c r="QGE118" s="295"/>
      <c r="QGF118" s="295"/>
      <c r="QGG118" s="295"/>
      <c r="QGH118" s="295"/>
      <c r="QGI118" s="295"/>
      <c r="QGJ118" s="295"/>
      <c r="QGK118" s="295"/>
      <c r="QGL118" s="295"/>
      <c r="QGM118" s="295"/>
      <c r="QGN118" s="295"/>
      <c r="QGO118" s="295"/>
      <c r="QGP118" s="295"/>
      <c r="QGQ118" s="295"/>
      <c r="QGR118" s="295"/>
      <c r="QGS118" s="295"/>
      <c r="QGT118" s="295"/>
      <c r="QGU118" s="295"/>
      <c r="QGV118" s="295"/>
      <c r="QGW118" s="295"/>
      <c r="QGX118" s="295"/>
      <c r="QGY118" s="295"/>
      <c r="QGZ118" s="295"/>
      <c r="QHA118" s="295"/>
      <c r="QHB118" s="295"/>
      <c r="QHC118" s="295"/>
      <c r="QHD118" s="295"/>
      <c r="QHE118" s="295"/>
      <c r="QHF118" s="295"/>
      <c r="QHG118" s="295"/>
      <c r="QHH118" s="295"/>
      <c r="QHI118" s="295"/>
      <c r="QHJ118" s="295"/>
      <c r="QHK118" s="295"/>
      <c r="QHL118" s="295"/>
      <c r="QHM118" s="295"/>
      <c r="QHN118" s="295"/>
      <c r="QHO118" s="295"/>
      <c r="QHP118" s="295"/>
      <c r="QHQ118" s="295"/>
      <c r="QHR118" s="295"/>
      <c r="QHS118" s="295"/>
      <c r="QHT118" s="295"/>
      <c r="QHU118" s="295"/>
      <c r="QHV118" s="295"/>
      <c r="QHW118" s="295"/>
      <c r="QHX118" s="295"/>
      <c r="QHY118" s="295"/>
      <c r="QHZ118" s="295"/>
      <c r="QIA118" s="295"/>
      <c r="QIB118" s="295"/>
      <c r="QIC118" s="295"/>
      <c r="QID118" s="295"/>
      <c r="QIE118" s="295"/>
      <c r="QIF118" s="295"/>
      <c r="QIG118" s="295"/>
      <c r="QIH118" s="295"/>
      <c r="QII118" s="295"/>
      <c r="QIJ118" s="295"/>
      <c r="QIK118" s="295"/>
      <c r="QIL118" s="295"/>
      <c r="QIM118" s="295"/>
      <c r="QIN118" s="295"/>
      <c r="QIO118" s="295"/>
      <c r="QIP118" s="295"/>
      <c r="QIQ118" s="295"/>
      <c r="QIR118" s="295"/>
      <c r="QIS118" s="295"/>
      <c r="QIT118" s="295"/>
      <c r="QIU118" s="295"/>
      <c r="QIV118" s="295"/>
      <c r="QIW118" s="295"/>
      <c r="QIX118" s="295"/>
      <c r="QIY118" s="295"/>
      <c r="QIZ118" s="295"/>
      <c r="QJA118" s="295"/>
      <c r="QJB118" s="295"/>
      <c r="QJC118" s="295"/>
      <c r="QJD118" s="295"/>
      <c r="QJE118" s="295"/>
      <c r="QJF118" s="295"/>
      <c r="QJG118" s="295"/>
      <c r="QJH118" s="295"/>
      <c r="QJI118" s="295"/>
      <c r="QJJ118" s="295"/>
      <c r="QJK118" s="295"/>
      <c r="QJL118" s="295"/>
      <c r="QJM118" s="295"/>
      <c r="QJN118" s="295"/>
      <c r="QJO118" s="295"/>
      <c r="QJP118" s="295"/>
      <c r="QJQ118" s="295"/>
      <c r="QJR118" s="295"/>
      <c r="QJS118" s="295"/>
      <c r="QJT118" s="295"/>
      <c r="QJU118" s="295"/>
      <c r="QJV118" s="295"/>
      <c r="QJW118" s="295"/>
      <c r="QJX118" s="295"/>
      <c r="QJY118" s="295"/>
      <c r="QJZ118" s="295"/>
      <c r="QKA118" s="295"/>
      <c r="QKB118" s="295"/>
      <c r="QKC118" s="295"/>
      <c r="QKD118" s="295"/>
      <c r="QKE118" s="295"/>
      <c r="QKF118" s="295"/>
      <c r="QKG118" s="295"/>
      <c r="QKH118" s="295"/>
      <c r="QKI118" s="295"/>
      <c r="QKJ118" s="295"/>
      <c r="QKK118" s="295"/>
      <c r="QKL118" s="295"/>
      <c r="QKM118" s="295"/>
      <c r="QKN118" s="295"/>
      <c r="QKO118" s="295"/>
      <c r="QKP118" s="295"/>
      <c r="QKQ118" s="295"/>
      <c r="QKR118" s="295"/>
      <c r="QKS118" s="295"/>
      <c r="QKT118" s="295"/>
      <c r="QKU118" s="295"/>
      <c r="QKV118" s="295"/>
      <c r="QKW118" s="295"/>
      <c r="QKX118" s="295"/>
      <c r="QKY118" s="295"/>
      <c r="QKZ118" s="295"/>
      <c r="QLA118" s="295"/>
      <c r="QLB118" s="295"/>
      <c r="QLC118" s="295"/>
      <c r="QLD118" s="295"/>
      <c r="QLE118" s="295"/>
      <c r="QLF118" s="295"/>
      <c r="QLG118" s="295"/>
      <c r="QLH118" s="295"/>
      <c r="QLI118" s="295"/>
      <c r="QLJ118" s="295"/>
      <c r="QLK118" s="295"/>
      <c r="QLL118" s="295"/>
      <c r="QLM118" s="295"/>
      <c r="QLN118" s="295"/>
      <c r="QLO118" s="295"/>
      <c r="QLP118" s="295"/>
      <c r="QLQ118" s="295"/>
      <c r="QLR118" s="295"/>
      <c r="QLS118" s="295"/>
      <c r="QLT118" s="295"/>
      <c r="QLU118" s="295"/>
      <c r="QLV118" s="295"/>
      <c r="QLW118" s="295"/>
      <c r="QLX118" s="295"/>
      <c r="QLY118" s="295"/>
      <c r="QLZ118" s="295"/>
      <c r="QMA118" s="295"/>
      <c r="QMB118" s="295"/>
      <c r="QMC118" s="295"/>
      <c r="QMD118" s="295"/>
      <c r="QME118" s="295"/>
      <c r="QMF118" s="295"/>
      <c r="QMG118" s="295"/>
      <c r="QMH118" s="295"/>
      <c r="QMI118" s="295"/>
      <c r="QMJ118" s="295"/>
      <c r="QMK118" s="295"/>
      <c r="QML118" s="295"/>
      <c r="QMM118" s="295"/>
      <c r="QMN118" s="295"/>
      <c r="QMO118" s="295"/>
      <c r="QMP118" s="295"/>
      <c r="QMQ118" s="295"/>
      <c r="QMR118" s="295"/>
      <c r="QMS118" s="295"/>
      <c r="QMT118" s="295"/>
      <c r="QMU118" s="295"/>
      <c r="QMV118" s="295"/>
      <c r="QMW118" s="295"/>
      <c r="QMX118" s="295"/>
      <c r="QMY118" s="295"/>
      <c r="QMZ118" s="295"/>
      <c r="QNA118" s="295"/>
      <c r="QNB118" s="295"/>
      <c r="QNC118" s="295"/>
      <c r="QND118" s="295"/>
      <c r="QNE118" s="295"/>
      <c r="QNF118" s="295"/>
      <c r="QNG118" s="295"/>
      <c r="QNH118" s="295"/>
      <c r="QNI118" s="295"/>
      <c r="QNJ118" s="295"/>
      <c r="QNK118" s="295"/>
      <c r="QNL118" s="295"/>
      <c r="QNM118" s="295"/>
      <c r="QNN118" s="295"/>
      <c r="QNO118" s="295"/>
      <c r="QNP118" s="295"/>
      <c r="QNQ118" s="295"/>
      <c r="QNR118" s="295"/>
      <c r="QNS118" s="295"/>
      <c r="QNT118" s="295"/>
      <c r="QNU118" s="295"/>
      <c r="QNV118" s="295"/>
      <c r="QNW118" s="295"/>
      <c r="QNX118" s="295"/>
      <c r="QNY118" s="295"/>
      <c r="QNZ118" s="295"/>
      <c r="QOA118" s="295"/>
      <c r="QOB118" s="295"/>
      <c r="QOC118" s="295"/>
      <c r="QOD118" s="295"/>
      <c r="QOE118" s="295"/>
      <c r="QOF118" s="295"/>
      <c r="QOG118" s="295"/>
      <c r="QOH118" s="295"/>
      <c r="QOI118" s="295"/>
      <c r="QOJ118" s="295"/>
      <c r="QOK118" s="295"/>
      <c r="QOL118" s="295"/>
      <c r="QOM118" s="295"/>
      <c r="QON118" s="295"/>
      <c r="QOO118" s="295"/>
      <c r="QOP118" s="295"/>
      <c r="QOQ118" s="295"/>
      <c r="QOR118" s="295"/>
      <c r="QOS118" s="295"/>
      <c r="QOT118" s="295"/>
      <c r="QOU118" s="295"/>
      <c r="QOV118" s="295"/>
      <c r="QOW118" s="295"/>
      <c r="QOX118" s="295"/>
      <c r="QOY118" s="295"/>
      <c r="QOZ118" s="295"/>
      <c r="QPA118" s="295"/>
      <c r="QPB118" s="295"/>
      <c r="QPC118" s="295"/>
      <c r="QPD118" s="295"/>
      <c r="QPE118" s="295"/>
      <c r="QPF118" s="295"/>
      <c r="QPG118" s="295"/>
      <c r="QPH118" s="295"/>
      <c r="QPI118" s="295"/>
      <c r="QPJ118" s="295"/>
      <c r="QPK118" s="295"/>
      <c r="QPL118" s="295"/>
      <c r="QPM118" s="295"/>
      <c r="QPN118" s="295"/>
      <c r="QPO118" s="295"/>
      <c r="QPP118" s="295"/>
      <c r="QPQ118" s="295"/>
      <c r="QPR118" s="295"/>
      <c r="QPS118" s="295"/>
      <c r="QPT118" s="295"/>
      <c r="QPU118" s="295"/>
      <c r="QPV118" s="295"/>
      <c r="QPW118" s="295"/>
      <c r="QPX118" s="295"/>
      <c r="QPY118" s="295"/>
      <c r="QPZ118" s="295"/>
      <c r="QQA118" s="295"/>
      <c r="QQB118" s="295"/>
      <c r="QQC118" s="295"/>
      <c r="QQD118" s="295"/>
      <c r="QQE118" s="295"/>
      <c r="QQF118" s="295"/>
      <c r="QQG118" s="295"/>
      <c r="QQH118" s="295"/>
      <c r="QQI118" s="295"/>
      <c r="QQJ118" s="295"/>
      <c r="QQK118" s="295"/>
      <c r="QQL118" s="295"/>
      <c r="QQM118" s="295"/>
      <c r="QQN118" s="295"/>
      <c r="QQO118" s="295"/>
      <c r="QQP118" s="295"/>
      <c r="QQQ118" s="295"/>
      <c r="QQR118" s="295"/>
      <c r="QQS118" s="295"/>
      <c r="QQT118" s="295"/>
      <c r="QQU118" s="295"/>
      <c r="QQV118" s="295"/>
      <c r="QQW118" s="295"/>
      <c r="QQX118" s="295"/>
      <c r="QQY118" s="295"/>
      <c r="QQZ118" s="295"/>
      <c r="QRA118" s="295"/>
      <c r="QRB118" s="295"/>
      <c r="QRC118" s="295"/>
      <c r="QRD118" s="295"/>
      <c r="QRE118" s="295"/>
      <c r="QRF118" s="295"/>
      <c r="QRG118" s="295"/>
      <c r="QRH118" s="295"/>
      <c r="QRI118" s="295"/>
      <c r="QRJ118" s="295"/>
      <c r="QRK118" s="295"/>
      <c r="QRL118" s="295"/>
      <c r="QRM118" s="295"/>
      <c r="QRN118" s="295"/>
      <c r="QRO118" s="295"/>
      <c r="QRP118" s="295"/>
      <c r="QRQ118" s="295"/>
      <c r="QRR118" s="295"/>
      <c r="QRS118" s="295"/>
      <c r="QRT118" s="295"/>
      <c r="QRU118" s="295"/>
      <c r="QRV118" s="295"/>
      <c r="QRW118" s="295"/>
      <c r="QRX118" s="295"/>
      <c r="QRY118" s="295"/>
      <c r="QRZ118" s="295"/>
      <c r="QSA118" s="295"/>
      <c r="QSB118" s="295"/>
      <c r="QSC118" s="295"/>
      <c r="QSD118" s="295"/>
      <c r="QSE118" s="295"/>
      <c r="QSF118" s="295"/>
      <c r="QSG118" s="295"/>
      <c r="QSH118" s="295"/>
      <c r="QSI118" s="295"/>
      <c r="QSJ118" s="295"/>
      <c r="QSK118" s="295"/>
      <c r="QSL118" s="295"/>
      <c r="QSM118" s="295"/>
      <c r="QSN118" s="295"/>
      <c r="QSO118" s="295"/>
      <c r="QSP118" s="295"/>
      <c r="QSQ118" s="295"/>
      <c r="QSR118" s="295"/>
      <c r="QSS118" s="295"/>
      <c r="QST118" s="295"/>
      <c r="QSU118" s="295"/>
      <c r="QSV118" s="295"/>
      <c r="QSW118" s="295"/>
      <c r="QSX118" s="295"/>
      <c r="QSY118" s="295"/>
      <c r="QSZ118" s="295"/>
      <c r="QTA118" s="295"/>
      <c r="QTB118" s="295"/>
      <c r="QTC118" s="295"/>
      <c r="QTD118" s="295"/>
      <c r="QTE118" s="295"/>
      <c r="QTF118" s="295"/>
      <c r="QTG118" s="295"/>
      <c r="QTH118" s="295"/>
      <c r="QTI118" s="295"/>
      <c r="QTJ118" s="295"/>
      <c r="QTK118" s="295"/>
      <c r="QTL118" s="295"/>
      <c r="QTM118" s="295"/>
      <c r="QTN118" s="295"/>
      <c r="QTO118" s="295"/>
      <c r="QTP118" s="295"/>
      <c r="QTQ118" s="295"/>
      <c r="QTR118" s="295"/>
      <c r="QTS118" s="295"/>
      <c r="QTT118" s="295"/>
      <c r="QTU118" s="295"/>
      <c r="QTV118" s="295"/>
      <c r="QTW118" s="295"/>
      <c r="QTX118" s="295"/>
      <c r="QTY118" s="295"/>
      <c r="QTZ118" s="295"/>
      <c r="QUA118" s="295"/>
      <c r="QUB118" s="295"/>
      <c r="QUC118" s="295"/>
      <c r="QUD118" s="295"/>
      <c r="QUE118" s="295"/>
      <c r="QUF118" s="295"/>
      <c r="QUG118" s="295"/>
      <c r="QUH118" s="295"/>
      <c r="QUI118" s="295"/>
      <c r="QUJ118" s="295"/>
      <c r="QUK118" s="295"/>
      <c r="QUL118" s="295"/>
      <c r="QUM118" s="295"/>
      <c r="QUN118" s="295"/>
      <c r="QUO118" s="295"/>
      <c r="QUP118" s="295"/>
      <c r="QUQ118" s="295"/>
      <c r="QUR118" s="295"/>
      <c r="QUS118" s="295"/>
      <c r="QUT118" s="295"/>
      <c r="QUU118" s="295"/>
      <c r="QUV118" s="295"/>
      <c r="QUW118" s="295"/>
      <c r="QUX118" s="295"/>
      <c r="QUY118" s="295"/>
      <c r="QUZ118" s="295"/>
      <c r="QVA118" s="295"/>
      <c r="QVB118" s="295"/>
      <c r="QVC118" s="295"/>
      <c r="QVD118" s="295"/>
      <c r="QVE118" s="295"/>
      <c r="QVF118" s="295"/>
      <c r="QVG118" s="295"/>
      <c r="QVH118" s="295"/>
      <c r="QVI118" s="295"/>
      <c r="QVJ118" s="295"/>
      <c r="QVK118" s="295"/>
      <c r="QVL118" s="295"/>
      <c r="QVM118" s="295"/>
      <c r="QVN118" s="295"/>
      <c r="QVO118" s="295"/>
      <c r="QVP118" s="295"/>
      <c r="QVQ118" s="295"/>
      <c r="QVR118" s="295"/>
      <c r="QVS118" s="295"/>
      <c r="QVT118" s="295"/>
      <c r="QVU118" s="295"/>
      <c r="QVV118" s="295"/>
      <c r="QVW118" s="295"/>
      <c r="QVX118" s="295"/>
      <c r="QVY118" s="295"/>
      <c r="QVZ118" s="295"/>
      <c r="QWA118" s="295"/>
      <c r="QWB118" s="295"/>
      <c r="QWC118" s="295"/>
      <c r="QWD118" s="295"/>
      <c r="QWE118" s="295"/>
      <c r="QWF118" s="295"/>
      <c r="QWG118" s="295"/>
      <c r="QWH118" s="295"/>
      <c r="QWI118" s="295"/>
      <c r="QWJ118" s="295"/>
      <c r="QWK118" s="295"/>
      <c r="QWL118" s="295"/>
      <c r="QWM118" s="295"/>
      <c r="QWN118" s="295"/>
      <c r="QWO118" s="295"/>
      <c r="QWP118" s="295"/>
      <c r="QWQ118" s="295"/>
      <c r="QWR118" s="295"/>
      <c r="QWS118" s="295"/>
      <c r="QWT118" s="295"/>
      <c r="QWU118" s="295"/>
      <c r="QWV118" s="295"/>
      <c r="QWW118" s="295"/>
      <c r="QWX118" s="295"/>
      <c r="QWY118" s="295"/>
      <c r="QWZ118" s="295"/>
      <c r="QXA118" s="295"/>
      <c r="QXB118" s="295"/>
      <c r="QXC118" s="295"/>
      <c r="QXD118" s="295"/>
      <c r="QXE118" s="295"/>
      <c r="QXF118" s="295"/>
      <c r="QXG118" s="295"/>
      <c r="QXH118" s="295"/>
      <c r="QXI118" s="295"/>
      <c r="QXJ118" s="295"/>
      <c r="QXK118" s="295"/>
      <c r="QXL118" s="295"/>
      <c r="QXM118" s="295"/>
      <c r="QXN118" s="295"/>
      <c r="QXO118" s="295"/>
      <c r="QXP118" s="295"/>
      <c r="QXQ118" s="295"/>
      <c r="QXR118" s="295"/>
      <c r="QXS118" s="295"/>
      <c r="QXT118" s="295"/>
      <c r="QXU118" s="295"/>
      <c r="QXV118" s="295"/>
      <c r="QXW118" s="295"/>
      <c r="QXX118" s="295"/>
      <c r="QXY118" s="295"/>
      <c r="QXZ118" s="295"/>
      <c r="QYA118" s="295"/>
      <c r="QYB118" s="295"/>
      <c r="QYC118" s="295"/>
      <c r="QYD118" s="295"/>
      <c r="QYE118" s="295"/>
      <c r="QYF118" s="295"/>
      <c r="QYG118" s="295"/>
      <c r="QYH118" s="295"/>
      <c r="QYI118" s="295"/>
      <c r="QYJ118" s="295"/>
      <c r="QYK118" s="295"/>
      <c r="QYL118" s="295"/>
      <c r="QYM118" s="295"/>
      <c r="QYN118" s="295"/>
      <c r="QYO118" s="295"/>
      <c r="QYP118" s="295"/>
      <c r="QYQ118" s="295"/>
      <c r="QYR118" s="295"/>
      <c r="QYS118" s="295"/>
      <c r="QYT118" s="295"/>
      <c r="QYU118" s="295"/>
      <c r="QYV118" s="295"/>
      <c r="QYW118" s="295"/>
      <c r="QYX118" s="295"/>
      <c r="QYY118" s="295"/>
      <c r="QYZ118" s="295"/>
      <c r="QZA118" s="295"/>
      <c r="QZB118" s="295"/>
      <c r="QZC118" s="295"/>
      <c r="QZD118" s="295"/>
      <c r="QZE118" s="295"/>
      <c r="QZF118" s="295"/>
      <c r="QZG118" s="295"/>
      <c r="QZH118" s="295"/>
      <c r="QZI118" s="295"/>
      <c r="QZJ118" s="295"/>
      <c r="QZK118" s="295"/>
      <c r="QZL118" s="295"/>
      <c r="QZM118" s="295"/>
      <c r="QZN118" s="295"/>
      <c r="QZO118" s="295"/>
      <c r="QZP118" s="295"/>
      <c r="QZQ118" s="295"/>
      <c r="QZR118" s="295"/>
      <c r="QZS118" s="295"/>
      <c r="QZT118" s="295"/>
      <c r="QZU118" s="295"/>
      <c r="QZV118" s="295"/>
      <c r="QZW118" s="295"/>
      <c r="QZX118" s="295"/>
      <c r="QZY118" s="295"/>
      <c r="QZZ118" s="295"/>
      <c r="RAA118" s="295"/>
      <c r="RAB118" s="295"/>
      <c r="RAC118" s="295"/>
      <c r="RAD118" s="295"/>
      <c r="RAE118" s="295"/>
      <c r="RAF118" s="295"/>
      <c r="RAG118" s="295"/>
      <c r="RAH118" s="295"/>
      <c r="RAI118" s="295"/>
      <c r="RAJ118" s="295"/>
      <c r="RAK118" s="295"/>
      <c r="RAL118" s="295"/>
      <c r="RAM118" s="295"/>
      <c r="RAN118" s="295"/>
      <c r="RAO118" s="295"/>
      <c r="RAP118" s="295"/>
      <c r="RAQ118" s="295"/>
      <c r="RAR118" s="295"/>
      <c r="RAS118" s="295"/>
      <c r="RAT118" s="295"/>
      <c r="RAU118" s="295"/>
      <c r="RAV118" s="295"/>
      <c r="RAW118" s="295"/>
      <c r="RAX118" s="295"/>
      <c r="RAY118" s="295"/>
      <c r="RAZ118" s="295"/>
      <c r="RBA118" s="295"/>
      <c r="RBB118" s="295"/>
      <c r="RBC118" s="295"/>
      <c r="RBD118" s="295"/>
      <c r="RBE118" s="295"/>
      <c r="RBF118" s="295"/>
      <c r="RBG118" s="295"/>
      <c r="RBH118" s="295"/>
      <c r="RBI118" s="295"/>
      <c r="RBJ118" s="295"/>
      <c r="RBK118" s="295"/>
      <c r="RBL118" s="295"/>
      <c r="RBM118" s="295"/>
      <c r="RBN118" s="295"/>
      <c r="RBO118" s="295"/>
      <c r="RBP118" s="295"/>
      <c r="RBQ118" s="295"/>
      <c r="RBR118" s="295"/>
      <c r="RBS118" s="295"/>
      <c r="RBT118" s="295"/>
      <c r="RBU118" s="295"/>
      <c r="RBV118" s="295"/>
      <c r="RBW118" s="295"/>
      <c r="RBX118" s="295"/>
      <c r="RBY118" s="295"/>
      <c r="RBZ118" s="295"/>
      <c r="RCA118" s="295"/>
      <c r="RCB118" s="295"/>
      <c r="RCC118" s="295"/>
      <c r="RCD118" s="295"/>
      <c r="RCE118" s="295"/>
      <c r="RCF118" s="295"/>
      <c r="RCG118" s="295"/>
      <c r="RCH118" s="295"/>
      <c r="RCI118" s="295"/>
      <c r="RCJ118" s="295"/>
      <c r="RCK118" s="295"/>
      <c r="RCL118" s="295"/>
      <c r="RCM118" s="295"/>
      <c r="RCN118" s="295"/>
      <c r="RCO118" s="295"/>
      <c r="RCP118" s="295"/>
      <c r="RCQ118" s="295"/>
      <c r="RCR118" s="295"/>
      <c r="RCS118" s="295"/>
      <c r="RCT118" s="295"/>
      <c r="RCU118" s="295"/>
      <c r="RCV118" s="295"/>
      <c r="RCW118" s="295"/>
      <c r="RCX118" s="295"/>
      <c r="RCY118" s="295"/>
      <c r="RCZ118" s="295"/>
      <c r="RDA118" s="295"/>
      <c r="RDB118" s="295"/>
      <c r="RDC118" s="295"/>
      <c r="RDD118" s="295"/>
      <c r="RDE118" s="295"/>
      <c r="RDF118" s="295"/>
      <c r="RDG118" s="295"/>
      <c r="RDH118" s="295"/>
      <c r="RDI118" s="295"/>
      <c r="RDJ118" s="295"/>
      <c r="RDK118" s="295"/>
      <c r="RDL118" s="295"/>
      <c r="RDM118" s="295"/>
      <c r="RDN118" s="295"/>
      <c r="RDO118" s="295"/>
      <c r="RDP118" s="295"/>
      <c r="RDQ118" s="295"/>
      <c r="RDR118" s="295"/>
      <c r="RDS118" s="295"/>
      <c r="RDT118" s="295"/>
      <c r="RDU118" s="295"/>
      <c r="RDV118" s="295"/>
      <c r="RDW118" s="295"/>
      <c r="RDX118" s="295"/>
      <c r="RDY118" s="295"/>
      <c r="RDZ118" s="295"/>
      <c r="REA118" s="295"/>
      <c r="REB118" s="295"/>
      <c r="REC118" s="295"/>
      <c r="RED118" s="295"/>
      <c r="REE118" s="295"/>
      <c r="REF118" s="295"/>
      <c r="REG118" s="295"/>
      <c r="REH118" s="295"/>
      <c r="REI118" s="295"/>
      <c r="REJ118" s="295"/>
      <c r="REK118" s="295"/>
      <c r="REL118" s="295"/>
      <c r="REM118" s="295"/>
      <c r="REN118" s="295"/>
      <c r="REO118" s="295"/>
      <c r="REP118" s="295"/>
      <c r="REQ118" s="295"/>
      <c r="RER118" s="295"/>
      <c r="RES118" s="295"/>
      <c r="RET118" s="295"/>
      <c r="REU118" s="295"/>
      <c r="REV118" s="295"/>
      <c r="REW118" s="295"/>
      <c r="REX118" s="295"/>
      <c r="REY118" s="295"/>
      <c r="REZ118" s="295"/>
      <c r="RFA118" s="295"/>
      <c r="RFB118" s="295"/>
      <c r="RFC118" s="295"/>
      <c r="RFD118" s="295"/>
      <c r="RFE118" s="295"/>
      <c r="RFF118" s="295"/>
      <c r="RFG118" s="295"/>
      <c r="RFH118" s="295"/>
      <c r="RFI118" s="295"/>
      <c r="RFJ118" s="295"/>
      <c r="RFK118" s="295"/>
      <c r="RFL118" s="295"/>
      <c r="RFM118" s="295"/>
      <c r="RFN118" s="295"/>
      <c r="RFO118" s="295"/>
      <c r="RFP118" s="295"/>
      <c r="RFQ118" s="295"/>
      <c r="RFR118" s="295"/>
      <c r="RFS118" s="295"/>
      <c r="RFT118" s="295"/>
      <c r="RFU118" s="295"/>
      <c r="RFV118" s="295"/>
      <c r="RFW118" s="295"/>
      <c r="RFX118" s="295"/>
      <c r="RFY118" s="295"/>
      <c r="RFZ118" s="295"/>
      <c r="RGA118" s="295"/>
      <c r="RGB118" s="295"/>
      <c r="RGC118" s="295"/>
      <c r="RGD118" s="295"/>
      <c r="RGE118" s="295"/>
      <c r="RGF118" s="295"/>
      <c r="RGG118" s="295"/>
      <c r="RGH118" s="295"/>
      <c r="RGI118" s="295"/>
      <c r="RGJ118" s="295"/>
      <c r="RGK118" s="295"/>
      <c r="RGL118" s="295"/>
      <c r="RGM118" s="295"/>
      <c r="RGN118" s="295"/>
      <c r="RGO118" s="295"/>
      <c r="RGP118" s="295"/>
      <c r="RGQ118" s="295"/>
      <c r="RGR118" s="295"/>
      <c r="RGS118" s="295"/>
      <c r="RGT118" s="295"/>
      <c r="RGU118" s="295"/>
      <c r="RGV118" s="295"/>
      <c r="RGW118" s="295"/>
      <c r="RGX118" s="295"/>
      <c r="RGY118" s="295"/>
      <c r="RGZ118" s="295"/>
      <c r="RHA118" s="295"/>
      <c r="RHB118" s="295"/>
      <c r="RHC118" s="295"/>
      <c r="RHD118" s="295"/>
      <c r="RHE118" s="295"/>
      <c r="RHF118" s="295"/>
      <c r="RHG118" s="295"/>
      <c r="RHH118" s="295"/>
      <c r="RHI118" s="295"/>
      <c r="RHJ118" s="295"/>
      <c r="RHK118" s="295"/>
      <c r="RHL118" s="295"/>
      <c r="RHM118" s="295"/>
      <c r="RHN118" s="295"/>
      <c r="RHO118" s="295"/>
      <c r="RHP118" s="295"/>
      <c r="RHQ118" s="295"/>
      <c r="RHR118" s="295"/>
      <c r="RHS118" s="295"/>
      <c r="RHT118" s="295"/>
      <c r="RHU118" s="295"/>
      <c r="RHV118" s="295"/>
      <c r="RHW118" s="295"/>
      <c r="RHX118" s="295"/>
      <c r="RHY118" s="295"/>
      <c r="RHZ118" s="295"/>
      <c r="RIA118" s="295"/>
      <c r="RIB118" s="295"/>
      <c r="RIC118" s="295"/>
      <c r="RID118" s="295"/>
      <c r="RIE118" s="295"/>
      <c r="RIF118" s="295"/>
      <c r="RIG118" s="295"/>
      <c r="RIH118" s="295"/>
      <c r="RII118" s="295"/>
      <c r="RIJ118" s="295"/>
      <c r="RIK118" s="295"/>
      <c r="RIL118" s="295"/>
      <c r="RIM118" s="295"/>
      <c r="RIN118" s="295"/>
      <c r="RIO118" s="295"/>
      <c r="RIP118" s="295"/>
      <c r="RIQ118" s="295"/>
      <c r="RIR118" s="295"/>
      <c r="RIS118" s="295"/>
      <c r="RIT118" s="295"/>
      <c r="RIU118" s="295"/>
      <c r="RIV118" s="295"/>
      <c r="RIW118" s="295"/>
      <c r="RIX118" s="295"/>
      <c r="RIY118" s="295"/>
      <c r="RIZ118" s="295"/>
      <c r="RJA118" s="295"/>
      <c r="RJB118" s="295"/>
      <c r="RJC118" s="295"/>
      <c r="RJD118" s="295"/>
      <c r="RJE118" s="295"/>
      <c r="RJF118" s="295"/>
      <c r="RJG118" s="295"/>
      <c r="RJH118" s="295"/>
      <c r="RJI118" s="295"/>
      <c r="RJJ118" s="295"/>
      <c r="RJK118" s="295"/>
      <c r="RJL118" s="295"/>
      <c r="RJM118" s="295"/>
      <c r="RJN118" s="295"/>
      <c r="RJO118" s="295"/>
      <c r="RJP118" s="295"/>
      <c r="RJQ118" s="295"/>
      <c r="RJR118" s="295"/>
      <c r="RJS118" s="295"/>
      <c r="RJT118" s="295"/>
      <c r="RJU118" s="295"/>
      <c r="RJV118" s="295"/>
      <c r="RJW118" s="295"/>
      <c r="RJX118" s="295"/>
      <c r="RJY118" s="295"/>
      <c r="RJZ118" s="295"/>
      <c r="RKA118" s="295"/>
      <c r="RKB118" s="295"/>
      <c r="RKC118" s="295"/>
      <c r="RKD118" s="295"/>
      <c r="RKE118" s="295"/>
      <c r="RKF118" s="295"/>
      <c r="RKG118" s="295"/>
      <c r="RKH118" s="295"/>
      <c r="RKI118" s="295"/>
      <c r="RKJ118" s="295"/>
      <c r="RKK118" s="295"/>
      <c r="RKL118" s="295"/>
      <c r="RKM118" s="295"/>
      <c r="RKN118" s="295"/>
      <c r="RKO118" s="295"/>
      <c r="RKP118" s="295"/>
      <c r="RKQ118" s="295"/>
      <c r="RKR118" s="295"/>
      <c r="RKS118" s="295"/>
      <c r="RKT118" s="295"/>
      <c r="RKU118" s="295"/>
      <c r="RKV118" s="295"/>
      <c r="RKW118" s="295"/>
      <c r="RKX118" s="295"/>
      <c r="RKY118" s="295"/>
      <c r="RKZ118" s="295"/>
      <c r="RLA118" s="295"/>
      <c r="RLB118" s="295"/>
      <c r="RLC118" s="295"/>
      <c r="RLD118" s="295"/>
      <c r="RLE118" s="295"/>
      <c r="RLF118" s="295"/>
      <c r="RLG118" s="295"/>
      <c r="RLH118" s="295"/>
      <c r="RLI118" s="295"/>
      <c r="RLJ118" s="295"/>
      <c r="RLK118" s="295"/>
      <c r="RLL118" s="295"/>
      <c r="RLM118" s="295"/>
      <c r="RLN118" s="295"/>
      <c r="RLO118" s="295"/>
      <c r="RLP118" s="295"/>
      <c r="RLQ118" s="295"/>
      <c r="RLR118" s="295"/>
      <c r="RLS118" s="295"/>
      <c r="RLT118" s="295"/>
      <c r="RLU118" s="295"/>
      <c r="RLV118" s="295"/>
      <c r="RLW118" s="295"/>
      <c r="RLX118" s="295"/>
      <c r="RLY118" s="295"/>
      <c r="RLZ118" s="295"/>
      <c r="RMA118" s="295"/>
      <c r="RMB118" s="295"/>
      <c r="RMC118" s="295"/>
      <c r="RMD118" s="295"/>
      <c r="RME118" s="295"/>
      <c r="RMF118" s="295"/>
      <c r="RMG118" s="295"/>
      <c r="RMH118" s="295"/>
      <c r="RMI118" s="295"/>
      <c r="RMJ118" s="295"/>
      <c r="RMK118" s="295"/>
      <c r="RML118" s="295"/>
      <c r="RMM118" s="295"/>
      <c r="RMN118" s="295"/>
      <c r="RMO118" s="295"/>
      <c r="RMP118" s="295"/>
      <c r="RMQ118" s="295"/>
      <c r="RMR118" s="295"/>
      <c r="RMS118" s="295"/>
      <c r="RMT118" s="295"/>
      <c r="RMU118" s="295"/>
      <c r="RMV118" s="295"/>
      <c r="RMW118" s="295"/>
      <c r="RMX118" s="295"/>
      <c r="RMY118" s="295"/>
      <c r="RMZ118" s="295"/>
      <c r="RNA118" s="295"/>
      <c r="RNB118" s="295"/>
      <c r="RNC118" s="295"/>
      <c r="RND118" s="295"/>
      <c r="RNE118" s="295"/>
      <c r="RNF118" s="295"/>
      <c r="RNG118" s="295"/>
      <c r="RNH118" s="295"/>
      <c r="RNI118" s="295"/>
      <c r="RNJ118" s="295"/>
      <c r="RNK118" s="295"/>
      <c r="RNL118" s="295"/>
      <c r="RNM118" s="295"/>
      <c r="RNN118" s="295"/>
      <c r="RNO118" s="295"/>
      <c r="RNP118" s="295"/>
      <c r="RNQ118" s="295"/>
      <c r="RNR118" s="295"/>
      <c r="RNS118" s="295"/>
      <c r="RNT118" s="295"/>
      <c r="RNU118" s="295"/>
      <c r="RNV118" s="295"/>
      <c r="RNW118" s="295"/>
      <c r="RNX118" s="295"/>
      <c r="RNY118" s="295"/>
      <c r="RNZ118" s="295"/>
      <c r="ROA118" s="295"/>
      <c r="ROB118" s="295"/>
      <c r="ROC118" s="295"/>
      <c r="ROD118" s="295"/>
      <c r="ROE118" s="295"/>
      <c r="ROF118" s="295"/>
      <c r="ROG118" s="295"/>
      <c r="ROH118" s="295"/>
      <c r="ROI118" s="295"/>
      <c r="ROJ118" s="295"/>
      <c r="ROK118" s="295"/>
      <c r="ROL118" s="295"/>
      <c r="ROM118" s="295"/>
      <c r="RON118" s="295"/>
      <c r="ROO118" s="295"/>
      <c r="ROP118" s="295"/>
      <c r="ROQ118" s="295"/>
      <c r="ROR118" s="295"/>
      <c r="ROS118" s="295"/>
      <c r="ROT118" s="295"/>
      <c r="ROU118" s="295"/>
      <c r="ROV118" s="295"/>
      <c r="ROW118" s="295"/>
      <c r="ROX118" s="295"/>
      <c r="ROY118" s="295"/>
      <c r="ROZ118" s="295"/>
      <c r="RPA118" s="295"/>
      <c r="RPB118" s="295"/>
      <c r="RPC118" s="295"/>
      <c r="RPD118" s="295"/>
      <c r="RPE118" s="295"/>
      <c r="RPF118" s="295"/>
      <c r="RPG118" s="295"/>
      <c r="RPH118" s="295"/>
      <c r="RPI118" s="295"/>
      <c r="RPJ118" s="295"/>
      <c r="RPK118" s="295"/>
      <c r="RPL118" s="295"/>
      <c r="RPM118" s="295"/>
      <c r="RPN118" s="295"/>
      <c r="RPO118" s="295"/>
      <c r="RPP118" s="295"/>
      <c r="RPQ118" s="295"/>
      <c r="RPR118" s="295"/>
      <c r="RPS118" s="295"/>
      <c r="RPT118" s="295"/>
      <c r="RPU118" s="295"/>
      <c r="RPV118" s="295"/>
      <c r="RPW118" s="295"/>
      <c r="RPX118" s="295"/>
      <c r="RPY118" s="295"/>
      <c r="RPZ118" s="295"/>
      <c r="RQA118" s="295"/>
      <c r="RQB118" s="295"/>
      <c r="RQC118" s="295"/>
      <c r="RQD118" s="295"/>
      <c r="RQE118" s="295"/>
      <c r="RQF118" s="295"/>
      <c r="RQG118" s="295"/>
      <c r="RQH118" s="295"/>
      <c r="RQI118" s="295"/>
      <c r="RQJ118" s="295"/>
      <c r="RQK118" s="295"/>
      <c r="RQL118" s="295"/>
      <c r="RQM118" s="295"/>
      <c r="RQN118" s="295"/>
      <c r="RQO118" s="295"/>
      <c r="RQP118" s="295"/>
      <c r="RQQ118" s="295"/>
      <c r="RQR118" s="295"/>
      <c r="RQS118" s="295"/>
      <c r="RQT118" s="295"/>
      <c r="RQU118" s="295"/>
      <c r="RQV118" s="295"/>
      <c r="RQW118" s="295"/>
      <c r="RQX118" s="295"/>
      <c r="RQY118" s="295"/>
      <c r="RQZ118" s="295"/>
      <c r="RRA118" s="295"/>
      <c r="RRB118" s="295"/>
      <c r="RRC118" s="295"/>
      <c r="RRD118" s="295"/>
      <c r="RRE118" s="295"/>
      <c r="RRF118" s="295"/>
      <c r="RRG118" s="295"/>
      <c r="RRH118" s="295"/>
      <c r="RRI118" s="295"/>
      <c r="RRJ118" s="295"/>
      <c r="RRK118" s="295"/>
      <c r="RRL118" s="295"/>
      <c r="RRM118" s="295"/>
      <c r="RRN118" s="295"/>
      <c r="RRO118" s="295"/>
      <c r="RRP118" s="295"/>
      <c r="RRQ118" s="295"/>
      <c r="RRR118" s="295"/>
      <c r="RRS118" s="295"/>
      <c r="RRT118" s="295"/>
      <c r="RRU118" s="295"/>
      <c r="RRV118" s="295"/>
      <c r="RRW118" s="295"/>
      <c r="RRX118" s="295"/>
      <c r="RRY118" s="295"/>
      <c r="RRZ118" s="295"/>
      <c r="RSA118" s="295"/>
      <c r="RSB118" s="295"/>
      <c r="RSC118" s="295"/>
      <c r="RSD118" s="295"/>
      <c r="RSE118" s="295"/>
      <c r="RSF118" s="295"/>
      <c r="RSG118" s="295"/>
      <c r="RSH118" s="295"/>
      <c r="RSI118" s="295"/>
      <c r="RSJ118" s="295"/>
      <c r="RSK118" s="295"/>
      <c r="RSL118" s="295"/>
      <c r="RSM118" s="295"/>
      <c r="RSN118" s="295"/>
      <c r="RSO118" s="295"/>
      <c r="RSP118" s="295"/>
      <c r="RSQ118" s="295"/>
      <c r="RSR118" s="295"/>
      <c r="RSS118" s="295"/>
      <c r="RST118" s="295"/>
      <c r="RSU118" s="295"/>
      <c r="RSV118" s="295"/>
      <c r="RSW118" s="295"/>
      <c r="RSX118" s="295"/>
      <c r="RSY118" s="295"/>
      <c r="RSZ118" s="295"/>
      <c r="RTA118" s="295"/>
      <c r="RTB118" s="295"/>
      <c r="RTC118" s="295"/>
      <c r="RTD118" s="295"/>
      <c r="RTE118" s="295"/>
      <c r="RTF118" s="295"/>
      <c r="RTG118" s="295"/>
      <c r="RTH118" s="295"/>
      <c r="RTI118" s="295"/>
      <c r="RTJ118" s="295"/>
      <c r="RTK118" s="295"/>
      <c r="RTL118" s="295"/>
      <c r="RTM118" s="295"/>
      <c r="RTN118" s="295"/>
      <c r="RTO118" s="295"/>
      <c r="RTP118" s="295"/>
      <c r="RTQ118" s="295"/>
      <c r="RTR118" s="295"/>
      <c r="RTS118" s="295"/>
      <c r="RTT118" s="295"/>
      <c r="RTU118" s="295"/>
      <c r="RTV118" s="295"/>
      <c r="RTW118" s="295"/>
      <c r="RTX118" s="295"/>
      <c r="RTY118" s="295"/>
      <c r="RTZ118" s="295"/>
      <c r="RUA118" s="295"/>
      <c r="RUB118" s="295"/>
      <c r="RUC118" s="295"/>
      <c r="RUD118" s="295"/>
      <c r="RUE118" s="295"/>
      <c r="RUF118" s="295"/>
      <c r="RUG118" s="295"/>
      <c r="RUH118" s="295"/>
      <c r="RUI118" s="295"/>
      <c r="RUJ118" s="295"/>
      <c r="RUK118" s="295"/>
      <c r="RUL118" s="295"/>
      <c r="RUM118" s="295"/>
      <c r="RUN118" s="295"/>
      <c r="RUO118" s="295"/>
      <c r="RUP118" s="295"/>
      <c r="RUQ118" s="295"/>
      <c r="RUR118" s="295"/>
      <c r="RUS118" s="295"/>
      <c r="RUT118" s="295"/>
      <c r="RUU118" s="295"/>
      <c r="RUV118" s="295"/>
      <c r="RUW118" s="295"/>
      <c r="RUX118" s="295"/>
      <c r="RUY118" s="295"/>
      <c r="RUZ118" s="295"/>
      <c r="RVA118" s="295"/>
      <c r="RVB118" s="295"/>
      <c r="RVC118" s="295"/>
      <c r="RVD118" s="295"/>
      <c r="RVE118" s="295"/>
      <c r="RVF118" s="295"/>
      <c r="RVG118" s="295"/>
      <c r="RVH118" s="295"/>
      <c r="RVI118" s="295"/>
      <c r="RVJ118" s="295"/>
      <c r="RVK118" s="295"/>
      <c r="RVL118" s="295"/>
      <c r="RVM118" s="295"/>
      <c r="RVN118" s="295"/>
      <c r="RVO118" s="295"/>
      <c r="RVP118" s="295"/>
      <c r="RVQ118" s="295"/>
      <c r="RVR118" s="295"/>
      <c r="RVS118" s="295"/>
      <c r="RVT118" s="295"/>
      <c r="RVU118" s="295"/>
      <c r="RVV118" s="295"/>
      <c r="RVW118" s="295"/>
      <c r="RVX118" s="295"/>
      <c r="RVY118" s="295"/>
      <c r="RVZ118" s="295"/>
      <c r="RWA118" s="295"/>
      <c r="RWB118" s="295"/>
      <c r="RWC118" s="295"/>
      <c r="RWD118" s="295"/>
      <c r="RWE118" s="295"/>
      <c r="RWF118" s="295"/>
      <c r="RWG118" s="295"/>
      <c r="RWH118" s="295"/>
      <c r="RWI118" s="295"/>
      <c r="RWJ118" s="295"/>
      <c r="RWK118" s="295"/>
      <c r="RWL118" s="295"/>
      <c r="RWM118" s="295"/>
      <c r="RWN118" s="295"/>
      <c r="RWO118" s="295"/>
      <c r="RWP118" s="295"/>
      <c r="RWQ118" s="295"/>
      <c r="RWR118" s="295"/>
      <c r="RWS118" s="295"/>
      <c r="RWT118" s="295"/>
      <c r="RWU118" s="295"/>
      <c r="RWV118" s="295"/>
      <c r="RWW118" s="295"/>
      <c r="RWX118" s="295"/>
      <c r="RWY118" s="295"/>
      <c r="RWZ118" s="295"/>
      <c r="RXA118" s="295"/>
      <c r="RXB118" s="295"/>
      <c r="RXC118" s="295"/>
      <c r="RXD118" s="295"/>
      <c r="RXE118" s="295"/>
      <c r="RXF118" s="295"/>
      <c r="RXG118" s="295"/>
      <c r="RXH118" s="295"/>
      <c r="RXI118" s="295"/>
      <c r="RXJ118" s="295"/>
      <c r="RXK118" s="295"/>
      <c r="RXL118" s="295"/>
      <c r="RXM118" s="295"/>
      <c r="RXN118" s="295"/>
      <c r="RXO118" s="295"/>
      <c r="RXP118" s="295"/>
      <c r="RXQ118" s="295"/>
      <c r="RXR118" s="295"/>
      <c r="RXS118" s="295"/>
      <c r="RXT118" s="295"/>
      <c r="RXU118" s="295"/>
      <c r="RXV118" s="295"/>
      <c r="RXW118" s="295"/>
      <c r="RXX118" s="295"/>
      <c r="RXY118" s="295"/>
      <c r="RXZ118" s="295"/>
      <c r="RYA118" s="295"/>
      <c r="RYB118" s="295"/>
      <c r="RYC118" s="295"/>
      <c r="RYD118" s="295"/>
      <c r="RYE118" s="295"/>
      <c r="RYF118" s="295"/>
      <c r="RYG118" s="295"/>
      <c r="RYH118" s="295"/>
      <c r="RYI118" s="295"/>
      <c r="RYJ118" s="295"/>
      <c r="RYK118" s="295"/>
      <c r="RYL118" s="295"/>
      <c r="RYM118" s="295"/>
      <c r="RYN118" s="295"/>
      <c r="RYO118" s="295"/>
      <c r="RYP118" s="295"/>
      <c r="RYQ118" s="295"/>
      <c r="RYR118" s="295"/>
      <c r="RYS118" s="295"/>
      <c r="RYT118" s="295"/>
      <c r="RYU118" s="295"/>
      <c r="RYV118" s="295"/>
      <c r="RYW118" s="295"/>
      <c r="RYX118" s="295"/>
      <c r="RYY118" s="295"/>
      <c r="RYZ118" s="295"/>
      <c r="RZA118" s="295"/>
      <c r="RZB118" s="295"/>
      <c r="RZC118" s="295"/>
      <c r="RZD118" s="295"/>
      <c r="RZE118" s="295"/>
      <c r="RZF118" s="295"/>
      <c r="RZG118" s="295"/>
      <c r="RZH118" s="295"/>
      <c r="RZI118" s="295"/>
      <c r="RZJ118" s="295"/>
      <c r="RZK118" s="295"/>
      <c r="RZL118" s="295"/>
      <c r="RZM118" s="295"/>
      <c r="RZN118" s="295"/>
      <c r="RZO118" s="295"/>
      <c r="RZP118" s="295"/>
      <c r="RZQ118" s="295"/>
      <c r="RZR118" s="295"/>
      <c r="RZS118" s="295"/>
      <c r="RZT118" s="295"/>
      <c r="RZU118" s="295"/>
      <c r="RZV118" s="295"/>
      <c r="RZW118" s="295"/>
      <c r="RZX118" s="295"/>
      <c r="RZY118" s="295"/>
      <c r="RZZ118" s="295"/>
      <c r="SAA118" s="295"/>
      <c r="SAB118" s="295"/>
      <c r="SAC118" s="295"/>
      <c r="SAD118" s="295"/>
      <c r="SAE118" s="295"/>
      <c r="SAF118" s="295"/>
      <c r="SAG118" s="295"/>
      <c r="SAH118" s="295"/>
      <c r="SAI118" s="295"/>
      <c r="SAJ118" s="295"/>
      <c r="SAK118" s="295"/>
      <c r="SAL118" s="295"/>
      <c r="SAM118" s="295"/>
      <c r="SAN118" s="295"/>
      <c r="SAO118" s="295"/>
      <c r="SAP118" s="295"/>
      <c r="SAQ118" s="295"/>
      <c r="SAR118" s="295"/>
      <c r="SAS118" s="295"/>
      <c r="SAT118" s="295"/>
      <c r="SAU118" s="295"/>
      <c r="SAV118" s="295"/>
      <c r="SAW118" s="295"/>
      <c r="SAX118" s="295"/>
      <c r="SAY118" s="295"/>
      <c r="SAZ118" s="295"/>
      <c r="SBA118" s="295"/>
      <c r="SBB118" s="295"/>
      <c r="SBC118" s="295"/>
      <c r="SBD118" s="295"/>
      <c r="SBE118" s="295"/>
      <c r="SBF118" s="295"/>
      <c r="SBG118" s="295"/>
      <c r="SBH118" s="295"/>
      <c r="SBI118" s="295"/>
      <c r="SBJ118" s="295"/>
      <c r="SBK118" s="295"/>
      <c r="SBL118" s="295"/>
      <c r="SBM118" s="295"/>
      <c r="SBN118" s="295"/>
      <c r="SBO118" s="295"/>
      <c r="SBP118" s="295"/>
      <c r="SBQ118" s="295"/>
      <c r="SBR118" s="295"/>
      <c r="SBS118" s="295"/>
      <c r="SBT118" s="295"/>
      <c r="SBU118" s="295"/>
      <c r="SBV118" s="295"/>
      <c r="SBW118" s="295"/>
      <c r="SBX118" s="295"/>
      <c r="SBY118" s="295"/>
      <c r="SBZ118" s="295"/>
      <c r="SCA118" s="295"/>
      <c r="SCB118" s="295"/>
      <c r="SCC118" s="295"/>
      <c r="SCD118" s="295"/>
      <c r="SCE118" s="295"/>
      <c r="SCF118" s="295"/>
      <c r="SCG118" s="295"/>
      <c r="SCH118" s="295"/>
      <c r="SCI118" s="295"/>
      <c r="SCJ118" s="295"/>
      <c r="SCK118" s="295"/>
      <c r="SCL118" s="295"/>
      <c r="SCM118" s="295"/>
      <c r="SCN118" s="295"/>
      <c r="SCO118" s="295"/>
      <c r="SCP118" s="295"/>
      <c r="SCQ118" s="295"/>
      <c r="SCR118" s="295"/>
      <c r="SCS118" s="295"/>
      <c r="SCT118" s="295"/>
      <c r="SCU118" s="295"/>
      <c r="SCV118" s="295"/>
      <c r="SCW118" s="295"/>
      <c r="SCX118" s="295"/>
      <c r="SCY118" s="295"/>
      <c r="SCZ118" s="295"/>
      <c r="SDA118" s="295"/>
      <c r="SDB118" s="295"/>
      <c r="SDC118" s="295"/>
      <c r="SDD118" s="295"/>
      <c r="SDE118" s="295"/>
      <c r="SDF118" s="295"/>
      <c r="SDG118" s="295"/>
      <c r="SDH118" s="295"/>
      <c r="SDI118" s="295"/>
      <c r="SDJ118" s="295"/>
      <c r="SDK118" s="295"/>
      <c r="SDL118" s="295"/>
      <c r="SDM118" s="295"/>
      <c r="SDN118" s="295"/>
      <c r="SDO118" s="295"/>
      <c r="SDP118" s="295"/>
      <c r="SDQ118" s="295"/>
      <c r="SDR118" s="295"/>
      <c r="SDS118" s="295"/>
      <c r="SDT118" s="295"/>
      <c r="SDU118" s="295"/>
      <c r="SDV118" s="295"/>
      <c r="SDW118" s="295"/>
      <c r="SDX118" s="295"/>
      <c r="SDY118" s="295"/>
      <c r="SDZ118" s="295"/>
      <c r="SEA118" s="295"/>
      <c r="SEB118" s="295"/>
      <c r="SEC118" s="295"/>
      <c r="SED118" s="295"/>
      <c r="SEE118" s="295"/>
      <c r="SEF118" s="295"/>
      <c r="SEG118" s="295"/>
      <c r="SEH118" s="295"/>
      <c r="SEI118" s="295"/>
      <c r="SEJ118" s="295"/>
      <c r="SEK118" s="295"/>
      <c r="SEL118" s="295"/>
      <c r="SEM118" s="295"/>
      <c r="SEN118" s="295"/>
      <c r="SEO118" s="295"/>
      <c r="SEP118" s="295"/>
      <c r="SEQ118" s="295"/>
      <c r="SER118" s="295"/>
      <c r="SES118" s="295"/>
      <c r="SET118" s="295"/>
      <c r="SEU118" s="295"/>
      <c r="SEV118" s="295"/>
      <c r="SEW118" s="295"/>
      <c r="SEX118" s="295"/>
      <c r="SEY118" s="295"/>
      <c r="SEZ118" s="295"/>
      <c r="SFA118" s="295"/>
      <c r="SFB118" s="295"/>
      <c r="SFC118" s="295"/>
      <c r="SFD118" s="295"/>
      <c r="SFE118" s="295"/>
      <c r="SFF118" s="295"/>
      <c r="SFG118" s="295"/>
      <c r="SFH118" s="295"/>
      <c r="SFI118" s="295"/>
      <c r="SFJ118" s="295"/>
      <c r="SFK118" s="295"/>
      <c r="SFL118" s="295"/>
      <c r="SFM118" s="295"/>
      <c r="SFN118" s="295"/>
      <c r="SFO118" s="295"/>
      <c r="SFP118" s="295"/>
      <c r="SFQ118" s="295"/>
      <c r="SFR118" s="295"/>
      <c r="SFS118" s="295"/>
      <c r="SFT118" s="295"/>
      <c r="SFU118" s="295"/>
      <c r="SFV118" s="295"/>
      <c r="SFW118" s="295"/>
      <c r="SFX118" s="295"/>
      <c r="SFY118" s="295"/>
      <c r="SFZ118" s="295"/>
      <c r="SGA118" s="295"/>
      <c r="SGB118" s="295"/>
      <c r="SGC118" s="295"/>
      <c r="SGD118" s="295"/>
      <c r="SGE118" s="295"/>
      <c r="SGF118" s="295"/>
      <c r="SGG118" s="295"/>
      <c r="SGH118" s="295"/>
      <c r="SGI118" s="295"/>
      <c r="SGJ118" s="295"/>
      <c r="SGK118" s="295"/>
      <c r="SGL118" s="295"/>
      <c r="SGM118" s="295"/>
      <c r="SGN118" s="295"/>
      <c r="SGO118" s="295"/>
      <c r="SGP118" s="295"/>
      <c r="SGQ118" s="295"/>
      <c r="SGR118" s="295"/>
      <c r="SGS118" s="295"/>
      <c r="SGT118" s="295"/>
      <c r="SGU118" s="295"/>
      <c r="SGV118" s="295"/>
      <c r="SGW118" s="295"/>
      <c r="SGX118" s="295"/>
      <c r="SGY118" s="295"/>
      <c r="SGZ118" s="295"/>
      <c r="SHA118" s="295"/>
      <c r="SHB118" s="295"/>
      <c r="SHC118" s="295"/>
      <c r="SHD118" s="295"/>
      <c r="SHE118" s="295"/>
      <c r="SHF118" s="295"/>
      <c r="SHG118" s="295"/>
      <c r="SHH118" s="295"/>
      <c r="SHI118" s="295"/>
      <c r="SHJ118" s="295"/>
      <c r="SHK118" s="295"/>
      <c r="SHL118" s="295"/>
      <c r="SHM118" s="295"/>
      <c r="SHN118" s="295"/>
      <c r="SHO118" s="295"/>
      <c r="SHP118" s="295"/>
      <c r="SHQ118" s="295"/>
      <c r="SHR118" s="295"/>
      <c r="SHS118" s="295"/>
      <c r="SHT118" s="295"/>
      <c r="SHU118" s="295"/>
      <c r="SHV118" s="295"/>
      <c r="SHW118" s="295"/>
      <c r="SHX118" s="295"/>
      <c r="SHY118" s="295"/>
      <c r="SHZ118" s="295"/>
      <c r="SIA118" s="295"/>
      <c r="SIB118" s="295"/>
      <c r="SIC118" s="295"/>
      <c r="SID118" s="295"/>
      <c r="SIE118" s="295"/>
      <c r="SIF118" s="295"/>
      <c r="SIG118" s="295"/>
      <c r="SIH118" s="295"/>
      <c r="SII118" s="295"/>
      <c r="SIJ118" s="295"/>
      <c r="SIK118" s="295"/>
      <c r="SIL118" s="295"/>
      <c r="SIM118" s="295"/>
      <c r="SIN118" s="295"/>
      <c r="SIO118" s="295"/>
      <c r="SIP118" s="295"/>
      <c r="SIQ118" s="295"/>
      <c r="SIR118" s="295"/>
      <c r="SIS118" s="295"/>
      <c r="SIT118" s="295"/>
      <c r="SIU118" s="295"/>
      <c r="SIV118" s="295"/>
      <c r="SIW118" s="295"/>
      <c r="SIX118" s="295"/>
      <c r="SIY118" s="295"/>
      <c r="SIZ118" s="295"/>
      <c r="SJA118" s="295"/>
      <c r="SJB118" s="295"/>
      <c r="SJC118" s="295"/>
      <c r="SJD118" s="295"/>
      <c r="SJE118" s="295"/>
      <c r="SJF118" s="295"/>
      <c r="SJG118" s="295"/>
      <c r="SJH118" s="295"/>
      <c r="SJI118" s="295"/>
      <c r="SJJ118" s="295"/>
      <c r="SJK118" s="295"/>
      <c r="SJL118" s="295"/>
      <c r="SJM118" s="295"/>
      <c r="SJN118" s="295"/>
      <c r="SJO118" s="295"/>
      <c r="SJP118" s="295"/>
      <c r="SJQ118" s="295"/>
      <c r="SJR118" s="295"/>
      <c r="SJS118" s="295"/>
      <c r="SJT118" s="295"/>
      <c r="SJU118" s="295"/>
      <c r="SJV118" s="295"/>
      <c r="SJW118" s="295"/>
      <c r="SJX118" s="295"/>
      <c r="SJY118" s="295"/>
      <c r="SJZ118" s="295"/>
      <c r="SKA118" s="295"/>
      <c r="SKB118" s="295"/>
      <c r="SKC118" s="295"/>
      <c r="SKD118" s="295"/>
      <c r="SKE118" s="295"/>
      <c r="SKF118" s="295"/>
      <c r="SKG118" s="295"/>
      <c r="SKH118" s="295"/>
      <c r="SKI118" s="295"/>
      <c r="SKJ118" s="295"/>
      <c r="SKK118" s="295"/>
      <c r="SKL118" s="295"/>
      <c r="SKM118" s="295"/>
      <c r="SKN118" s="295"/>
      <c r="SKO118" s="295"/>
      <c r="SKP118" s="295"/>
      <c r="SKQ118" s="295"/>
      <c r="SKR118" s="295"/>
      <c r="SKS118" s="295"/>
      <c r="SKT118" s="295"/>
      <c r="SKU118" s="295"/>
      <c r="SKV118" s="295"/>
      <c r="SKW118" s="295"/>
      <c r="SKX118" s="295"/>
      <c r="SKY118" s="295"/>
      <c r="SKZ118" s="295"/>
      <c r="SLA118" s="295"/>
      <c r="SLB118" s="295"/>
      <c r="SLC118" s="295"/>
      <c r="SLD118" s="295"/>
      <c r="SLE118" s="295"/>
      <c r="SLF118" s="295"/>
      <c r="SLG118" s="295"/>
      <c r="SLH118" s="295"/>
      <c r="SLI118" s="295"/>
      <c r="SLJ118" s="295"/>
      <c r="SLK118" s="295"/>
      <c r="SLL118" s="295"/>
      <c r="SLM118" s="295"/>
      <c r="SLN118" s="295"/>
      <c r="SLO118" s="295"/>
      <c r="SLP118" s="295"/>
      <c r="SLQ118" s="295"/>
      <c r="SLR118" s="295"/>
      <c r="SLS118" s="295"/>
      <c r="SLT118" s="295"/>
      <c r="SLU118" s="295"/>
      <c r="SLV118" s="295"/>
      <c r="SLW118" s="295"/>
      <c r="SLX118" s="295"/>
      <c r="SLY118" s="295"/>
      <c r="SLZ118" s="295"/>
      <c r="SMA118" s="295"/>
      <c r="SMB118" s="295"/>
      <c r="SMC118" s="295"/>
      <c r="SMD118" s="295"/>
      <c r="SME118" s="295"/>
      <c r="SMF118" s="295"/>
      <c r="SMG118" s="295"/>
      <c r="SMH118" s="295"/>
      <c r="SMI118" s="295"/>
      <c r="SMJ118" s="295"/>
      <c r="SMK118" s="295"/>
      <c r="SML118" s="295"/>
      <c r="SMM118" s="295"/>
      <c r="SMN118" s="295"/>
      <c r="SMO118" s="295"/>
      <c r="SMP118" s="295"/>
      <c r="SMQ118" s="295"/>
      <c r="SMR118" s="295"/>
      <c r="SMS118" s="295"/>
      <c r="SMT118" s="295"/>
      <c r="SMU118" s="295"/>
      <c r="SMV118" s="295"/>
      <c r="SMW118" s="295"/>
      <c r="SMX118" s="295"/>
      <c r="SMY118" s="295"/>
      <c r="SMZ118" s="295"/>
      <c r="SNA118" s="295"/>
      <c r="SNB118" s="295"/>
      <c r="SNC118" s="295"/>
      <c r="SND118" s="295"/>
      <c r="SNE118" s="295"/>
      <c r="SNF118" s="295"/>
      <c r="SNG118" s="295"/>
      <c r="SNH118" s="295"/>
      <c r="SNI118" s="295"/>
      <c r="SNJ118" s="295"/>
      <c r="SNK118" s="295"/>
      <c r="SNL118" s="295"/>
      <c r="SNM118" s="295"/>
      <c r="SNN118" s="295"/>
      <c r="SNO118" s="295"/>
      <c r="SNP118" s="295"/>
      <c r="SNQ118" s="295"/>
      <c r="SNR118" s="295"/>
      <c r="SNS118" s="295"/>
      <c r="SNT118" s="295"/>
      <c r="SNU118" s="295"/>
      <c r="SNV118" s="295"/>
      <c r="SNW118" s="295"/>
      <c r="SNX118" s="295"/>
      <c r="SNY118" s="295"/>
      <c r="SNZ118" s="295"/>
      <c r="SOA118" s="295"/>
      <c r="SOB118" s="295"/>
      <c r="SOC118" s="295"/>
      <c r="SOD118" s="295"/>
      <c r="SOE118" s="295"/>
      <c r="SOF118" s="295"/>
      <c r="SOG118" s="295"/>
      <c r="SOH118" s="295"/>
      <c r="SOI118" s="295"/>
      <c r="SOJ118" s="295"/>
      <c r="SOK118" s="295"/>
      <c r="SOL118" s="295"/>
      <c r="SOM118" s="295"/>
      <c r="SON118" s="295"/>
      <c r="SOO118" s="295"/>
      <c r="SOP118" s="295"/>
      <c r="SOQ118" s="295"/>
      <c r="SOR118" s="295"/>
      <c r="SOS118" s="295"/>
      <c r="SOT118" s="295"/>
      <c r="SOU118" s="295"/>
      <c r="SOV118" s="295"/>
      <c r="SOW118" s="295"/>
      <c r="SOX118" s="295"/>
      <c r="SOY118" s="295"/>
      <c r="SOZ118" s="295"/>
      <c r="SPA118" s="295"/>
      <c r="SPB118" s="295"/>
      <c r="SPC118" s="295"/>
      <c r="SPD118" s="295"/>
      <c r="SPE118" s="295"/>
      <c r="SPF118" s="295"/>
      <c r="SPG118" s="295"/>
      <c r="SPH118" s="295"/>
      <c r="SPI118" s="295"/>
      <c r="SPJ118" s="295"/>
      <c r="SPK118" s="295"/>
      <c r="SPL118" s="295"/>
      <c r="SPM118" s="295"/>
      <c r="SPN118" s="295"/>
      <c r="SPO118" s="295"/>
      <c r="SPP118" s="295"/>
      <c r="SPQ118" s="295"/>
      <c r="SPR118" s="295"/>
      <c r="SPS118" s="295"/>
      <c r="SPT118" s="295"/>
      <c r="SPU118" s="295"/>
      <c r="SPV118" s="295"/>
      <c r="SPW118" s="295"/>
      <c r="SPX118" s="295"/>
      <c r="SPY118" s="295"/>
      <c r="SPZ118" s="295"/>
      <c r="SQA118" s="295"/>
      <c r="SQB118" s="295"/>
      <c r="SQC118" s="295"/>
      <c r="SQD118" s="295"/>
      <c r="SQE118" s="295"/>
      <c r="SQF118" s="295"/>
      <c r="SQG118" s="295"/>
      <c r="SQH118" s="295"/>
      <c r="SQI118" s="295"/>
      <c r="SQJ118" s="295"/>
      <c r="SQK118" s="295"/>
      <c r="SQL118" s="295"/>
      <c r="SQM118" s="295"/>
      <c r="SQN118" s="295"/>
      <c r="SQO118" s="295"/>
      <c r="SQP118" s="295"/>
      <c r="SQQ118" s="295"/>
      <c r="SQR118" s="295"/>
      <c r="SQS118" s="295"/>
      <c r="SQT118" s="295"/>
      <c r="SQU118" s="295"/>
      <c r="SQV118" s="295"/>
      <c r="SQW118" s="295"/>
      <c r="SQX118" s="295"/>
      <c r="SQY118" s="295"/>
      <c r="SQZ118" s="295"/>
      <c r="SRA118" s="295"/>
      <c r="SRB118" s="295"/>
      <c r="SRC118" s="295"/>
      <c r="SRD118" s="295"/>
      <c r="SRE118" s="295"/>
      <c r="SRF118" s="295"/>
      <c r="SRG118" s="295"/>
      <c r="SRH118" s="295"/>
      <c r="SRI118" s="295"/>
      <c r="SRJ118" s="295"/>
      <c r="SRK118" s="295"/>
      <c r="SRL118" s="295"/>
      <c r="SRM118" s="295"/>
      <c r="SRN118" s="295"/>
      <c r="SRO118" s="295"/>
      <c r="SRP118" s="295"/>
      <c r="SRQ118" s="295"/>
      <c r="SRR118" s="295"/>
      <c r="SRS118" s="295"/>
      <c r="SRT118" s="295"/>
      <c r="SRU118" s="295"/>
      <c r="SRV118" s="295"/>
      <c r="SRW118" s="295"/>
      <c r="SRX118" s="295"/>
      <c r="SRY118" s="295"/>
      <c r="SRZ118" s="295"/>
      <c r="SSA118" s="295"/>
      <c r="SSB118" s="295"/>
      <c r="SSC118" s="295"/>
      <c r="SSD118" s="295"/>
      <c r="SSE118" s="295"/>
      <c r="SSF118" s="295"/>
      <c r="SSG118" s="295"/>
      <c r="SSH118" s="295"/>
      <c r="SSI118" s="295"/>
      <c r="SSJ118" s="295"/>
      <c r="SSK118" s="295"/>
      <c r="SSL118" s="295"/>
      <c r="SSM118" s="295"/>
      <c r="SSN118" s="295"/>
      <c r="SSO118" s="295"/>
      <c r="SSP118" s="295"/>
      <c r="SSQ118" s="295"/>
      <c r="SSR118" s="295"/>
      <c r="SSS118" s="295"/>
      <c r="SST118" s="295"/>
      <c r="SSU118" s="295"/>
      <c r="SSV118" s="295"/>
      <c r="SSW118" s="295"/>
      <c r="SSX118" s="295"/>
      <c r="SSY118" s="295"/>
      <c r="SSZ118" s="295"/>
      <c r="STA118" s="295"/>
      <c r="STB118" s="295"/>
      <c r="STC118" s="295"/>
      <c r="STD118" s="295"/>
      <c r="STE118" s="295"/>
      <c r="STF118" s="295"/>
      <c r="STG118" s="295"/>
      <c r="STH118" s="295"/>
      <c r="STI118" s="295"/>
      <c r="STJ118" s="295"/>
      <c r="STK118" s="295"/>
      <c r="STL118" s="295"/>
      <c r="STM118" s="295"/>
      <c r="STN118" s="295"/>
      <c r="STO118" s="295"/>
      <c r="STP118" s="295"/>
      <c r="STQ118" s="295"/>
      <c r="STR118" s="295"/>
      <c r="STS118" s="295"/>
      <c r="STT118" s="295"/>
      <c r="STU118" s="295"/>
      <c r="STV118" s="295"/>
      <c r="STW118" s="295"/>
      <c r="STX118" s="295"/>
      <c r="STY118" s="295"/>
      <c r="STZ118" s="295"/>
      <c r="SUA118" s="295"/>
      <c r="SUB118" s="295"/>
      <c r="SUC118" s="295"/>
      <c r="SUD118" s="295"/>
      <c r="SUE118" s="295"/>
      <c r="SUF118" s="295"/>
      <c r="SUG118" s="295"/>
      <c r="SUH118" s="295"/>
      <c r="SUI118" s="295"/>
      <c r="SUJ118" s="295"/>
      <c r="SUK118" s="295"/>
      <c r="SUL118" s="295"/>
      <c r="SUM118" s="295"/>
      <c r="SUN118" s="295"/>
      <c r="SUO118" s="295"/>
      <c r="SUP118" s="295"/>
      <c r="SUQ118" s="295"/>
      <c r="SUR118" s="295"/>
      <c r="SUS118" s="295"/>
      <c r="SUT118" s="295"/>
      <c r="SUU118" s="295"/>
      <c r="SUV118" s="295"/>
      <c r="SUW118" s="295"/>
      <c r="SUX118" s="295"/>
      <c r="SUY118" s="295"/>
      <c r="SUZ118" s="295"/>
      <c r="SVA118" s="295"/>
      <c r="SVB118" s="295"/>
      <c r="SVC118" s="295"/>
      <c r="SVD118" s="295"/>
      <c r="SVE118" s="295"/>
      <c r="SVF118" s="295"/>
      <c r="SVG118" s="295"/>
      <c r="SVH118" s="295"/>
      <c r="SVI118" s="295"/>
      <c r="SVJ118" s="295"/>
      <c r="SVK118" s="295"/>
      <c r="SVL118" s="295"/>
      <c r="SVM118" s="295"/>
      <c r="SVN118" s="295"/>
      <c r="SVO118" s="295"/>
      <c r="SVP118" s="295"/>
      <c r="SVQ118" s="295"/>
      <c r="SVR118" s="295"/>
      <c r="SVS118" s="295"/>
      <c r="SVT118" s="295"/>
      <c r="SVU118" s="295"/>
      <c r="SVV118" s="295"/>
      <c r="SVW118" s="295"/>
      <c r="SVX118" s="295"/>
      <c r="SVY118" s="295"/>
      <c r="SVZ118" s="295"/>
      <c r="SWA118" s="295"/>
      <c r="SWB118" s="295"/>
      <c r="SWC118" s="295"/>
      <c r="SWD118" s="295"/>
      <c r="SWE118" s="295"/>
      <c r="SWF118" s="295"/>
      <c r="SWG118" s="295"/>
      <c r="SWH118" s="295"/>
      <c r="SWI118" s="295"/>
      <c r="SWJ118" s="295"/>
      <c r="SWK118" s="295"/>
      <c r="SWL118" s="295"/>
      <c r="SWM118" s="295"/>
      <c r="SWN118" s="295"/>
      <c r="SWO118" s="295"/>
      <c r="SWP118" s="295"/>
      <c r="SWQ118" s="295"/>
      <c r="SWR118" s="295"/>
      <c r="SWS118" s="295"/>
      <c r="SWT118" s="295"/>
      <c r="SWU118" s="295"/>
      <c r="SWV118" s="295"/>
      <c r="SWW118" s="295"/>
      <c r="SWX118" s="295"/>
      <c r="SWY118" s="295"/>
      <c r="SWZ118" s="295"/>
      <c r="SXA118" s="295"/>
      <c r="SXB118" s="295"/>
      <c r="SXC118" s="295"/>
      <c r="SXD118" s="295"/>
      <c r="SXE118" s="295"/>
      <c r="SXF118" s="295"/>
      <c r="SXG118" s="295"/>
      <c r="SXH118" s="295"/>
      <c r="SXI118" s="295"/>
      <c r="SXJ118" s="295"/>
      <c r="SXK118" s="295"/>
      <c r="SXL118" s="295"/>
      <c r="SXM118" s="295"/>
      <c r="SXN118" s="295"/>
      <c r="SXO118" s="295"/>
      <c r="SXP118" s="295"/>
      <c r="SXQ118" s="295"/>
      <c r="SXR118" s="295"/>
      <c r="SXS118" s="295"/>
      <c r="SXT118" s="295"/>
      <c r="SXU118" s="295"/>
      <c r="SXV118" s="295"/>
      <c r="SXW118" s="295"/>
      <c r="SXX118" s="295"/>
      <c r="SXY118" s="295"/>
      <c r="SXZ118" s="295"/>
      <c r="SYA118" s="295"/>
      <c r="SYB118" s="295"/>
      <c r="SYC118" s="295"/>
      <c r="SYD118" s="295"/>
      <c r="SYE118" s="295"/>
      <c r="SYF118" s="295"/>
      <c r="SYG118" s="295"/>
      <c r="SYH118" s="295"/>
      <c r="SYI118" s="295"/>
      <c r="SYJ118" s="295"/>
      <c r="SYK118" s="295"/>
      <c r="SYL118" s="295"/>
      <c r="SYM118" s="295"/>
      <c r="SYN118" s="295"/>
      <c r="SYO118" s="295"/>
      <c r="SYP118" s="295"/>
      <c r="SYQ118" s="295"/>
      <c r="SYR118" s="295"/>
      <c r="SYS118" s="295"/>
      <c r="SYT118" s="295"/>
      <c r="SYU118" s="295"/>
      <c r="SYV118" s="295"/>
      <c r="SYW118" s="295"/>
      <c r="SYX118" s="295"/>
      <c r="SYY118" s="295"/>
      <c r="SYZ118" s="295"/>
      <c r="SZA118" s="295"/>
      <c r="SZB118" s="295"/>
      <c r="SZC118" s="295"/>
      <c r="SZD118" s="295"/>
      <c r="SZE118" s="295"/>
      <c r="SZF118" s="295"/>
      <c r="SZG118" s="295"/>
      <c r="SZH118" s="295"/>
      <c r="SZI118" s="295"/>
      <c r="SZJ118" s="295"/>
      <c r="SZK118" s="295"/>
      <c r="SZL118" s="295"/>
      <c r="SZM118" s="295"/>
      <c r="SZN118" s="295"/>
      <c r="SZO118" s="295"/>
      <c r="SZP118" s="295"/>
      <c r="SZQ118" s="295"/>
      <c r="SZR118" s="295"/>
      <c r="SZS118" s="295"/>
      <c r="SZT118" s="295"/>
      <c r="SZU118" s="295"/>
      <c r="SZV118" s="295"/>
      <c r="SZW118" s="295"/>
      <c r="SZX118" s="295"/>
      <c r="SZY118" s="295"/>
      <c r="SZZ118" s="295"/>
      <c r="TAA118" s="295"/>
      <c r="TAB118" s="295"/>
      <c r="TAC118" s="295"/>
      <c r="TAD118" s="295"/>
      <c r="TAE118" s="295"/>
      <c r="TAF118" s="295"/>
      <c r="TAG118" s="295"/>
      <c r="TAH118" s="295"/>
      <c r="TAI118" s="295"/>
      <c r="TAJ118" s="295"/>
      <c r="TAK118" s="295"/>
      <c r="TAL118" s="295"/>
      <c r="TAM118" s="295"/>
      <c r="TAN118" s="295"/>
      <c r="TAO118" s="295"/>
      <c r="TAP118" s="295"/>
      <c r="TAQ118" s="295"/>
      <c r="TAR118" s="295"/>
      <c r="TAS118" s="295"/>
      <c r="TAT118" s="295"/>
      <c r="TAU118" s="295"/>
      <c r="TAV118" s="295"/>
      <c r="TAW118" s="295"/>
      <c r="TAX118" s="295"/>
      <c r="TAY118" s="295"/>
      <c r="TAZ118" s="295"/>
      <c r="TBA118" s="295"/>
      <c r="TBB118" s="295"/>
      <c r="TBC118" s="295"/>
      <c r="TBD118" s="295"/>
      <c r="TBE118" s="295"/>
      <c r="TBF118" s="295"/>
      <c r="TBG118" s="295"/>
      <c r="TBH118" s="295"/>
      <c r="TBI118" s="295"/>
      <c r="TBJ118" s="295"/>
      <c r="TBK118" s="295"/>
      <c r="TBL118" s="295"/>
      <c r="TBM118" s="295"/>
      <c r="TBN118" s="295"/>
      <c r="TBO118" s="295"/>
      <c r="TBP118" s="295"/>
      <c r="TBQ118" s="295"/>
      <c r="TBR118" s="295"/>
      <c r="TBS118" s="295"/>
      <c r="TBT118" s="295"/>
      <c r="TBU118" s="295"/>
      <c r="TBV118" s="295"/>
      <c r="TBW118" s="295"/>
      <c r="TBX118" s="295"/>
      <c r="TBY118" s="295"/>
      <c r="TBZ118" s="295"/>
      <c r="TCA118" s="295"/>
      <c r="TCB118" s="295"/>
      <c r="TCC118" s="295"/>
      <c r="TCD118" s="295"/>
      <c r="TCE118" s="295"/>
      <c r="TCF118" s="295"/>
      <c r="TCG118" s="295"/>
      <c r="TCH118" s="295"/>
      <c r="TCI118" s="295"/>
      <c r="TCJ118" s="295"/>
      <c r="TCK118" s="295"/>
      <c r="TCL118" s="295"/>
      <c r="TCM118" s="295"/>
      <c r="TCN118" s="295"/>
      <c r="TCO118" s="295"/>
      <c r="TCP118" s="295"/>
      <c r="TCQ118" s="295"/>
      <c r="TCR118" s="295"/>
      <c r="TCS118" s="295"/>
      <c r="TCT118" s="295"/>
      <c r="TCU118" s="295"/>
      <c r="TCV118" s="295"/>
      <c r="TCW118" s="295"/>
      <c r="TCX118" s="295"/>
      <c r="TCY118" s="295"/>
      <c r="TCZ118" s="295"/>
      <c r="TDA118" s="295"/>
      <c r="TDB118" s="295"/>
      <c r="TDC118" s="295"/>
      <c r="TDD118" s="295"/>
      <c r="TDE118" s="295"/>
      <c r="TDF118" s="295"/>
      <c r="TDG118" s="295"/>
      <c r="TDH118" s="295"/>
      <c r="TDI118" s="295"/>
      <c r="TDJ118" s="295"/>
      <c r="TDK118" s="295"/>
      <c r="TDL118" s="295"/>
      <c r="TDM118" s="295"/>
      <c r="TDN118" s="295"/>
      <c r="TDO118" s="295"/>
      <c r="TDP118" s="295"/>
      <c r="TDQ118" s="295"/>
      <c r="TDR118" s="295"/>
      <c r="TDS118" s="295"/>
      <c r="TDT118" s="295"/>
      <c r="TDU118" s="295"/>
      <c r="TDV118" s="295"/>
      <c r="TDW118" s="295"/>
      <c r="TDX118" s="295"/>
      <c r="TDY118" s="295"/>
      <c r="TDZ118" s="295"/>
      <c r="TEA118" s="295"/>
      <c r="TEB118" s="295"/>
      <c r="TEC118" s="295"/>
      <c r="TED118" s="295"/>
      <c r="TEE118" s="295"/>
      <c r="TEF118" s="295"/>
      <c r="TEG118" s="295"/>
      <c r="TEH118" s="295"/>
      <c r="TEI118" s="295"/>
      <c r="TEJ118" s="295"/>
      <c r="TEK118" s="295"/>
      <c r="TEL118" s="295"/>
      <c r="TEM118" s="295"/>
      <c r="TEN118" s="295"/>
      <c r="TEO118" s="295"/>
      <c r="TEP118" s="295"/>
      <c r="TEQ118" s="295"/>
      <c r="TER118" s="295"/>
      <c r="TES118" s="295"/>
      <c r="TET118" s="295"/>
      <c r="TEU118" s="295"/>
      <c r="TEV118" s="295"/>
      <c r="TEW118" s="295"/>
      <c r="TEX118" s="295"/>
      <c r="TEY118" s="295"/>
      <c r="TEZ118" s="295"/>
      <c r="TFA118" s="295"/>
      <c r="TFB118" s="295"/>
      <c r="TFC118" s="295"/>
      <c r="TFD118" s="295"/>
      <c r="TFE118" s="295"/>
      <c r="TFF118" s="295"/>
      <c r="TFG118" s="295"/>
      <c r="TFH118" s="295"/>
      <c r="TFI118" s="295"/>
      <c r="TFJ118" s="295"/>
      <c r="TFK118" s="295"/>
      <c r="TFL118" s="295"/>
      <c r="TFM118" s="295"/>
      <c r="TFN118" s="295"/>
      <c r="TFO118" s="295"/>
      <c r="TFP118" s="295"/>
      <c r="TFQ118" s="295"/>
      <c r="TFR118" s="295"/>
      <c r="TFS118" s="295"/>
      <c r="TFT118" s="295"/>
      <c r="TFU118" s="295"/>
      <c r="TFV118" s="295"/>
      <c r="TFW118" s="295"/>
      <c r="TFX118" s="295"/>
      <c r="TFY118" s="295"/>
      <c r="TFZ118" s="295"/>
      <c r="TGA118" s="295"/>
      <c r="TGB118" s="295"/>
      <c r="TGC118" s="295"/>
      <c r="TGD118" s="295"/>
      <c r="TGE118" s="295"/>
      <c r="TGF118" s="295"/>
      <c r="TGG118" s="295"/>
      <c r="TGH118" s="295"/>
      <c r="TGI118" s="295"/>
      <c r="TGJ118" s="295"/>
      <c r="TGK118" s="295"/>
      <c r="TGL118" s="295"/>
      <c r="TGM118" s="295"/>
      <c r="TGN118" s="295"/>
      <c r="TGO118" s="295"/>
      <c r="TGP118" s="295"/>
      <c r="TGQ118" s="295"/>
      <c r="TGR118" s="295"/>
      <c r="TGS118" s="295"/>
      <c r="TGT118" s="295"/>
      <c r="TGU118" s="295"/>
      <c r="TGV118" s="295"/>
      <c r="TGW118" s="295"/>
      <c r="TGX118" s="295"/>
      <c r="TGY118" s="295"/>
      <c r="TGZ118" s="295"/>
      <c r="THA118" s="295"/>
      <c r="THB118" s="295"/>
      <c r="THC118" s="295"/>
      <c r="THD118" s="295"/>
      <c r="THE118" s="295"/>
      <c r="THF118" s="295"/>
      <c r="THG118" s="295"/>
      <c r="THH118" s="295"/>
      <c r="THI118" s="295"/>
      <c r="THJ118" s="295"/>
      <c r="THK118" s="295"/>
      <c r="THL118" s="295"/>
      <c r="THM118" s="295"/>
      <c r="THN118" s="295"/>
      <c r="THO118" s="295"/>
      <c r="THP118" s="295"/>
      <c r="THQ118" s="295"/>
      <c r="THR118" s="295"/>
      <c r="THS118" s="295"/>
      <c r="THT118" s="295"/>
      <c r="THU118" s="295"/>
      <c r="THV118" s="295"/>
      <c r="THW118" s="295"/>
      <c r="THX118" s="295"/>
      <c r="THY118" s="295"/>
      <c r="THZ118" s="295"/>
      <c r="TIA118" s="295"/>
      <c r="TIB118" s="295"/>
      <c r="TIC118" s="295"/>
      <c r="TID118" s="295"/>
      <c r="TIE118" s="295"/>
      <c r="TIF118" s="295"/>
      <c r="TIG118" s="295"/>
      <c r="TIH118" s="295"/>
      <c r="TII118" s="295"/>
      <c r="TIJ118" s="295"/>
      <c r="TIK118" s="295"/>
      <c r="TIL118" s="295"/>
      <c r="TIM118" s="295"/>
      <c r="TIN118" s="295"/>
      <c r="TIO118" s="295"/>
      <c r="TIP118" s="295"/>
      <c r="TIQ118" s="295"/>
      <c r="TIR118" s="295"/>
      <c r="TIS118" s="295"/>
      <c r="TIT118" s="295"/>
      <c r="TIU118" s="295"/>
      <c r="TIV118" s="295"/>
      <c r="TIW118" s="295"/>
      <c r="TIX118" s="295"/>
      <c r="TIY118" s="295"/>
      <c r="TIZ118" s="295"/>
      <c r="TJA118" s="295"/>
      <c r="TJB118" s="295"/>
      <c r="TJC118" s="295"/>
      <c r="TJD118" s="295"/>
      <c r="TJE118" s="295"/>
      <c r="TJF118" s="295"/>
      <c r="TJG118" s="295"/>
      <c r="TJH118" s="295"/>
      <c r="TJI118" s="295"/>
      <c r="TJJ118" s="295"/>
      <c r="TJK118" s="295"/>
      <c r="TJL118" s="295"/>
      <c r="TJM118" s="295"/>
      <c r="TJN118" s="295"/>
      <c r="TJO118" s="295"/>
      <c r="TJP118" s="295"/>
      <c r="TJQ118" s="295"/>
      <c r="TJR118" s="295"/>
      <c r="TJS118" s="295"/>
      <c r="TJT118" s="295"/>
      <c r="TJU118" s="295"/>
      <c r="TJV118" s="295"/>
      <c r="TJW118" s="295"/>
      <c r="TJX118" s="295"/>
      <c r="TJY118" s="295"/>
      <c r="TJZ118" s="295"/>
      <c r="TKA118" s="295"/>
      <c r="TKB118" s="295"/>
      <c r="TKC118" s="295"/>
      <c r="TKD118" s="295"/>
      <c r="TKE118" s="295"/>
      <c r="TKF118" s="295"/>
      <c r="TKG118" s="295"/>
      <c r="TKH118" s="295"/>
      <c r="TKI118" s="295"/>
      <c r="TKJ118" s="295"/>
      <c r="TKK118" s="295"/>
      <c r="TKL118" s="295"/>
      <c r="TKM118" s="295"/>
      <c r="TKN118" s="295"/>
      <c r="TKO118" s="295"/>
      <c r="TKP118" s="295"/>
      <c r="TKQ118" s="295"/>
      <c r="TKR118" s="295"/>
      <c r="TKS118" s="295"/>
      <c r="TKT118" s="295"/>
      <c r="TKU118" s="295"/>
      <c r="TKV118" s="295"/>
      <c r="TKW118" s="295"/>
      <c r="TKX118" s="295"/>
      <c r="TKY118" s="295"/>
      <c r="TKZ118" s="295"/>
      <c r="TLA118" s="295"/>
      <c r="TLB118" s="295"/>
      <c r="TLC118" s="295"/>
      <c r="TLD118" s="295"/>
      <c r="TLE118" s="295"/>
      <c r="TLF118" s="295"/>
      <c r="TLG118" s="295"/>
      <c r="TLH118" s="295"/>
      <c r="TLI118" s="295"/>
      <c r="TLJ118" s="295"/>
      <c r="TLK118" s="295"/>
      <c r="TLL118" s="295"/>
      <c r="TLM118" s="295"/>
      <c r="TLN118" s="295"/>
      <c r="TLO118" s="295"/>
      <c r="TLP118" s="295"/>
      <c r="TLQ118" s="295"/>
      <c r="TLR118" s="295"/>
      <c r="TLS118" s="295"/>
      <c r="TLT118" s="295"/>
      <c r="TLU118" s="295"/>
      <c r="TLV118" s="295"/>
      <c r="TLW118" s="295"/>
      <c r="TLX118" s="295"/>
      <c r="TLY118" s="295"/>
      <c r="TLZ118" s="295"/>
      <c r="TMA118" s="295"/>
      <c r="TMB118" s="295"/>
      <c r="TMC118" s="295"/>
      <c r="TMD118" s="295"/>
      <c r="TME118" s="295"/>
      <c r="TMF118" s="295"/>
      <c r="TMG118" s="295"/>
      <c r="TMH118" s="295"/>
      <c r="TMI118" s="295"/>
      <c r="TMJ118" s="295"/>
      <c r="TMK118" s="295"/>
      <c r="TML118" s="295"/>
      <c r="TMM118" s="295"/>
      <c r="TMN118" s="295"/>
      <c r="TMO118" s="295"/>
      <c r="TMP118" s="295"/>
      <c r="TMQ118" s="295"/>
      <c r="TMR118" s="295"/>
      <c r="TMS118" s="295"/>
      <c r="TMT118" s="295"/>
      <c r="TMU118" s="295"/>
      <c r="TMV118" s="295"/>
      <c r="TMW118" s="295"/>
      <c r="TMX118" s="295"/>
      <c r="TMY118" s="295"/>
      <c r="TMZ118" s="295"/>
      <c r="TNA118" s="295"/>
      <c r="TNB118" s="295"/>
      <c r="TNC118" s="295"/>
      <c r="TND118" s="295"/>
      <c r="TNE118" s="295"/>
      <c r="TNF118" s="295"/>
      <c r="TNG118" s="295"/>
      <c r="TNH118" s="295"/>
      <c r="TNI118" s="295"/>
      <c r="TNJ118" s="295"/>
      <c r="TNK118" s="295"/>
      <c r="TNL118" s="295"/>
      <c r="TNM118" s="295"/>
      <c r="TNN118" s="295"/>
      <c r="TNO118" s="295"/>
      <c r="TNP118" s="295"/>
      <c r="TNQ118" s="295"/>
      <c r="TNR118" s="295"/>
      <c r="TNS118" s="295"/>
      <c r="TNT118" s="295"/>
      <c r="TNU118" s="295"/>
      <c r="TNV118" s="295"/>
      <c r="TNW118" s="295"/>
      <c r="TNX118" s="295"/>
      <c r="TNY118" s="295"/>
      <c r="TNZ118" s="295"/>
      <c r="TOA118" s="295"/>
      <c r="TOB118" s="295"/>
      <c r="TOC118" s="295"/>
      <c r="TOD118" s="295"/>
      <c r="TOE118" s="295"/>
      <c r="TOF118" s="295"/>
      <c r="TOG118" s="295"/>
      <c r="TOH118" s="295"/>
      <c r="TOI118" s="295"/>
      <c r="TOJ118" s="295"/>
      <c r="TOK118" s="295"/>
      <c r="TOL118" s="295"/>
      <c r="TOM118" s="295"/>
      <c r="TON118" s="295"/>
      <c r="TOO118" s="295"/>
      <c r="TOP118" s="295"/>
      <c r="TOQ118" s="295"/>
      <c r="TOR118" s="295"/>
      <c r="TOS118" s="295"/>
      <c r="TOT118" s="295"/>
      <c r="TOU118" s="295"/>
      <c r="TOV118" s="295"/>
      <c r="TOW118" s="295"/>
      <c r="TOX118" s="295"/>
      <c r="TOY118" s="295"/>
      <c r="TOZ118" s="295"/>
      <c r="TPA118" s="295"/>
      <c r="TPB118" s="295"/>
      <c r="TPC118" s="295"/>
      <c r="TPD118" s="295"/>
      <c r="TPE118" s="295"/>
      <c r="TPF118" s="295"/>
      <c r="TPG118" s="295"/>
      <c r="TPH118" s="295"/>
      <c r="TPI118" s="295"/>
      <c r="TPJ118" s="295"/>
      <c r="TPK118" s="295"/>
      <c r="TPL118" s="295"/>
      <c r="TPM118" s="295"/>
      <c r="TPN118" s="295"/>
      <c r="TPO118" s="295"/>
      <c r="TPP118" s="295"/>
      <c r="TPQ118" s="295"/>
      <c r="TPR118" s="295"/>
      <c r="TPS118" s="295"/>
      <c r="TPT118" s="295"/>
      <c r="TPU118" s="295"/>
      <c r="TPV118" s="295"/>
      <c r="TPW118" s="295"/>
      <c r="TPX118" s="295"/>
      <c r="TPY118" s="295"/>
      <c r="TPZ118" s="295"/>
      <c r="TQA118" s="295"/>
      <c r="TQB118" s="295"/>
      <c r="TQC118" s="295"/>
      <c r="TQD118" s="295"/>
      <c r="TQE118" s="295"/>
      <c r="TQF118" s="295"/>
      <c r="TQG118" s="295"/>
      <c r="TQH118" s="295"/>
      <c r="TQI118" s="295"/>
      <c r="TQJ118" s="295"/>
      <c r="TQK118" s="295"/>
      <c r="TQL118" s="295"/>
      <c r="TQM118" s="295"/>
      <c r="TQN118" s="295"/>
      <c r="TQO118" s="295"/>
      <c r="TQP118" s="295"/>
      <c r="TQQ118" s="295"/>
      <c r="TQR118" s="295"/>
      <c r="TQS118" s="295"/>
      <c r="TQT118" s="295"/>
      <c r="TQU118" s="295"/>
      <c r="TQV118" s="295"/>
      <c r="TQW118" s="295"/>
      <c r="TQX118" s="295"/>
      <c r="TQY118" s="295"/>
      <c r="TQZ118" s="295"/>
      <c r="TRA118" s="295"/>
      <c r="TRB118" s="295"/>
      <c r="TRC118" s="295"/>
      <c r="TRD118" s="295"/>
      <c r="TRE118" s="295"/>
      <c r="TRF118" s="295"/>
      <c r="TRG118" s="295"/>
      <c r="TRH118" s="295"/>
      <c r="TRI118" s="295"/>
      <c r="TRJ118" s="295"/>
      <c r="TRK118" s="295"/>
      <c r="TRL118" s="295"/>
      <c r="TRM118" s="295"/>
      <c r="TRN118" s="295"/>
      <c r="TRO118" s="295"/>
      <c r="TRP118" s="295"/>
      <c r="TRQ118" s="295"/>
      <c r="TRR118" s="295"/>
      <c r="TRS118" s="295"/>
      <c r="TRT118" s="295"/>
      <c r="TRU118" s="295"/>
      <c r="TRV118" s="295"/>
      <c r="TRW118" s="295"/>
      <c r="TRX118" s="295"/>
      <c r="TRY118" s="295"/>
      <c r="TRZ118" s="295"/>
      <c r="TSA118" s="295"/>
      <c r="TSB118" s="295"/>
      <c r="TSC118" s="295"/>
      <c r="TSD118" s="295"/>
      <c r="TSE118" s="295"/>
      <c r="TSF118" s="295"/>
      <c r="TSG118" s="295"/>
      <c r="TSH118" s="295"/>
      <c r="TSI118" s="295"/>
      <c r="TSJ118" s="295"/>
      <c r="TSK118" s="295"/>
      <c r="TSL118" s="295"/>
      <c r="TSM118" s="295"/>
      <c r="TSN118" s="295"/>
      <c r="TSO118" s="295"/>
      <c r="TSP118" s="295"/>
      <c r="TSQ118" s="295"/>
      <c r="TSR118" s="295"/>
      <c r="TSS118" s="295"/>
      <c r="TST118" s="295"/>
      <c r="TSU118" s="295"/>
      <c r="TSV118" s="295"/>
      <c r="TSW118" s="295"/>
      <c r="TSX118" s="295"/>
      <c r="TSY118" s="295"/>
      <c r="TSZ118" s="295"/>
      <c r="TTA118" s="295"/>
      <c r="TTB118" s="295"/>
      <c r="TTC118" s="295"/>
      <c r="TTD118" s="295"/>
      <c r="TTE118" s="295"/>
      <c r="TTF118" s="295"/>
      <c r="TTG118" s="295"/>
      <c r="TTH118" s="295"/>
      <c r="TTI118" s="295"/>
      <c r="TTJ118" s="295"/>
      <c r="TTK118" s="295"/>
      <c r="TTL118" s="295"/>
      <c r="TTM118" s="295"/>
      <c r="TTN118" s="295"/>
      <c r="TTO118" s="295"/>
      <c r="TTP118" s="295"/>
      <c r="TTQ118" s="295"/>
      <c r="TTR118" s="295"/>
      <c r="TTS118" s="295"/>
      <c r="TTT118" s="295"/>
      <c r="TTU118" s="295"/>
      <c r="TTV118" s="295"/>
      <c r="TTW118" s="295"/>
      <c r="TTX118" s="295"/>
      <c r="TTY118" s="295"/>
      <c r="TTZ118" s="295"/>
      <c r="TUA118" s="295"/>
      <c r="TUB118" s="295"/>
      <c r="TUC118" s="295"/>
      <c r="TUD118" s="295"/>
      <c r="TUE118" s="295"/>
      <c r="TUF118" s="295"/>
      <c r="TUG118" s="295"/>
      <c r="TUH118" s="295"/>
      <c r="TUI118" s="295"/>
      <c r="TUJ118" s="295"/>
      <c r="TUK118" s="295"/>
      <c r="TUL118" s="295"/>
      <c r="TUM118" s="295"/>
      <c r="TUN118" s="295"/>
      <c r="TUO118" s="295"/>
      <c r="TUP118" s="295"/>
      <c r="TUQ118" s="295"/>
      <c r="TUR118" s="295"/>
      <c r="TUS118" s="295"/>
      <c r="TUT118" s="295"/>
      <c r="TUU118" s="295"/>
      <c r="TUV118" s="295"/>
      <c r="TUW118" s="295"/>
      <c r="TUX118" s="295"/>
      <c r="TUY118" s="295"/>
      <c r="TUZ118" s="295"/>
      <c r="TVA118" s="295"/>
      <c r="TVB118" s="295"/>
      <c r="TVC118" s="295"/>
      <c r="TVD118" s="295"/>
      <c r="TVE118" s="295"/>
      <c r="TVF118" s="295"/>
      <c r="TVG118" s="295"/>
      <c r="TVH118" s="295"/>
      <c r="TVI118" s="295"/>
      <c r="TVJ118" s="295"/>
      <c r="TVK118" s="295"/>
      <c r="TVL118" s="295"/>
      <c r="TVM118" s="295"/>
      <c r="TVN118" s="295"/>
      <c r="TVO118" s="295"/>
      <c r="TVP118" s="295"/>
      <c r="TVQ118" s="295"/>
      <c r="TVR118" s="295"/>
      <c r="TVS118" s="295"/>
      <c r="TVT118" s="295"/>
      <c r="TVU118" s="295"/>
      <c r="TVV118" s="295"/>
      <c r="TVW118" s="295"/>
      <c r="TVX118" s="295"/>
      <c r="TVY118" s="295"/>
      <c r="TVZ118" s="295"/>
      <c r="TWA118" s="295"/>
      <c r="TWB118" s="295"/>
      <c r="TWC118" s="295"/>
      <c r="TWD118" s="295"/>
      <c r="TWE118" s="295"/>
      <c r="TWF118" s="295"/>
      <c r="TWG118" s="295"/>
      <c r="TWH118" s="295"/>
      <c r="TWI118" s="295"/>
      <c r="TWJ118" s="295"/>
      <c r="TWK118" s="295"/>
      <c r="TWL118" s="295"/>
      <c r="TWM118" s="295"/>
      <c r="TWN118" s="295"/>
      <c r="TWO118" s="295"/>
      <c r="TWP118" s="295"/>
      <c r="TWQ118" s="295"/>
      <c r="TWR118" s="295"/>
      <c r="TWS118" s="295"/>
      <c r="TWT118" s="295"/>
      <c r="TWU118" s="295"/>
      <c r="TWV118" s="295"/>
      <c r="TWW118" s="295"/>
      <c r="TWX118" s="295"/>
      <c r="TWY118" s="295"/>
      <c r="TWZ118" s="295"/>
      <c r="TXA118" s="295"/>
      <c r="TXB118" s="295"/>
      <c r="TXC118" s="295"/>
      <c r="TXD118" s="295"/>
      <c r="TXE118" s="295"/>
      <c r="TXF118" s="295"/>
      <c r="TXG118" s="295"/>
      <c r="TXH118" s="295"/>
      <c r="TXI118" s="295"/>
      <c r="TXJ118" s="295"/>
      <c r="TXK118" s="295"/>
      <c r="TXL118" s="295"/>
      <c r="TXM118" s="295"/>
      <c r="TXN118" s="295"/>
      <c r="TXO118" s="295"/>
      <c r="TXP118" s="295"/>
      <c r="TXQ118" s="295"/>
      <c r="TXR118" s="295"/>
      <c r="TXS118" s="295"/>
      <c r="TXT118" s="295"/>
      <c r="TXU118" s="295"/>
      <c r="TXV118" s="295"/>
      <c r="TXW118" s="295"/>
      <c r="TXX118" s="295"/>
      <c r="TXY118" s="295"/>
      <c r="TXZ118" s="295"/>
      <c r="TYA118" s="295"/>
      <c r="TYB118" s="295"/>
      <c r="TYC118" s="295"/>
      <c r="TYD118" s="295"/>
      <c r="TYE118" s="295"/>
      <c r="TYF118" s="295"/>
      <c r="TYG118" s="295"/>
      <c r="TYH118" s="295"/>
      <c r="TYI118" s="295"/>
      <c r="TYJ118" s="295"/>
      <c r="TYK118" s="295"/>
      <c r="TYL118" s="295"/>
      <c r="TYM118" s="295"/>
      <c r="TYN118" s="295"/>
      <c r="TYO118" s="295"/>
      <c r="TYP118" s="295"/>
      <c r="TYQ118" s="295"/>
      <c r="TYR118" s="295"/>
      <c r="TYS118" s="295"/>
      <c r="TYT118" s="295"/>
      <c r="TYU118" s="295"/>
      <c r="TYV118" s="295"/>
      <c r="TYW118" s="295"/>
      <c r="TYX118" s="295"/>
      <c r="TYY118" s="295"/>
      <c r="TYZ118" s="295"/>
      <c r="TZA118" s="295"/>
      <c r="TZB118" s="295"/>
      <c r="TZC118" s="295"/>
      <c r="TZD118" s="295"/>
      <c r="TZE118" s="295"/>
      <c r="TZF118" s="295"/>
      <c r="TZG118" s="295"/>
      <c r="TZH118" s="295"/>
      <c r="TZI118" s="295"/>
      <c r="TZJ118" s="295"/>
      <c r="TZK118" s="295"/>
      <c r="TZL118" s="295"/>
      <c r="TZM118" s="295"/>
      <c r="TZN118" s="295"/>
      <c r="TZO118" s="295"/>
      <c r="TZP118" s="295"/>
      <c r="TZQ118" s="295"/>
      <c r="TZR118" s="295"/>
      <c r="TZS118" s="295"/>
      <c r="TZT118" s="295"/>
      <c r="TZU118" s="295"/>
      <c r="TZV118" s="295"/>
      <c r="TZW118" s="295"/>
      <c r="TZX118" s="295"/>
      <c r="TZY118" s="295"/>
      <c r="TZZ118" s="295"/>
      <c r="UAA118" s="295"/>
      <c r="UAB118" s="295"/>
      <c r="UAC118" s="295"/>
      <c r="UAD118" s="295"/>
      <c r="UAE118" s="295"/>
      <c r="UAF118" s="295"/>
      <c r="UAG118" s="295"/>
      <c r="UAH118" s="295"/>
      <c r="UAI118" s="295"/>
      <c r="UAJ118" s="295"/>
      <c r="UAK118" s="295"/>
      <c r="UAL118" s="295"/>
      <c r="UAM118" s="295"/>
      <c r="UAN118" s="295"/>
      <c r="UAO118" s="295"/>
      <c r="UAP118" s="295"/>
      <c r="UAQ118" s="295"/>
      <c r="UAR118" s="295"/>
      <c r="UAS118" s="295"/>
      <c r="UAT118" s="295"/>
      <c r="UAU118" s="295"/>
      <c r="UAV118" s="295"/>
      <c r="UAW118" s="295"/>
      <c r="UAX118" s="295"/>
      <c r="UAY118" s="295"/>
      <c r="UAZ118" s="295"/>
      <c r="UBA118" s="295"/>
      <c r="UBB118" s="295"/>
      <c r="UBC118" s="295"/>
      <c r="UBD118" s="295"/>
      <c r="UBE118" s="295"/>
      <c r="UBF118" s="295"/>
      <c r="UBG118" s="295"/>
      <c r="UBH118" s="295"/>
      <c r="UBI118" s="295"/>
      <c r="UBJ118" s="295"/>
      <c r="UBK118" s="295"/>
      <c r="UBL118" s="295"/>
      <c r="UBM118" s="295"/>
      <c r="UBN118" s="295"/>
      <c r="UBO118" s="295"/>
      <c r="UBP118" s="295"/>
      <c r="UBQ118" s="295"/>
      <c r="UBR118" s="295"/>
      <c r="UBS118" s="295"/>
      <c r="UBT118" s="295"/>
      <c r="UBU118" s="295"/>
      <c r="UBV118" s="295"/>
      <c r="UBW118" s="295"/>
      <c r="UBX118" s="295"/>
      <c r="UBY118" s="295"/>
      <c r="UBZ118" s="295"/>
      <c r="UCA118" s="295"/>
      <c r="UCB118" s="295"/>
      <c r="UCC118" s="295"/>
      <c r="UCD118" s="295"/>
      <c r="UCE118" s="295"/>
      <c r="UCF118" s="295"/>
      <c r="UCG118" s="295"/>
      <c r="UCH118" s="295"/>
      <c r="UCI118" s="295"/>
      <c r="UCJ118" s="295"/>
      <c r="UCK118" s="295"/>
      <c r="UCL118" s="295"/>
      <c r="UCM118" s="295"/>
      <c r="UCN118" s="295"/>
      <c r="UCO118" s="295"/>
      <c r="UCP118" s="295"/>
      <c r="UCQ118" s="295"/>
      <c r="UCR118" s="295"/>
      <c r="UCS118" s="295"/>
      <c r="UCT118" s="295"/>
      <c r="UCU118" s="295"/>
      <c r="UCV118" s="295"/>
      <c r="UCW118" s="295"/>
      <c r="UCX118" s="295"/>
      <c r="UCY118" s="295"/>
      <c r="UCZ118" s="295"/>
      <c r="UDA118" s="295"/>
      <c r="UDB118" s="295"/>
      <c r="UDC118" s="295"/>
      <c r="UDD118" s="295"/>
      <c r="UDE118" s="295"/>
      <c r="UDF118" s="295"/>
      <c r="UDG118" s="295"/>
      <c r="UDH118" s="295"/>
      <c r="UDI118" s="295"/>
      <c r="UDJ118" s="295"/>
      <c r="UDK118" s="295"/>
      <c r="UDL118" s="295"/>
      <c r="UDM118" s="295"/>
      <c r="UDN118" s="295"/>
      <c r="UDO118" s="295"/>
      <c r="UDP118" s="295"/>
      <c r="UDQ118" s="295"/>
      <c r="UDR118" s="295"/>
      <c r="UDS118" s="295"/>
      <c r="UDT118" s="295"/>
      <c r="UDU118" s="295"/>
      <c r="UDV118" s="295"/>
      <c r="UDW118" s="295"/>
      <c r="UDX118" s="295"/>
      <c r="UDY118" s="295"/>
      <c r="UDZ118" s="295"/>
      <c r="UEA118" s="295"/>
      <c r="UEB118" s="295"/>
      <c r="UEC118" s="295"/>
      <c r="UED118" s="295"/>
      <c r="UEE118" s="295"/>
      <c r="UEF118" s="295"/>
      <c r="UEG118" s="295"/>
      <c r="UEH118" s="295"/>
      <c r="UEI118" s="295"/>
      <c r="UEJ118" s="295"/>
      <c r="UEK118" s="295"/>
      <c r="UEL118" s="295"/>
      <c r="UEM118" s="295"/>
      <c r="UEN118" s="295"/>
      <c r="UEO118" s="295"/>
      <c r="UEP118" s="295"/>
      <c r="UEQ118" s="295"/>
      <c r="UER118" s="295"/>
      <c r="UES118" s="295"/>
      <c r="UET118" s="295"/>
      <c r="UEU118" s="295"/>
      <c r="UEV118" s="295"/>
      <c r="UEW118" s="295"/>
      <c r="UEX118" s="295"/>
      <c r="UEY118" s="295"/>
      <c r="UEZ118" s="295"/>
      <c r="UFA118" s="295"/>
      <c r="UFB118" s="295"/>
      <c r="UFC118" s="295"/>
      <c r="UFD118" s="295"/>
      <c r="UFE118" s="295"/>
      <c r="UFF118" s="295"/>
      <c r="UFG118" s="295"/>
      <c r="UFH118" s="295"/>
      <c r="UFI118" s="295"/>
      <c r="UFJ118" s="295"/>
      <c r="UFK118" s="295"/>
      <c r="UFL118" s="295"/>
      <c r="UFM118" s="295"/>
      <c r="UFN118" s="295"/>
      <c r="UFO118" s="295"/>
      <c r="UFP118" s="295"/>
      <c r="UFQ118" s="295"/>
      <c r="UFR118" s="295"/>
      <c r="UFS118" s="295"/>
      <c r="UFT118" s="295"/>
      <c r="UFU118" s="295"/>
      <c r="UFV118" s="295"/>
      <c r="UFW118" s="295"/>
      <c r="UFX118" s="295"/>
      <c r="UFY118" s="295"/>
      <c r="UFZ118" s="295"/>
      <c r="UGA118" s="295"/>
      <c r="UGB118" s="295"/>
      <c r="UGC118" s="295"/>
      <c r="UGD118" s="295"/>
      <c r="UGE118" s="295"/>
      <c r="UGF118" s="295"/>
      <c r="UGG118" s="295"/>
      <c r="UGH118" s="295"/>
      <c r="UGI118" s="295"/>
      <c r="UGJ118" s="295"/>
      <c r="UGK118" s="295"/>
      <c r="UGL118" s="295"/>
      <c r="UGM118" s="295"/>
      <c r="UGN118" s="295"/>
      <c r="UGO118" s="295"/>
      <c r="UGP118" s="295"/>
      <c r="UGQ118" s="295"/>
      <c r="UGR118" s="295"/>
      <c r="UGS118" s="295"/>
      <c r="UGT118" s="295"/>
      <c r="UGU118" s="295"/>
      <c r="UGV118" s="295"/>
      <c r="UGW118" s="295"/>
      <c r="UGX118" s="295"/>
      <c r="UGY118" s="295"/>
      <c r="UGZ118" s="295"/>
      <c r="UHA118" s="295"/>
      <c r="UHB118" s="295"/>
      <c r="UHC118" s="295"/>
      <c r="UHD118" s="295"/>
      <c r="UHE118" s="295"/>
      <c r="UHF118" s="295"/>
      <c r="UHG118" s="295"/>
      <c r="UHH118" s="295"/>
      <c r="UHI118" s="295"/>
      <c r="UHJ118" s="295"/>
      <c r="UHK118" s="295"/>
      <c r="UHL118" s="295"/>
      <c r="UHM118" s="295"/>
      <c r="UHN118" s="295"/>
      <c r="UHO118" s="295"/>
      <c r="UHP118" s="295"/>
      <c r="UHQ118" s="295"/>
      <c r="UHR118" s="295"/>
      <c r="UHS118" s="295"/>
      <c r="UHT118" s="295"/>
      <c r="UHU118" s="295"/>
      <c r="UHV118" s="295"/>
      <c r="UHW118" s="295"/>
      <c r="UHX118" s="295"/>
      <c r="UHY118" s="295"/>
      <c r="UHZ118" s="295"/>
      <c r="UIA118" s="295"/>
      <c r="UIB118" s="295"/>
      <c r="UIC118" s="295"/>
      <c r="UID118" s="295"/>
      <c r="UIE118" s="295"/>
      <c r="UIF118" s="295"/>
      <c r="UIG118" s="295"/>
      <c r="UIH118" s="295"/>
      <c r="UII118" s="295"/>
      <c r="UIJ118" s="295"/>
      <c r="UIK118" s="295"/>
      <c r="UIL118" s="295"/>
      <c r="UIM118" s="295"/>
      <c r="UIN118" s="295"/>
      <c r="UIO118" s="295"/>
      <c r="UIP118" s="295"/>
      <c r="UIQ118" s="295"/>
      <c r="UIR118" s="295"/>
      <c r="UIS118" s="295"/>
      <c r="UIT118" s="295"/>
      <c r="UIU118" s="295"/>
      <c r="UIV118" s="295"/>
      <c r="UIW118" s="295"/>
      <c r="UIX118" s="295"/>
      <c r="UIY118" s="295"/>
      <c r="UIZ118" s="295"/>
      <c r="UJA118" s="295"/>
      <c r="UJB118" s="295"/>
      <c r="UJC118" s="295"/>
      <c r="UJD118" s="295"/>
      <c r="UJE118" s="295"/>
      <c r="UJF118" s="295"/>
      <c r="UJG118" s="295"/>
      <c r="UJH118" s="295"/>
      <c r="UJI118" s="295"/>
      <c r="UJJ118" s="295"/>
      <c r="UJK118" s="295"/>
      <c r="UJL118" s="295"/>
      <c r="UJM118" s="295"/>
      <c r="UJN118" s="295"/>
      <c r="UJO118" s="295"/>
      <c r="UJP118" s="295"/>
      <c r="UJQ118" s="295"/>
      <c r="UJR118" s="295"/>
      <c r="UJS118" s="295"/>
      <c r="UJT118" s="295"/>
      <c r="UJU118" s="295"/>
      <c r="UJV118" s="295"/>
      <c r="UJW118" s="295"/>
      <c r="UJX118" s="295"/>
      <c r="UJY118" s="295"/>
      <c r="UJZ118" s="295"/>
      <c r="UKA118" s="295"/>
      <c r="UKB118" s="295"/>
      <c r="UKC118" s="295"/>
      <c r="UKD118" s="295"/>
      <c r="UKE118" s="295"/>
      <c r="UKF118" s="295"/>
      <c r="UKG118" s="295"/>
      <c r="UKH118" s="295"/>
      <c r="UKI118" s="295"/>
      <c r="UKJ118" s="295"/>
      <c r="UKK118" s="295"/>
      <c r="UKL118" s="295"/>
      <c r="UKM118" s="295"/>
      <c r="UKN118" s="295"/>
      <c r="UKO118" s="295"/>
      <c r="UKP118" s="295"/>
      <c r="UKQ118" s="295"/>
      <c r="UKR118" s="295"/>
      <c r="UKS118" s="295"/>
      <c r="UKT118" s="295"/>
      <c r="UKU118" s="295"/>
      <c r="UKV118" s="295"/>
      <c r="UKW118" s="295"/>
      <c r="UKX118" s="295"/>
      <c r="UKY118" s="295"/>
      <c r="UKZ118" s="295"/>
      <c r="ULA118" s="295"/>
      <c r="ULB118" s="295"/>
      <c r="ULC118" s="295"/>
      <c r="ULD118" s="295"/>
      <c r="ULE118" s="295"/>
      <c r="ULF118" s="295"/>
      <c r="ULG118" s="295"/>
      <c r="ULH118" s="295"/>
      <c r="ULI118" s="295"/>
      <c r="ULJ118" s="295"/>
      <c r="ULK118" s="295"/>
      <c r="ULL118" s="295"/>
      <c r="ULM118" s="295"/>
      <c r="ULN118" s="295"/>
      <c r="ULO118" s="295"/>
      <c r="ULP118" s="295"/>
      <c r="ULQ118" s="295"/>
      <c r="ULR118" s="295"/>
      <c r="ULS118" s="295"/>
      <c r="ULT118" s="295"/>
      <c r="ULU118" s="295"/>
      <c r="ULV118" s="295"/>
      <c r="ULW118" s="295"/>
      <c r="ULX118" s="295"/>
      <c r="ULY118" s="295"/>
      <c r="ULZ118" s="295"/>
      <c r="UMA118" s="295"/>
      <c r="UMB118" s="295"/>
      <c r="UMC118" s="295"/>
      <c r="UMD118" s="295"/>
      <c r="UME118" s="295"/>
      <c r="UMF118" s="295"/>
      <c r="UMG118" s="295"/>
      <c r="UMH118" s="295"/>
      <c r="UMI118" s="295"/>
      <c r="UMJ118" s="295"/>
      <c r="UMK118" s="295"/>
      <c r="UML118" s="295"/>
      <c r="UMM118" s="295"/>
      <c r="UMN118" s="295"/>
      <c r="UMO118" s="295"/>
      <c r="UMP118" s="295"/>
      <c r="UMQ118" s="295"/>
      <c r="UMR118" s="295"/>
      <c r="UMS118" s="295"/>
      <c r="UMT118" s="295"/>
      <c r="UMU118" s="295"/>
      <c r="UMV118" s="295"/>
      <c r="UMW118" s="295"/>
      <c r="UMX118" s="295"/>
      <c r="UMY118" s="295"/>
      <c r="UMZ118" s="295"/>
      <c r="UNA118" s="295"/>
      <c r="UNB118" s="295"/>
      <c r="UNC118" s="295"/>
      <c r="UND118" s="295"/>
      <c r="UNE118" s="295"/>
      <c r="UNF118" s="295"/>
      <c r="UNG118" s="295"/>
      <c r="UNH118" s="295"/>
      <c r="UNI118" s="295"/>
      <c r="UNJ118" s="295"/>
      <c r="UNK118" s="295"/>
      <c r="UNL118" s="295"/>
      <c r="UNM118" s="295"/>
      <c r="UNN118" s="295"/>
      <c r="UNO118" s="295"/>
      <c r="UNP118" s="295"/>
      <c r="UNQ118" s="295"/>
      <c r="UNR118" s="295"/>
      <c r="UNS118" s="295"/>
      <c r="UNT118" s="295"/>
      <c r="UNU118" s="295"/>
      <c r="UNV118" s="295"/>
      <c r="UNW118" s="295"/>
      <c r="UNX118" s="295"/>
      <c r="UNY118" s="295"/>
      <c r="UNZ118" s="295"/>
      <c r="UOA118" s="295"/>
      <c r="UOB118" s="295"/>
      <c r="UOC118" s="295"/>
      <c r="UOD118" s="295"/>
      <c r="UOE118" s="295"/>
      <c r="UOF118" s="295"/>
      <c r="UOG118" s="295"/>
      <c r="UOH118" s="295"/>
      <c r="UOI118" s="295"/>
      <c r="UOJ118" s="295"/>
      <c r="UOK118" s="295"/>
      <c r="UOL118" s="295"/>
      <c r="UOM118" s="295"/>
      <c r="UON118" s="295"/>
      <c r="UOO118" s="295"/>
      <c r="UOP118" s="295"/>
      <c r="UOQ118" s="295"/>
      <c r="UOR118" s="295"/>
      <c r="UOS118" s="295"/>
      <c r="UOT118" s="295"/>
      <c r="UOU118" s="295"/>
      <c r="UOV118" s="295"/>
      <c r="UOW118" s="295"/>
      <c r="UOX118" s="295"/>
      <c r="UOY118" s="295"/>
      <c r="UOZ118" s="295"/>
      <c r="UPA118" s="295"/>
      <c r="UPB118" s="295"/>
      <c r="UPC118" s="295"/>
      <c r="UPD118" s="295"/>
      <c r="UPE118" s="295"/>
      <c r="UPF118" s="295"/>
      <c r="UPG118" s="295"/>
      <c r="UPH118" s="295"/>
      <c r="UPI118" s="295"/>
      <c r="UPJ118" s="295"/>
      <c r="UPK118" s="295"/>
      <c r="UPL118" s="295"/>
      <c r="UPM118" s="295"/>
      <c r="UPN118" s="295"/>
      <c r="UPO118" s="295"/>
      <c r="UPP118" s="295"/>
      <c r="UPQ118" s="295"/>
      <c r="UPR118" s="295"/>
      <c r="UPS118" s="295"/>
      <c r="UPT118" s="295"/>
      <c r="UPU118" s="295"/>
      <c r="UPV118" s="295"/>
      <c r="UPW118" s="295"/>
      <c r="UPX118" s="295"/>
      <c r="UPY118" s="295"/>
      <c r="UPZ118" s="295"/>
      <c r="UQA118" s="295"/>
      <c r="UQB118" s="295"/>
      <c r="UQC118" s="295"/>
      <c r="UQD118" s="295"/>
      <c r="UQE118" s="295"/>
      <c r="UQF118" s="295"/>
      <c r="UQG118" s="295"/>
      <c r="UQH118" s="295"/>
      <c r="UQI118" s="295"/>
      <c r="UQJ118" s="295"/>
      <c r="UQK118" s="295"/>
      <c r="UQL118" s="295"/>
      <c r="UQM118" s="295"/>
      <c r="UQN118" s="295"/>
      <c r="UQO118" s="295"/>
      <c r="UQP118" s="295"/>
      <c r="UQQ118" s="295"/>
      <c r="UQR118" s="295"/>
      <c r="UQS118" s="295"/>
      <c r="UQT118" s="295"/>
      <c r="UQU118" s="295"/>
      <c r="UQV118" s="295"/>
      <c r="UQW118" s="295"/>
      <c r="UQX118" s="295"/>
      <c r="UQY118" s="295"/>
      <c r="UQZ118" s="295"/>
      <c r="URA118" s="295"/>
      <c r="URB118" s="295"/>
      <c r="URC118" s="295"/>
      <c r="URD118" s="295"/>
      <c r="URE118" s="295"/>
      <c r="URF118" s="295"/>
      <c r="URG118" s="295"/>
      <c r="URH118" s="295"/>
      <c r="URI118" s="295"/>
      <c r="URJ118" s="295"/>
      <c r="URK118" s="295"/>
      <c r="URL118" s="295"/>
      <c r="URM118" s="295"/>
      <c r="URN118" s="295"/>
      <c r="URO118" s="295"/>
      <c r="URP118" s="295"/>
      <c r="URQ118" s="295"/>
      <c r="URR118" s="295"/>
      <c r="URS118" s="295"/>
      <c r="URT118" s="295"/>
      <c r="URU118" s="295"/>
      <c r="URV118" s="295"/>
      <c r="URW118" s="295"/>
      <c r="URX118" s="295"/>
      <c r="URY118" s="295"/>
      <c r="URZ118" s="295"/>
      <c r="USA118" s="295"/>
      <c r="USB118" s="295"/>
      <c r="USC118" s="295"/>
      <c r="USD118" s="295"/>
      <c r="USE118" s="295"/>
      <c r="USF118" s="295"/>
      <c r="USG118" s="295"/>
      <c r="USH118" s="295"/>
      <c r="USI118" s="295"/>
      <c r="USJ118" s="295"/>
      <c r="USK118" s="295"/>
      <c r="USL118" s="295"/>
      <c r="USM118" s="295"/>
      <c r="USN118" s="295"/>
      <c r="USO118" s="295"/>
      <c r="USP118" s="295"/>
      <c r="USQ118" s="295"/>
      <c r="USR118" s="295"/>
      <c r="USS118" s="295"/>
      <c r="UST118" s="295"/>
      <c r="USU118" s="295"/>
      <c r="USV118" s="295"/>
      <c r="USW118" s="295"/>
      <c r="USX118" s="295"/>
      <c r="USY118" s="295"/>
      <c r="USZ118" s="295"/>
      <c r="UTA118" s="295"/>
      <c r="UTB118" s="295"/>
      <c r="UTC118" s="295"/>
      <c r="UTD118" s="295"/>
      <c r="UTE118" s="295"/>
      <c r="UTF118" s="295"/>
      <c r="UTG118" s="295"/>
      <c r="UTH118" s="295"/>
      <c r="UTI118" s="295"/>
      <c r="UTJ118" s="295"/>
      <c r="UTK118" s="295"/>
      <c r="UTL118" s="295"/>
      <c r="UTM118" s="295"/>
      <c r="UTN118" s="295"/>
      <c r="UTO118" s="295"/>
      <c r="UTP118" s="295"/>
      <c r="UTQ118" s="295"/>
      <c r="UTR118" s="295"/>
      <c r="UTS118" s="295"/>
      <c r="UTT118" s="295"/>
      <c r="UTU118" s="295"/>
      <c r="UTV118" s="295"/>
      <c r="UTW118" s="295"/>
      <c r="UTX118" s="295"/>
      <c r="UTY118" s="295"/>
      <c r="UTZ118" s="295"/>
      <c r="UUA118" s="295"/>
      <c r="UUB118" s="295"/>
      <c r="UUC118" s="295"/>
      <c r="UUD118" s="295"/>
      <c r="UUE118" s="295"/>
      <c r="UUF118" s="295"/>
      <c r="UUG118" s="295"/>
      <c r="UUH118" s="295"/>
      <c r="UUI118" s="295"/>
      <c r="UUJ118" s="295"/>
      <c r="UUK118" s="295"/>
      <c r="UUL118" s="295"/>
      <c r="UUM118" s="295"/>
      <c r="UUN118" s="295"/>
      <c r="UUO118" s="295"/>
      <c r="UUP118" s="295"/>
      <c r="UUQ118" s="295"/>
      <c r="UUR118" s="295"/>
      <c r="UUS118" s="295"/>
      <c r="UUT118" s="295"/>
      <c r="UUU118" s="295"/>
      <c r="UUV118" s="295"/>
      <c r="UUW118" s="295"/>
      <c r="UUX118" s="295"/>
      <c r="UUY118" s="295"/>
      <c r="UUZ118" s="295"/>
      <c r="UVA118" s="295"/>
      <c r="UVB118" s="295"/>
      <c r="UVC118" s="295"/>
      <c r="UVD118" s="295"/>
      <c r="UVE118" s="295"/>
      <c r="UVF118" s="295"/>
      <c r="UVG118" s="295"/>
      <c r="UVH118" s="295"/>
      <c r="UVI118" s="295"/>
      <c r="UVJ118" s="295"/>
      <c r="UVK118" s="295"/>
      <c r="UVL118" s="295"/>
      <c r="UVM118" s="295"/>
      <c r="UVN118" s="295"/>
      <c r="UVO118" s="295"/>
      <c r="UVP118" s="295"/>
      <c r="UVQ118" s="295"/>
      <c r="UVR118" s="295"/>
      <c r="UVS118" s="295"/>
      <c r="UVT118" s="295"/>
      <c r="UVU118" s="295"/>
      <c r="UVV118" s="295"/>
      <c r="UVW118" s="295"/>
      <c r="UVX118" s="295"/>
      <c r="UVY118" s="295"/>
      <c r="UVZ118" s="295"/>
      <c r="UWA118" s="295"/>
      <c r="UWB118" s="295"/>
      <c r="UWC118" s="295"/>
      <c r="UWD118" s="295"/>
      <c r="UWE118" s="295"/>
      <c r="UWF118" s="295"/>
      <c r="UWG118" s="295"/>
      <c r="UWH118" s="295"/>
      <c r="UWI118" s="295"/>
      <c r="UWJ118" s="295"/>
      <c r="UWK118" s="295"/>
      <c r="UWL118" s="295"/>
      <c r="UWM118" s="295"/>
      <c r="UWN118" s="295"/>
      <c r="UWO118" s="295"/>
      <c r="UWP118" s="295"/>
      <c r="UWQ118" s="295"/>
      <c r="UWR118" s="295"/>
      <c r="UWS118" s="295"/>
      <c r="UWT118" s="295"/>
      <c r="UWU118" s="295"/>
      <c r="UWV118" s="295"/>
      <c r="UWW118" s="295"/>
      <c r="UWX118" s="295"/>
      <c r="UWY118" s="295"/>
      <c r="UWZ118" s="295"/>
      <c r="UXA118" s="295"/>
      <c r="UXB118" s="295"/>
      <c r="UXC118" s="295"/>
      <c r="UXD118" s="295"/>
      <c r="UXE118" s="295"/>
      <c r="UXF118" s="295"/>
      <c r="UXG118" s="295"/>
      <c r="UXH118" s="295"/>
      <c r="UXI118" s="295"/>
      <c r="UXJ118" s="295"/>
      <c r="UXK118" s="295"/>
      <c r="UXL118" s="295"/>
      <c r="UXM118" s="295"/>
      <c r="UXN118" s="295"/>
      <c r="UXO118" s="295"/>
      <c r="UXP118" s="295"/>
      <c r="UXQ118" s="295"/>
      <c r="UXR118" s="295"/>
      <c r="UXS118" s="295"/>
      <c r="UXT118" s="295"/>
      <c r="UXU118" s="295"/>
      <c r="UXV118" s="295"/>
      <c r="UXW118" s="295"/>
      <c r="UXX118" s="295"/>
      <c r="UXY118" s="295"/>
      <c r="UXZ118" s="295"/>
      <c r="UYA118" s="295"/>
      <c r="UYB118" s="295"/>
      <c r="UYC118" s="295"/>
      <c r="UYD118" s="295"/>
      <c r="UYE118" s="295"/>
      <c r="UYF118" s="295"/>
      <c r="UYG118" s="295"/>
      <c r="UYH118" s="295"/>
      <c r="UYI118" s="295"/>
      <c r="UYJ118" s="295"/>
      <c r="UYK118" s="295"/>
      <c r="UYL118" s="295"/>
      <c r="UYM118" s="295"/>
      <c r="UYN118" s="295"/>
      <c r="UYO118" s="295"/>
      <c r="UYP118" s="295"/>
      <c r="UYQ118" s="295"/>
      <c r="UYR118" s="295"/>
      <c r="UYS118" s="295"/>
      <c r="UYT118" s="295"/>
      <c r="UYU118" s="295"/>
      <c r="UYV118" s="295"/>
      <c r="UYW118" s="295"/>
      <c r="UYX118" s="295"/>
      <c r="UYY118" s="295"/>
      <c r="UYZ118" s="295"/>
      <c r="UZA118" s="295"/>
      <c r="UZB118" s="295"/>
      <c r="UZC118" s="295"/>
      <c r="UZD118" s="295"/>
      <c r="UZE118" s="295"/>
      <c r="UZF118" s="295"/>
      <c r="UZG118" s="295"/>
      <c r="UZH118" s="295"/>
      <c r="UZI118" s="295"/>
      <c r="UZJ118" s="295"/>
      <c r="UZK118" s="295"/>
      <c r="UZL118" s="295"/>
      <c r="UZM118" s="295"/>
      <c r="UZN118" s="295"/>
      <c r="UZO118" s="295"/>
      <c r="UZP118" s="295"/>
      <c r="UZQ118" s="295"/>
      <c r="UZR118" s="295"/>
      <c r="UZS118" s="295"/>
      <c r="UZT118" s="295"/>
      <c r="UZU118" s="295"/>
      <c r="UZV118" s="295"/>
      <c r="UZW118" s="295"/>
      <c r="UZX118" s="295"/>
      <c r="UZY118" s="295"/>
      <c r="UZZ118" s="295"/>
      <c r="VAA118" s="295"/>
      <c r="VAB118" s="295"/>
      <c r="VAC118" s="295"/>
      <c r="VAD118" s="295"/>
      <c r="VAE118" s="295"/>
      <c r="VAF118" s="295"/>
      <c r="VAG118" s="295"/>
      <c r="VAH118" s="295"/>
      <c r="VAI118" s="295"/>
      <c r="VAJ118" s="295"/>
      <c r="VAK118" s="295"/>
      <c r="VAL118" s="295"/>
      <c r="VAM118" s="295"/>
      <c r="VAN118" s="295"/>
      <c r="VAO118" s="295"/>
      <c r="VAP118" s="295"/>
      <c r="VAQ118" s="295"/>
      <c r="VAR118" s="295"/>
      <c r="VAS118" s="295"/>
      <c r="VAT118" s="295"/>
      <c r="VAU118" s="295"/>
      <c r="VAV118" s="295"/>
      <c r="VAW118" s="295"/>
      <c r="VAX118" s="295"/>
      <c r="VAY118" s="295"/>
      <c r="VAZ118" s="295"/>
      <c r="VBA118" s="295"/>
      <c r="VBB118" s="295"/>
      <c r="VBC118" s="295"/>
      <c r="VBD118" s="295"/>
      <c r="VBE118" s="295"/>
      <c r="VBF118" s="295"/>
      <c r="VBG118" s="295"/>
      <c r="VBH118" s="295"/>
      <c r="VBI118" s="295"/>
      <c r="VBJ118" s="295"/>
      <c r="VBK118" s="295"/>
      <c r="VBL118" s="295"/>
      <c r="VBM118" s="295"/>
      <c r="VBN118" s="295"/>
      <c r="VBO118" s="295"/>
      <c r="VBP118" s="295"/>
      <c r="VBQ118" s="295"/>
      <c r="VBR118" s="295"/>
      <c r="VBS118" s="295"/>
      <c r="VBT118" s="295"/>
      <c r="VBU118" s="295"/>
      <c r="VBV118" s="295"/>
      <c r="VBW118" s="295"/>
      <c r="VBX118" s="295"/>
      <c r="VBY118" s="295"/>
      <c r="VBZ118" s="295"/>
      <c r="VCA118" s="295"/>
      <c r="VCB118" s="295"/>
      <c r="VCC118" s="295"/>
      <c r="VCD118" s="295"/>
      <c r="VCE118" s="295"/>
      <c r="VCF118" s="295"/>
      <c r="VCG118" s="295"/>
      <c r="VCH118" s="295"/>
      <c r="VCI118" s="295"/>
      <c r="VCJ118" s="295"/>
      <c r="VCK118" s="295"/>
      <c r="VCL118" s="295"/>
      <c r="VCM118" s="295"/>
      <c r="VCN118" s="295"/>
      <c r="VCO118" s="295"/>
      <c r="VCP118" s="295"/>
      <c r="VCQ118" s="295"/>
      <c r="VCR118" s="295"/>
      <c r="VCS118" s="295"/>
      <c r="VCT118" s="295"/>
      <c r="VCU118" s="295"/>
      <c r="VCV118" s="295"/>
      <c r="VCW118" s="295"/>
      <c r="VCX118" s="295"/>
      <c r="VCY118" s="295"/>
      <c r="VCZ118" s="295"/>
      <c r="VDA118" s="295"/>
      <c r="VDB118" s="295"/>
      <c r="VDC118" s="295"/>
      <c r="VDD118" s="295"/>
      <c r="VDE118" s="295"/>
      <c r="VDF118" s="295"/>
      <c r="VDG118" s="295"/>
      <c r="VDH118" s="295"/>
      <c r="VDI118" s="295"/>
      <c r="VDJ118" s="295"/>
      <c r="VDK118" s="295"/>
      <c r="VDL118" s="295"/>
      <c r="VDM118" s="295"/>
      <c r="VDN118" s="295"/>
      <c r="VDO118" s="295"/>
      <c r="VDP118" s="295"/>
      <c r="VDQ118" s="295"/>
      <c r="VDR118" s="295"/>
      <c r="VDS118" s="295"/>
      <c r="VDT118" s="295"/>
      <c r="VDU118" s="295"/>
      <c r="VDV118" s="295"/>
      <c r="VDW118" s="295"/>
      <c r="VDX118" s="295"/>
      <c r="VDY118" s="295"/>
      <c r="VDZ118" s="295"/>
      <c r="VEA118" s="295"/>
      <c r="VEB118" s="295"/>
      <c r="VEC118" s="295"/>
      <c r="VED118" s="295"/>
      <c r="VEE118" s="295"/>
      <c r="VEF118" s="295"/>
      <c r="VEG118" s="295"/>
      <c r="VEH118" s="295"/>
      <c r="VEI118" s="295"/>
      <c r="VEJ118" s="295"/>
      <c r="VEK118" s="295"/>
      <c r="VEL118" s="295"/>
      <c r="VEM118" s="295"/>
      <c r="VEN118" s="295"/>
      <c r="VEO118" s="295"/>
      <c r="VEP118" s="295"/>
      <c r="VEQ118" s="295"/>
      <c r="VER118" s="295"/>
      <c r="VES118" s="295"/>
      <c r="VET118" s="295"/>
      <c r="VEU118" s="295"/>
      <c r="VEV118" s="295"/>
      <c r="VEW118" s="295"/>
      <c r="VEX118" s="295"/>
      <c r="VEY118" s="295"/>
      <c r="VEZ118" s="295"/>
      <c r="VFA118" s="295"/>
      <c r="VFB118" s="295"/>
      <c r="VFC118" s="295"/>
      <c r="VFD118" s="295"/>
      <c r="VFE118" s="295"/>
      <c r="VFF118" s="295"/>
      <c r="VFG118" s="295"/>
      <c r="VFH118" s="295"/>
      <c r="VFI118" s="295"/>
      <c r="VFJ118" s="295"/>
      <c r="VFK118" s="295"/>
      <c r="VFL118" s="295"/>
      <c r="VFM118" s="295"/>
      <c r="VFN118" s="295"/>
      <c r="VFO118" s="295"/>
      <c r="VFP118" s="295"/>
      <c r="VFQ118" s="295"/>
      <c r="VFR118" s="295"/>
      <c r="VFS118" s="295"/>
      <c r="VFT118" s="295"/>
      <c r="VFU118" s="295"/>
      <c r="VFV118" s="295"/>
      <c r="VFW118" s="295"/>
      <c r="VFX118" s="295"/>
      <c r="VFY118" s="295"/>
      <c r="VFZ118" s="295"/>
      <c r="VGA118" s="295"/>
      <c r="VGB118" s="295"/>
      <c r="VGC118" s="295"/>
      <c r="VGD118" s="295"/>
      <c r="VGE118" s="295"/>
      <c r="VGF118" s="295"/>
      <c r="VGG118" s="295"/>
      <c r="VGH118" s="295"/>
      <c r="VGI118" s="295"/>
      <c r="VGJ118" s="295"/>
      <c r="VGK118" s="295"/>
      <c r="VGL118" s="295"/>
      <c r="VGM118" s="295"/>
      <c r="VGN118" s="295"/>
      <c r="VGO118" s="295"/>
      <c r="VGP118" s="295"/>
      <c r="VGQ118" s="295"/>
      <c r="VGR118" s="295"/>
      <c r="VGS118" s="295"/>
      <c r="VGT118" s="295"/>
      <c r="VGU118" s="295"/>
      <c r="VGV118" s="295"/>
      <c r="VGW118" s="295"/>
      <c r="VGX118" s="295"/>
      <c r="VGY118" s="295"/>
      <c r="VGZ118" s="295"/>
      <c r="VHA118" s="295"/>
      <c r="VHB118" s="295"/>
      <c r="VHC118" s="295"/>
      <c r="VHD118" s="295"/>
      <c r="VHE118" s="295"/>
      <c r="VHF118" s="295"/>
      <c r="VHG118" s="295"/>
      <c r="VHH118" s="295"/>
      <c r="VHI118" s="295"/>
      <c r="VHJ118" s="295"/>
      <c r="VHK118" s="295"/>
      <c r="VHL118" s="295"/>
      <c r="VHM118" s="295"/>
      <c r="VHN118" s="295"/>
      <c r="VHO118" s="295"/>
      <c r="VHP118" s="295"/>
      <c r="VHQ118" s="295"/>
      <c r="VHR118" s="295"/>
      <c r="VHS118" s="295"/>
      <c r="VHT118" s="295"/>
      <c r="VHU118" s="295"/>
      <c r="VHV118" s="295"/>
      <c r="VHW118" s="295"/>
      <c r="VHX118" s="295"/>
      <c r="VHY118" s="295"/>
      <c r="VHZ118" s="295"/>
      <c r="VIA118" s="295"/>
      <c r="VIB118" s="295"/>
      <c r="VIC118" s="295"/>
      <c r="VID118" s="295"/>
      <c r="VIE118" s="295"/>
      <c r="VIF118" s="295"/>
      <c r="VIG118" s="295"/>
      <c r="VIH118" s="295"/>
      <c r="VII118" s="295"/>
      <c r="VIJ118" s="295"/>
      <c r="VIK118" s="295"/>
      <c r="VIL118" s="295"/>
      <c r="VIM118" s="295"/>
      <c r="VIN118" s="295"/>
      <c r="VIO118" s="295"/>
      <c r="VIP118" s="295"/>
      <c r="VIQ118" s="295"/>
      <c r="VIR118" s="295"/>
      <c r="VIS118" s="295"/>
      <c r="VIT118" s="295"/>
      <c r="VIU118" s="295"/>
      <c r="VIV118" s="295"/>
      <c r="VIW118" s="295"/>
      <c r="VIX118" s="295"/>
      <c r="VIY118" s="295"/>
      <c r="VIZ118" s="295"/>
      <c r="VJA118" s="295"/>
      <c r="VJB118" s="295"/>
      <c r="VJC118" s="295"/>
      <c r="VJD118" s="295"/>
      <c r="VJE118" s="295"/>
      <c r="VJF118" s="295"/>
      <c r="VJG118" s="295"/>
      <c r="VJH118" s="295"/>
      <c r="VJI118" s="295"/>
      <c r="VJJ118" s="295"/>
      <c r="VJK118" s="295"/>
      <c r="VJL118" s="295"/>
      <c r="VJM118" s="295"/>
      <c r="VJN118" s="295"/>
      <c r="VJO118" s="295"/>
      <c r="VJP118" s="295"/>
      <c r="VJQ118" s="295"/>
      <c r="VJR118" s="295"/>
      <c r="VJS118" s="295"/>
      <c r="VJT118" s="295"/>
      <c r="VJU118" s="295"/>
      <c r="VJV118" s="295"/>
      <c r="VJW118" s="295"/>
      <c r="VJX118" s="295"/>
      <c r="VJY118" s="295"/>
      <c r="VJZ118" s="295"/>
      <c r="VKA118" s="295"/>
      <c r="VKB118" s="295"/>
      <c r="VKC118" s="295"/>
      <c r="VKD118" s="295"/>
      <c r="VKE118" s="295"/>
      <c r="VKF118" s="295"/>
      <c r="VKG118" s="295"/>
      <c r="VKH118" s="295"/>
      <c r="VKI118" s="295"/>
      <c r="VKJ118" s="295"/>
      <c r="VKK118" s="295"/>
      <c r="VKL118" s="295"/>
      <c r="VKM118" s="295"/>
      <c r="VKN118" s="295"/>
      <c r="VKO118" s="295"/>
      <c r="VKP118" s="295"/>
      <c r="VKQ118" s="295"/>
      <c r="VKR118" s="295"/>
      <c r="VKS118" s="295"/>
      <c r="VKT118" s="295"/>
      <c r="VKU118" s="295"/>
      <c r="VKV118" s="295"/>
      <c r="VKW118" s="295"/>
      <c r="VKX118" s="295"/>
      <c r="VKY118" s="295"/>
      <c r="VKZ118" s="295"/>
      <c r="VLA118" s="295"/>
      <c r="VLB118" s="295"/>
      <c r="VLC118" s="295"/>
      <c r="VLD118" s="295"/>
      <c r="VLE118" s="295"/>
      <c r="VLF118" s="295"/>
      <c r="VLG118" s="295"/>
      <c r="VLH118" s="295"/>
      <c r="VLI118" s="295"/>
      <c r="VLJ118" s="295"/>
      <c r="VLK118" s="295"/>
      <c r="VLL118" s="295"/>
      <c r="VLM118" s="295"/>
      <c r="VLN118" s="295"/>
      <c r="VLO118" s="295"/>
      <c r="VLP118" s="295"/>
      <c r="VLQ118" s="295"/>
      <c r="VLR118" s="295"/>
      <c r="VLS118" s="295"/>
      <c r="VLT118" s="295"/>
      <c r="VLU118" s="295"/>
      <c r="VLV118" s="295"/>
      <c r="VLW118" s="295"/>
      <c r="VLX118" s="295"/>
      <c r="VLY118" s="295"/>
      <c r="VLZ118" s="295"/>
      <c r="VMA118" s="295"/>
      <c r="VMB118" s="295"/>
      <c r="VMC118" s="295"/>
      <c r="VMD118" s="295"/>
      <c r="VME118" s="295"/>
      <c r="VMF118" s="295"/>
      <c r="VMG118" s="295"/>
      <c r="VMH118" s="295"/>
      <c r="VMI118" s="295"/>
      <c r="VMJ118" s="295"/>
      <c r="VMK118" s="295"/>
      <c r="VML118" s="295"/>
      <c r="VMM118" s="295"/>
      <c r="VMN118" s="295"/>
      <c r="VMO118" s="295"/>
      <c r="VMP118" s="295"/>
      <c r="VMQ118" s="295"/>
      <c r="VMR118" s="295"/>
      <c r="VMS118" s="295"/>
      <c r="VMT118" s="295"/>
      <c r="VMU118" s="295"/>
      <c r="VMV118" s="295"/>
      <c r="VMW118" s="295"/>
      <c r="VMX118" s="295"/>
      <c r="VMY118" s="295"/>
      <c r="VMZ118" s="295"/>
      <c r="VNA118" s="295"/>
      <c r="VNB118" s="295"/>
      <c r="VNC118" s="295"/>
      <c r="VND118" s="295"/>
      <c r="VNE118" s="295"/>
      <c r="VNF118" s="295"/>
      <c r="VNG118" s="295"/>
      <c r="VNH118" s="295"/>
      <c r="VNI118" s="295"/>
      <c r="VNJ118" s="295"/>
      <c r="VNK118" s="295"/>
      <c r="VNL118" s="295"/>
      <c r="VNM118" s="295"/>
      <c r="VNN118" s="295"/>
      <c r="VNO118" s="295"/>
      <c r="VNP118" s="295"/>
      <c r="VNQ118" s="295"/>
      <c r="VNR118" s="295"/>
      <c r="VNS118" s="295"/>
      <c r="VNT118" s="295"/>
      <c r="VNU118" s="295"/>
      <c r="VNV118" s="295"/>
      <c r="VNW118" s="295"/>
      <c r="VNX118" s="295"/>
      <c r="VNY118" s="295"/>
      <c r="VNZ118" s="295"/>
      <c r="VOA118" s="295"/>
      <c r="VOB118" s="295"/>
      <c r="VOC118" s="295"/>
      <c r="VOD118" s="295"/>
      <c r="VOE118" s="295"/>
      <c r="VOF118" s="295"/>
      <c r="VOG118" s="295"/>
      <c r="VOH118" s="295"/>
      <c r="VOI118" s="295"/>
      <c r="VOJ118" s="295"/>
      <c r="VOK118" s="295"/>
      <c r="VOL118" s="295"/>
      <c r="VOM118" s="295"/>
      <c r="VON118" s="295"/>
      <c r="VOO118" s="295"/>
      <c r="VOP118" s="295"/>
      <c r="VOQ118" s="295"/>
      <c r="VOR118" s="295"/>
      <c r="VOS118" s="295"/>
      <c r="VOT118" s="295"/>
      <c r="VOU118" s="295"/>
      <c r="VOV118" s="295"/>
      <c r="VOW118" s="295"/>
      <c r="VOX118" s="295"/>
      <c r="VOY118" s="295"/>
      <c r="VOZ118" s="295"/>
      <c r="VPA118" s="295"/>
      <c r="VPB118" s="295"/>
      <c r="VPC118" s="295"/>
      <c r="VPD118" s="295"/>
      <c r="VPE118" s="295"/>
      <c r="VPF118" s="295"/>
      <c r="VPG118" s="295"/>
      <c r="VPH118" s="295"/>
      <c r="VPI118" s="295"/>
      <c r="VPJ118" s="295"/>
      <c r="VPK118" s="295"/>
      <c r="VPL118" s="295"/>
      <c r="VPM118" s="295"/>
      <c r="VPN118" s="295"/>
      <c r="VPO118" s="295"/>
      <c r="VPP118" s="295"/>
      <c r="VPQ118" s="295"/>
      <c r="VPR118" s="295"/>
      <c r="VPS118" s="295"/>
      <c r="VPT118" s="295"/>
      <c r="VPU118" s="295"/>
      <c r="VPV118" s="295"/>
      <c r="VPW118" s="295"/>
      <c r="VPX118" s="295"/>
      <c r="VPY118" s="295"/>
      <c r="VPZ118" s="295"/>
      <c r="VQA118" s="295"/>
      <c r="VQB118" s="295"/>
      <c r="VQC118" s="295"/>
      <c r="VQD118" s="295"/>
      <c r="VQE118" s="295"/>
      <c r="VQF118" s="295"/>
      <c r="VQG118" s="295"/>
      <c r="VQH118" s="295"/>
      <c r="VQI118" s="295"/>
      <c r="VQJ118" s="295"/>
      <c r="VQK118" s="295"/>
      <c r="VQL118" s="295"/>
      <c r="VQM118" s="295"/>
      <c r="VQN118" s="295"/>
      <c r="VQO118" s="295"/>
      <c r="VQP118" s="295"/>
      <c r="VQQ118" s="295"/>
      <c r="VQR118" s="295"/>
      <c r="VQS118" s="295"/>
      <c r="VQT118" s="295"/>
      <c r="VQU118" s="295"/>
      <c r="VQV118" s="295"/>
      <c r="VQW118" s="295"/>
      <c r="VQX118" s="295"/>
      <c r="VQY118" s="295"/>
      <c r="VQZ118" s="295"/>
      <c r="VRA118" s="295"/>
      <c r="VRB118" s="295"/>
      <c r="VRC118" s="295"/>
      <c r="VRD118" s="295"/>
      <c r="VRE118" s="295"/>
      <c r="VRF118" s="295"/>
      <c r="VRG118" s="295"/>
      <c r="VRH118" s="295"/>
      <c r="VRI118" s="295"/>
      <c r="VRJ118" s="295"/>
      <c r="VRK118" s="295"/>
      <c r="VRL118" s="295"/>
      <c r="VRM118" s="295"/>
      <c r="VRN118" s="295"/>
      <c r="VRO118" s="295"/>
      <c r="VRP118" s="295"/>
      <c r="VRQ118" s="295"/>
      <c r="VRR118" s="295"/>
      <c r="VRS118" s="295"/>
      <c r="VRT118" s="295"/>
      <c r="VRU118" s="295"/>
      <c r="VRV118" s="295"/>
      <c r="VRW118" s="295"/>
      <c r="VRX118" s="295"/>
      <c r="VRY118" s="295"/>
      <c r="VRZ118" s="295"/>
      <c r="VSA118" s="295"/>
      <c r="VSB118" s="295"/>
      <c r="VSC118" s="295"/>
      <c r="VSD118" s="295"/>
      <c r="VSE118" s="295"/>
      <c r="VSF118" s="295"/>
      <c r="VSG118" s="295"/>
      <c r="VSH118" s="295"/>
      <c r="VSI118" s="295"/>
      <c r="VSJ118" s="295"/>
      <c r="VSK118" s="295"/>
      <c r="VSL118" s="295"/>
      <c r="VSM118" s="295"/>
      <c r="VSN118" s="295"/>
      <c r="VSO118" s="295"/>
      <c r="VSP118" s="295"/>
      <c r="VSQ118" s="295"/>
      <c r="VSR118" s="295"/>
      <c r="VSS118" s="295"/>
      <c r="VST118" s="295"/>
      <c r="VSU118" s="295"/>
      <c r="VSV118" s="295"/>
      <c r="VSW118" s="295"/>
      <c r="VSX118" s="295"/>
      <c r="VSY118" s="295"/>
      <c r="VSZ118" s="295"/>
      <c r="VTA118" s="295"/>
      <c r="VTB118" s="295"/>
      <c r="VTC118" s="295"/>
      <c r="VTD118" s="295"/>
      <c r="VTE118" s="295"/>
      <c r="VTF118" s="295"/>
      <c r="VTG118" s="295"/>
      <c r="VTH118" s="295"/>
      <c r="VTI118" s="295"/>
      <c r="VTJ118" s="295"/>
      <c r="VTK118" s="295"/>
      <c r="VTL118" s="295"/>
      <c r="VTM118" s="295"/>
      <c r="VTN118" s="295"/>
      <c r="VTO118" s="295"/>
      <c r="VTP118" s="295"/>
      <c r="VTQ118" s="295"/>
      <c r="VTR118" s="295"/>
      <c r="VTS118" s="295"/>
      <c r="VTT118" s="295"/>
      <c r="VTU118" s="295"/>
      <c r="VTV118" s="295"/>
      <c r="VTW118" s="295"/>
      <c r="VTX118" s="295"/>
      <c r="VTY118" s="295"/>
      <c r="VTZ118" s="295"/>
      <c r="VUA118" s="295"/>
      <c r="VUB118" s="295"/>
      <c r="VUC118" s="295"/>
      <c r="VUD118" s="295"/>
      <c r="VUE118" s="295"/>
      <c r="VUF118" s="295"/>
      <c r="VUG118" s="295"/>
      <c r="VUH118" s="295"/>
      <c r="VUI118" s="295"/>
      <c r="VUJ118" s="295"/>
      <c r="VUK118" s="295"/>
      <c r="VUL118" s="295"/>
      <c r="VUM118" s="295"/>
      <c r="VUN118" s="295"/>
      <c r="VUO118" s="295"/>
      <c r="VUP118" s="295"/>
      <c r="VUQ118" s="295"/>
      <c r="VUR118" s="295"/>
      <c r="VUS118" s="295"/>
      <c r="VUT118" s="295"/>
      <c r="VUU118" s="295"/>
      <c r="VUV118" s="295"/>
      <c r="VUW118" s="295"/>
      <c r="VUX118" s="295"/>
      <c r="VUY118" s="295"/>
      <c r="VUZ118" s="295"/>
      <c r="VVA118" s="295"/>
      <c r="VVB118" s="295"/>
      <c r="VVC118" s="295"/>
      <c r="VVD118" s="295"/>
      <c r="VVE118" s="295"/>
      <c r="VVF118" s="295"/>
      <c r="VVG118" s="295"/>
      <c r="VVH118" s="295"/>
      <c r="VVI118" s="295"/>
      <c r="VVJ118" s="295"/>
      <c r="VVK118" s="295"/>
      <c r="VVL118" s="295"/>
      <c r="VVM118" s="295"/>
      <c r="VVN118" s="295"/>
      <c r="VVO118" s="295"/>
      <c r="VVP118" s="295"/>
      <c r="VVQ118" s="295"/>
      <c r="VVR118" s="295"/>
      <c r="VVS118" s="295"/>
      <c r="VVT118" s="295"/>
      <c r="VVU118" s="295"/>
      <c r="VVV118" s="295"/>
      <c r="VVW118" s="295"/>
      <c r="VVX118" s="295"/>
      <c r="VVY118" s="295"/>
      <c r="VVZ118" s="295"/>
      <c r="VWA118" s="295"/>
      <c r="VWB118" s="295"/>
      <c r="VWC118" s="295"/>
      <c r="VWD118" s="295"/>
      <c r="VWE118" s="295"/>
      <c r="VWF118" s="295"/>
      <c r="VWG118" s="295"/>
      <c r="VWH118" s="295"/>
      <c r="VWI118" s="295"/>
      <c r="VWJ118" s="295"/>
      <c r="VWK118" s="295"/>
      <c r="VWL118" s="295"/>
      <c r="VWM118" s="295"/>
      <c r="VWN118" s="295"/>
      <c r="VWO118" s="295"/>
      <c r="VWP118" s="295"/>
      <c r="VWQ118" s="295"/>
      <c r="VWR118" s="295"/>
      <c r="VWS118" s="295"/>
      <c r="VWT118" s="295"/>
      <c r="VWU118" s="295"/>
      <c r="VWV118" s="295"/>
      <c r="VWW118" s="295"/>
      <c r="VWX118" s="295"/>
      <c r="VWY118" s="295"/>
      <c r="VWZ118" s="295"/>
      <c r="VXA118" s="295"/>
      <c r="VXB118" s="295"/>
      <c r="VXC118" s="295"/>
      <c r="VXD118" s="295"/>
      <c r="VXE118" s="295"/>
      <c r="VXF118" s="295"/>
      <c r="VXG118" s="295"/>
      <c r="VXH118" s="295"/>
      <c r="VXI118" s="295"/>
      <c r="VXJ118" s="295"/>
      <c r="VXK118" s="295"/>
      <c r="VXL118" s="295"/>
      <c r="VXM118" s="295"/>
      <c r="VXN118" s="295"/>
      <c r="VXO118" s="295"/>
      <c r="VXP118" s="295"/>
      <c r="VXQ118" s="295"/>
      <c r="VXR118" s="295"/>
      <c r="VXS118" s="295"/>
      <c r="VXT118" s="295"/>
      <c r="VXU118" s="295"/>
      <c r="VXV118" s="295"/>
      <c r="VXW118" s="295"/>
      <c r="VXX118" s="295"/>
      <c r="VXY118" s="295"/>
      <c r="VXZ118" s="295"/>
      <c r="VYA118" s="295"/>
      <c r="VYB118" s="295"/>
      <c r="VYC118" s="295"/>
      <c r="VYD118" s="295"/>
      <c r="VYE118" s="295"/>
      <c r="VYF118" s="295"/>
      <c r="VYG118" s="295"/>
      <c r="VYH118" s="295"/>
      <c r="VYI118" s="295"/>
      <c r="VYJ118" s="295"/>
      <c r="VYK118" s="295"/>
      <c r="VYL118" s="295"/>
      <c r="VYM118" s="295"/>
      <c r="VYN118" s="295"/>
      <c r="VYO118" s="295"/>
      <c r="VYP118" s="295"/>
      <c r="VYQ118" s="295"/>
      <c r="VYR118" s="295"/>
      <c r="VYS118" s="295"/>
      <c r="VYT118" s="295"/>
      <c r="VYU118" s="295"/>
      <c r="VYV118" s="295"/>
      <c r="VYW118" s="295"/>
      <c r="VYX118" s="295"/>
      <c r="VYY118" s="295"/>
      <c r="VYZ118" s="295"/>
      <c r="VZA118" s="295"/>
      <c r="VZB118" s="295"/>
      <c r="VZC118" s="295"/>
      <c r="VZD118" s="295"/>
      <c r="VZE118" s="295"/>
      <c r="VZF118" s="295"/>
      <c r="VZG118" s="295"/>
      <c r="VZH118" s="295"/>
      <c r="VZI118" s="295"/>
      <c r="VZJ118" s="295"/>
      <c r="VZK118" s="295"/>
      <c r="VZL118" s="295"/>
      <c r="VZM118" s="295"/>
      <c r="VZN118" s="295"/>
      <c r="VZO118" s="295"/>
      <c r="VZP118" s="295"/>
      <c r="VZQ118" s="295"/>
      <c r="VZR118" s="295"/>
      <c r="VZS118" s="295"/>
      <c r="VZT118" s="295"/>
      <c r="VZU118" s="295"/>
      <c r="VZV118" s="295"/>
      <c r="VZW118" s="295"/>
      <c r="VZX118" s="295"/>
      <c r="VZY118" s="295"/>
      <c r="VZZ118" s="295"/>
      <c r="WAA118" s="295"/>
      <c r="WAB118" s="295"/>
      <c r="WAC118" s="295"/>
      <c r="WAD118" s="295"/>
      <c r="WAE118" s="295"/>
      <c r="WAF118" s="295"/>
      <c r="WAG118" s="295"/>
      <c r="WAH118" s="295"/>
      <c r="WAI118" s="295"/>
      <c r="WAJ118" s="295"/>
      <c r="WAK118" s="295"/>
      <c r="WAL118" s="295"/>
      <c r="WAM118" s="295"/>
      <c r="WAN118" s="295"/>
      <c r="WAO118" s="295"/>
      <c r="WAP118" s="295"/>
      <c r="WAQ118" s="295"/>
      <c r="WAR118" s="295"/>
      <c r="WAS118" s="295"/>
      <c r="WAT118" s="295"/>
      <c r="WAU118" s="295"/>
      <c r="WAV118" s="295"/>
      <c r="WAW118" s="295"/>
      <c r="WAX118" s="295"/>
      <c r="WAY118" s="295"/>
      <c r="WAZ118" s="295"/>
      <c r="WBA118" s="295"/>
      <c r="WBB118" s="295"/>
      <c r="WBC118" s="295"/>
      <c r="WBD118" s="295"/>
      <c r="WBE118" s="295"/>
      <c r="WBF118" s="295"/>
      <c r="WBG118" s="295"/>
      <c r="WBH118" s="295"/>
      <c r="WBI118" s="295"/>
      <c r="WBJ118" s="295"/>
      <c r="WBK118" s="295"/>
      <c r="WBL118" s="295"/>
      <c r="WBM118" s="295"/>
      <c r="WBN118" s="295"/>
      <c r="WBO118" s="295"/>
      <c r="WBP118" s="295"/>
      <c r="WBQ118" s="295"/>
      <c r="WBR118" s="295"/>
      <c r="WBS118" s="295"/>
      <c r="WBT118" s="295"/>
      <c r="WBU118" s="295"/>
      <c r="WBV118" s="295"/>
      <c r="WBW118" s="295"/>
      <c r="WBX118" s="295"/>
      <c r="WBY118" s="295"/>
      <c r="WBZ118" s="295"/>
      <c r="WCA118" s="295"/>
      <c r="WCB118" s="295"/>
      <c r="WCC118" s="295"/>
      <c r="WCD118" s="295"/>
      <c r="WCE118" s="295"/>
      <c r="WCF118" s="295"/>
      <c r="WCG118" s="295"/>
      <c r="WCH118" s="295"/>
      <c r="WCI118" s="295"/>
      <c r="WCJ118" s="295"/>
      <c r="WCK118" s="295"/>
      <c r="WCL118" s="295"/>
      <c r="WCM118" s="295"/>
      <c r="WCN118" s="295"/>
      <c r="WCO118" s="295"/>
      <c r="WCP118" s="295"/>
      <c r="WCQ118" s="295"/>
      <c r="WCR118" s="295"/>
      <c r="WCS118" s="295"/>
      <c r="WCT118" s="295"/>
      <c r="WCU118" s="295"/>
      <c r="WCV118" s="295"/>
      <c r="WCW118" s="295"/>
      <c r="WCX118" s="295"/>
      <c r="WCY118" s="295"/>
      <c r="WCZ118" s="295"/>
      <c r="WDA118" s="295"/>
      <c r="WDB118" s="295"/>
      <c r="WDC118" s="295"/>
      <c r="WDD118" s="295"/>
      <c r="WDE118" s="295"/>
      <c r="WDF118" s="295"/>
      <c r="WDG118" s="295"/>
      <c r="WDH118" s="295"/>
      <c r="WDI118" s="295"/>
      <c r="WDJ118" s="295"/>
      <c r="WDK118" s="295"/>
      <c r="WDL118" s="295"/>
      <c r="WDM118" s="295"/>
      <c r="WDN118" s="295"/>
      <c r="WDO118" s="295"/>
      <c r="WDP118" s="295"/>
      <c r="WDQ118" s="295"/>
      <c r="WDR118" s="295"/>
      <c r="WDS118" s="295"/>
      <c r="WDT118" s="295"/>
      <c r="WDU118" s="295"/>
      <c r="WDV118" s="295"/>
      <c r="WDW118" s="295"/>
      <c r="WDX118" s="295"/>
      <c r="WDY118" s="295"/>
      <c r="WDZ118" s="295"/>
      <c r="WEA118" s="295"/>
      <c r="WEB118" s="295"/>
      <c r="WEC118" s="295"/>
      <c r="WED118" s="295"/>
      <c r="WEE118" s="295"/>
      <c r="WEF118" s="295"/>
      <c r="WEG118" s="295"/>
      <c r="WEH118" s="295"/>
      <c r="WEI118" s="295"/>
      <c r="WEJ118" s="295"/>
      <c r="WEK118" s="295"/>
      <c r="WEL118" s="295"/>
      <c r="WEM118" s="295"/>
      <c r="WEN118" s="295"/>
      <c r="WEO118" s="295"/>
      <c r="WEP118" s="295"/>
      <c r="WEQ118" s="295"/>
      <c r="WER118" s="295"/>
      <c r="WES118" s="295"/>
      <c r="WET118" s="295"/>
      <c r="WEU118" s="295"/>
      <c r="WEV118" s="295"/>
      <c r="WEW118" s="295"/>
      <c r="WEX118" s="295"/>
      <c r="WEY118" s="295"/>
      <c r="WEZ118" s="295"/>
      <c r="WFA118" s="295"/>
      <c r="WFB118" s="295"/>
      <c r="WFC118" s="295"/>
      <c r="WFD118" s="295"/>
      <c r="WFE118" s="295"/>
      <c r="WFF118" s="295"/>
      <c r="WFG118" s="295"/>
      <c r="WFH118" s="295"/>
      <c r="WFI118" s="295"/>
      <c r="WFJ118" s="295"/>
      <c r="WFK118" s="295"/>
      <c r="WFL118" s="295"/>
      <c r="WFM118" s="295"/>
      <c r="WFN118" s="295"/>
      <c r="WFO118" s="295"/>
      <c r="WFP118" s="295"/>
      <c r="WFQ118" s="295"/>
      <c r="WFR118" s="295"/>
      <c r="WFS118" s="295"/>
      <c r="WFT118" s="295"/>
      <c r="WFU118" s="295"/>
      <c r="WFV118" s="295"/>
      <c r="WFW118" s="295"/>
      <c r="WFX118" s="295"/>
      <c r="WFY118" s="295"/>
      <c r="WFZ118" s="295"/>
      <c r="WGA118" s="295"/>
      <c r="WGB118" s="295"/>
      <c r="WGC118" s="295"/>
      <c r="WGD118" s="295"/>
      <c r="WGE118" s="295"/>
      <c r="WGF118" s="295"/>
      <c r="WGG118" s="295"/>
      <c r="WGH118" s="295"/>
      <c r="WGI118" s="295"/>
      <c r="WGJ118" s="295"/>
      <c r="WGK118" s="295"/>
      <c r="WGL118" s="295"/>
      <c r="WGM118" s="295"/>
      <c r="WGN118" s="295"/>
      <c r="WGO118" s="295"/>
      <c r="WGP118" s="295"/>
      <c r="WGQ118" s="295"/>
      <c r="WGR118" s="295"/>
      <c r="WGS118" s="295"/>
      <c r="WGT118" s="295"/>
      <c r="WGU118" s="295"/>
      <c r="WGV118" s="295"/>
      <c r="WGW118" s="295"/>
      <c r="WGX118" s="295"/>
      <c r="WGY118" s="295"/>
      <c r="WGZ118" s="295"/>
      <c r="WHA118" s="295"/>
      <c r="WHB118" s="295"/>
      <c r="WHC118" s="295"/>
      <c r="WHD118" s="295"/>
      <c r="WHE118" s="295"/>
      <c r="WHF118" s="295"/>
      <c r="WHG118" s="295"/>
      <c r="WHH118" s="295"/>
      <c r="WHI118" s="295"/>
      <c r="WHJ118" s="295"/>
      <c r="WHK118" s="295"/>
      <c r="WHL118" s="295"/>
      <c r="WHM118" s="295"/>
      <c r="WHN118" s="295"/>
      <c r="WHO118" s="295"/>
      <c r="WHP118" s="295"/>
      <c r="WHQ118" s="295"/>
      <c r="WHR118" s="295"/>
      <c r="WHS118" s="295"/>
      <c r="WHT118" s="295"/>
      <c r="WHU118" s="295"/>
      <c r="WHV118" s="295"/>
      <c r="WHW118" s="295"/>
      <c r="WHX118" s="295"/>
      <c r="WHY118" s="295"/>
      <c r="WHZ118" s="295"/>
      <c r="WIA118" s="295"/>
      <c r="WIB118" s="295"/>
      <c r="WIC118" s="295"/>
      <c r="WID118" s="295"/>
      <c r="WIE118" s="295"/>
      <c r="WIF118" s="295"/>
      <c r="WIG118" s="295"/>
      <c r="WIH118" s="295"/>
      <c r="WII118" s="295"/>
      <c r="WIJ118" s="295"/>
      <c r="WIK118" s="295"/>
      <c r="WIL118" s="295"/>
      <c r="WIM118" s="295"/>
      <c r="WIN118" s="295"/>
      <c r="WIO118" s="295"/>
      <c r="WIP118" s="295"/>
      <c r="WIQ118" s="295"/>
      <c r="WIR118" s="295"/>
      <c r="WIS118" s="295"/>
      <c r="WIT118" s="295"/>
      <c r="WIU118" s="295"/>
      <c r="WIV118" s="295"/>
      <c r="WIW118" s="295"/>
      <c r="WIX118" s="295"/>
      <c r="WIY118" s="295"/>
      <c r="WIZ118" s="295"/>
      <c r="WJA118" s="295"/>
      <c r="WJB118" s="295"/>
      <c r="WJC118" s="295"/>
      <c r="WJD118" s="295"/>
      <c r="WJE118" s="295"/>
      <c r="WJF118" s="295"/>
      <c r="WJG118" s="295"/>
      <c r="WJH118" s="295"/>
      <c r="WJI118" s="295"/>
      <c r="WJJ118" s="295"/>
      <c r="WJK118" s="295"/>
      <c r="WJL118" s="295"/>
      <c r="WJM118" s="295"/>
      <c r="WJN118" s="295"/>
      <c r="WJO118" s="295"/>
      <c r="WJP118" s="295"/>
      <c r="WJQ118" s="295"/>
      <c r="WJR118" s="295"/>
      <c r="WJS118" s="295"/>
      <c r="WJT118" s="295"/>
      <c r="WJU118" s="295"/>
      <c r="WJV118" s="295"/>
      <c r="WJW118" s="295"/>
      <c r="WJX118" s="295"/>
      <c r="WJY118" s="295"/>
      <c r="WJZ118" s="295"/>
      <c r="WKA118" s="295"/>
      <c r="WKB118" s="295"/>
      <c r="WKC118" s="295"/>
      <c r="WKD118" s="295"/>
      <c r="WKE118" s="295"/>
      <c r="WKF118" s="295"/>
      <c r="WKG118" s="295"/>
      <c r="WKH118" s="295"/>
      <c r="WKI118" s="295"/>
      <c r="WKJ118" s="295"/>
      <c r="WKK118" s="295"/>
      <c r="WKL118" s="295"/>
      <c r="WKM118" s="295"/>
      <c r="WKN118" s="295"/>
      <c r="WKO118" s="295"/>
      <c r="WKP118" s="295"/>
      <c r="WKQ118" s="295"/>
      <c r="WKR118" s="295"/>
      <c r="WKS118" s="295"/>
      <c r="WKT118" s="295"/>
      <c r="WKU118" s="295"/>
      <c r="WKV118" s="295"/>
      <c r="WKW118" s="295"/>
      <c r="WKX118" s="295"/>
      <c r="WKY118" s="295"/>
      <c r="WKZ118" s="295"/>
      <c r="WLA118" s="295"/>
      <c r="WLB118" s="295"/>
      <c r="WLC118" s="295"/>
      <c r="WLD118" s="295"/>
      <c r="WLE118" s="295"/>
      <c r="WLF118" s="295"/>
      <c r="WLG118" s="295"/>
      <c r="WLH118" s="295"/>
      <c r="WLI118" s="295"/>
      <c r="WLJ118" s="295"/>
      <c r="WLK118" s="295"/>
      <c r="WLL118" s="295"/>
      <c r="WLM118" s="295"/>
      <c r="WLN118" s="295"/>
      <c r="WLO118" s="295"/>
      <c r="WLP118" s="295"/>
      <c r="WLQ118" s="295"/>
      <c r="WLR118" s="295"/>
      <c r="WLS118" s="295"/>
      <c r="WLT118" s="295"/>
      <c r="WLU118" s="295"/>
      <c r="WLV118" s="295"/>
      <c r="WLW118" s="295"/>
      <c r="WLX118" s="295"/>
      <c r="WLY118" s="295"/>
      <c r="WLZ118" s="295"/>
      <c r="WMA118" s="295"/>
      <c r="WMB118" s="295"/>
      <c r="WMC118" s="295"/>
      <c r="WMD118" s="295"/>
      <c r="WME118" s="295"/>
      <c r="WMF118" s="295"/>
      <c r="WMG118" s="295"/>
      <c r="WMH118" s="295"/>
      <c r="WMI118" s="295"/>
      <c r="WMJ118" s="295"/>
      <c r="WMK118" s="295"/>
      <c r="WML118" s="295"/>
      <c r="WMM118" s="295"/>
      <c r="WMN118" s="295"/>
      <c r="WMO118" s="295"/>
      <c r="WMP118" s="295"/>
      <c r="WMQ118" s="295"/>
      <c r="WMR118" s="295"/>
      <c r="WMS118" s="295"/>
      <c r="WMT118" s="295"/>
      <c r="WMU118" s="295"/>
      <c r="WMV118" s="295"/>
      <c r="WMW118" s="295"/>
      <c r="WMX118" s="295"/>
      <c r="WMY118" s="295"/>
      <c r="WMZ118" s="295"/>
      <c r="WNA118" s="295"/>
      <c r="WNB118" s="295"/>
      <c r="WNC118" s="295"/>
      <c r="WND118" s="295"/>
      <c r="WNE118" s="295"/>
      <c r="WNF118" s="295"/>
      <c r="WNG118" s="295"/>
      <c r="WNH118" s="295"/>
      <c r="WNI118" s="295"/>
      <c r="WNJ118" s="295"/>
      <c r="WNK118" s="295"/>
      <c r="WNL118" s="295"/>
      <c r="WNM118" s="295"/>
      <c r="WNN118" s="295"/>
      <c r="WNO118" s="295"/>
      <c r="WNP118" s="295"/>
      <c r="WNQ118" s="295"/>
      <c r="WNR118" s="295"/>
      <c r="WNS118" s="295"/>
      <c r="WNT118" s="295"/>
      <c r="WNU118" s="295"/>
      <c r="WNV118" s="295"/>
      <c r="WNW118" s="295"/>
      <c r="WNX118" s="295"/>
      <c r="WNY118" s="295"/>
      <c r="WNZ118" s="295"/>
      <c r="WOA118" s="295"/>
      <c r="WOB118" s="295"/>
      <c r="WOC118" s="295"/>
      <c r="WOD118" s="295"/>
      <c r="WOE118" s="295"/>
      <c r="WOF118" s="295"/>
      <c r="WOG118" s="295"/>
      <c r="WOH118" s="295"/>
      <c r="WOI118" s="295"/>
      <c r="WOJ118" s="295"/>
      <c r="WOK118" s="295"/>
      <c r="WOL118" s="295"/>
      <c r="WOM118" s="295"/>
      <c r="WON118" s="295"/>
      <c r="WOO118" s="295"/>
      <c r="WOP118" s="295"/>
      <c r="WOQ118" s="295"/>
      <c r="WOR118" s="295"/>
      <c r="WOS118" s="295"/>
      <c r="WOT118" s="295"/>
      <c r="WOU118" s="295"/>
      <c r="WOV118" s="295"/>
      <c r="WOW118" s="295"/>
      <c r="WOX118" s="295"/>
      <c r="WOY118" s="295"/>
      <c r="WOZ118" s="295"/>
      <c r="WPA118" s="295"/>
      <c r="WPB118" s="295"/>
      <c r="WPC118" s="295"/>
      <c r="WPD118" s="295"/>
      <c r="WPE118" s="295"/>
      <c r="WPF118" s="295"/>
      <c r="WPG118" s="295"/>
      <c r="WPH118" s="295"/>
      <c r="WPI118" s="295"/>
      <c r="WPJ118" s="295"/>
      <c r="WPK118" s="295"/>
      <c r="WPL118" s="295"/>
      <c r="WPM118" s="295"/>
      <c r="WPN118" s="295"/>
      <c r="WPO118" s="295"/>
      <c r="WPP118" s="295"/>
      <c r="WPQ118" s="295"/>
      <c r="WPR118" s="295"/>
      <c r="WPS118" s="295"/>
      <c r="WPT118" s="295"/>
      <c r="WPU118" s="295"/>
      <c r="WPV118" s="295"/>
      <c r="WPW118" s="295"/>
      <c r="WPX118" s="295"/>
      <c r="WPY118" s="295"/>
      <c r="WPZ118" s="295"/>
      <c r="WQA118" s="295"/>
      <c r="WQB118" s="295"/>
      <c r="WQC118" s="295"/>
      <c r="WQD118" s="295"/>
      <c r="WQE118" s="295"/>
      <c r="WQF118" s="295"/>
      <c r="WQG118" s="295"/>
      <c r="WQH118" s="295"/>
      <c r="WQI118" s="295"/>
      <c r="WQJ118" s="295"/>
      <c r="WQK118" s="295"/>
      <c r="WQL118" s="295"/>
      <c r="WQM118" s="295"/>
      <c r="WQN118" s="295"/>
      <c r="WQO118" s="295"/>
      <c r="WQP118" s="295"/>
      <c r="WQQ118" s="295"/>
      <c r="WQR118" s="295"/>
      <c r="WQS118" s="295"/>
      <c r="WQT118" s="295"/>
      <c r="WQU118" s="295"/>
      <c r="WQV118" s="295"/>
      <c r="WQW118" s="295"/>
      <c r="WQX118" s="295"/>
      <c r="WQY118" s="295"/>
      <c r="WQZ118" s="295"/>
      <c r="WRA118" s="295"/>
      <c r="WRB118" s="295"/>
      <c r="WRC118" s="295"/>
      <c r="WRD118" s="295"/>
      <c r="WRE118" s="295"/>
      <c r="WRF118" s="295"/>
      <c r="WRG118" s="295"/>
      <c r="WRH118" s="295"/>
      <c r="WRI118" s="295"/>
      <c r="WRJ118" s="295"/>
      <c r="WRK118" s="295"/>
      <c r="WRL118" s="295"/>
      <c r="WRM118" s="295"/>
      <c r="WRN118" s="295"/>
      <c r="WRO118" s="295"/>
      <c r="WRP118" s="295"/>
      <c r="WRQ118" s="295"/>
      <c r="WRR118" s="295"/>
      <c r="WRS118" s="295"/>
      <c r="WRT118" s="295"/>
      <c r="WRU118" s="295"/>
      <c r="WRV118" s="295"/>
      <c r="WRW118" s="295"/>
      <c r="WRX118" s="295"/>
      <c r="WRY118" s="295"/>
      <c r="WRZ118" s="295"/>
      <c r="WSA118" s="295"/>
      <c r="WSB118" s="295"/>
      <c r="WSC118" s="295"/>
      <c r="WSD118" s="295"/>
      <c r="WSE118" s="295"/>
      <c r="WSF118" s="295"/>
      <c r="WSG118" s="295"/>
      <c r="WSH118" s="295"/>
      <c r="WSI118" s="295"/>
      <c r="WSJ118" s="295"/>
      <c r="WSK118" s="295"/>
      <c r="WSL118" s="295"/>
      <c r="WSM118" s="295"/>
      <c r="WSN118" s="295"/>
      <c r="WSO118" s="295"/>
      <c r="WSP118" s="295"/>
      <c r="WSQ118" s="295"/>
      <c r="WSR118" s="295"/>
      <c r="WSS118" s="295"/>
      <c r="WST118" s="295"/>
      <c r="WSU118" s="295"/>
      <c r="WSV118" s="295"/>
      <c r="WSW118" s="295"/>
      <c r="WSX118" s="295"/>
      <c r="WSY118" s="295"/>
      <c r="WSZ118" s="295"/>
      <c r="WTA118" s="295"/>
      <c r="WTB118" s="295"/>
      <c r="WTC118" s="295"/>
      <c r="WTD118" s="295"/>
      <c r="WTE118" s="295"/>
      <c r="WTF118" s="295"/>
      <c r="WTG118" s="295"/>
      <c r="WTH118" s="295"/>
      <c r="WTI118" s="295"/>
      <c r="WTJ118" s="295"/>
      <c r="WTK118" s="295"/>
      <c r="WTL118" s="295"/>
      <c r="WTM118" s="295"/>
      <c r="WTN118" s="295"/>
      <c r="WTO118" s="295"/>
      <c r="WTP118" s="295"/>
      <c r="WTQ118" s="295"/>
      <c r="WTR118" s="295"/>
      <c r="WTS118" s="295"/>
      <c r="WTT118" s="295"/>
      <c r="WTU118" s="295"/>
      <c r="WTV118" s="295"/>
      <c r="WTW118" s="295"/>
      <c r="WTX118" s="295"/>
      <c r="WTY118" s="295"/>
      <c r="WTZ118" s="295"/>
      <c r="WUA118" s="295"/>
      <c r="WUB118" s="295"/>
      <c r="WUC118" s="295"/>
      <c r="WUD118" s="295"/>
      <c r="WUE118" s="295"/>
      <c r="WUF118" s="295"/>
      <c r="WUG118" s="295"/>
      <c r="WUH118" s="295"/>
      <c r="WUI118" s="295"/>
      <c r="WUJ118" s="295"/>
      <c r="WUK118" s="295"/>
      <c r="WUL118" s="295"/>
      <c r="WUM118" s="295"/>
      <c r="WUN118" s="295"/>
      <c r="WUO118" s="295"/>
      <c r="WUP118" s="295"/>
      <c r="WUQ118" s="295"/>
      <c r="WUR118" s="295"/>
      <c r="WUS118" s="295"/>
      <c r="WUT118" s="295"/>
      <c r="WUU118" s="295"/>
      <c r="WUV118" s="295"/>
      <c r="WUW118" s="295"/>
      <c r="WUX118" s="295"/>
      <c r="WUY118" s="295"/>
      <c r="WUZ118" s="295"/>
      <c r="WVA118" s="295"/>
      <c r="WVB118" s="295"/>
      <c r="WVC118" s="295"/>
      <c r="WVD118" s="295"/>
      <c r="WVE118" s="295"/>
      <c r="WVF118" s="295"/>
      <c r="WVG118" s="295"/>
      <c r="WVH118" s="295"/>
      <c r="WVI118" s="295"/>
      <c r="WVJ118" s="295"/>
      <c r="WVK118" s="295"/>
      <c r="WVL118" s="295"/>
      <c r="WVM118" s="295"/>
      <c r="WVN118" s="295"/>
      <c r="WVO118" s="295"/>
      <c r="WVP118" s="295"/>
      <c r="WVQ118" s="295"/>
      <c r="WVR118" s="295"/>
      <c r="WVS118" s="295"/>
      <c r="WVT118" s="295"/>
      <c r="WVU118" s="295"/>
      <c r="WVV118" s="295"/>
      <c r="WVW118" s="295"/>
      <c r="WVX118" s="295"/>
      <c r="WVY118" s="295"/>
      <c r="WVZ118" s="295"/>
      <c r="WWA118" s="295"/>
      <c r="WWB118" s="295"/>
      <c r="WWC118" s="295"/>
      <c r="WWD118" s="295"/>
      <c r="WWE118" s="295"/>
      <c r="WWF118" s="295"/>
      <c r="WWG118" s="295"/>
      <c r="WWH118" s="295"/>
      <c r="WWI118" s="295"/>
      <c r="WWJ118" s="295"/>
      <c r="WWK118" s="295"/>
      <c r="WWL118" s="295"/>
      <c r="WWM118" s="295"/>
    </row>
  </sheetData>
  <sheetProtection selectLockedCells="1" selectUnlockedCells="1"/>
  <mergeCells count="75">
    <mergeCell ref="B69:AD69"/>
    <mergeCell ref="H63:AA63"/>
    <mergeCell ref="H64:AA64"/>
    <mergeCell ref="H65:AA65"/>
    <mergeCell ref="H66:AA66"/>
    <mergeCell ref="B68:AD68"/>
    <mergeCell ref="AC63:AD63"/>
    <mergeCell ref="AC64:AD64"/>
    <mergeCell ref="AC65:AD65"/>
    <mergeCell ref="AC62:AD62"/>
    <mergeCell ref="AC66:AD66"/>
    <mergeCell ref="H62:AA62"/>
    <mergeCell ref="I58:N58"/>
    <mergeCell ref="I59:N59"/>
    <mergeCell ref="H55:AA55"/>
    <mergeCell ref="I57:N57"/>
    <mergeCell ref="O57:AA57"/>
    <mergeCell ref="O58:AA58"/>
    <mergeCell ref="O59:AA59"/>
    <mergeCell ref="H60:AA60"/>
    <mergeCell ref="AC39:AD40"/>
    <mergeCell ref="Y44:AA44"/>
    <mergeCell ref="AC44:AD44"/>
    <mergeCell ref="I44:M44"/>
    <mergeCell ref="H61:AA61"/>
    <mergeCell ref="AC55:AD55"/>
    <mergeCell ref="AC61:AD61"/>
    <mergeCell ref="H50:AA50"/>
    <mergeCell ref="I47:W47"/>
    <mergeCell ref="AC47:AD47"/>
    <mergeCell ref="H51:AA51"/>
    <mergeCell ref="H52:AA52"/>
    <mergeCell ref="H53:AA53"/>
    <mergeCell ref="H54:AA54"/>
    <mergeCell ref="AC52:AD52"/>
    <mergeCell ref="AC53:AD53"/>
    <mergeCell ref="AC54:AD54"/>
    <mergeCell ref="AC34:AD34"/>
    <mergeCell ref="I36:T36"/>
    <mergeCell ref="Y36:AA36"/>
    <mergeCell ref="AC36:AD36"/>
    <mergeCell ref="I19:W20"/>
    <mergeCell ref="AC19:AD20"/>
    <mergeCell ref="Y24:AA24"/>
    <mergeCell ref="AC24:AD24"/>
    <mergeCell ref="I27:W27"/>
    <mergeCell ref="AC27:AD27"/>
    <mergeCell ref="C30:F48"/>
    <mergeCell ref="H31:W31"/>
    <mergeCell ref="I32:T32"/>
    <mergeCell ref="I34:T34"/>
    <mergeCell ref="Y34:AA34"/>
    <mergeCell ref="H39:H40"/>
    <mergeCell ref="I39:W40"/>
    <mergeCell ref="I12:T12"/>
    <mergeCell ref="I14:T14"/>
    <mergeCell ref="Y14:AA14"/>
    <mergeCell ref="I24:M24"/>
    <mergeCell ref="G8:AD8"/>
    <mergeCell ref="B8:F8"/>
    <mergeCell ref="B51:F64"/>
    <mergeCell ref="B3:AD3"/>
    <mergeCell ref="B5:F5"/>
    <mergeCell ref="B6:F6"/>
    <mergeCell ref="B7:F7"/>
    <mergeCell ref="G5:AD5"/>
    <mergeCell ref="G6:AD6"/>
    <mergeCell ref="G7:AD7"/>
    <mergeCell ref="AC14:AD14"/>
    <mergeCell ref="I16:T16"/>
    <mergeCell ref="Y16:AA16"/>
    <mergeCell ref="AC16:AD16"/>
    <mergeCell ref="H19:H20"/>
    <mergeCell ref="C10:F28"/>
    <mergeCell ref="H11:W11"/>
  </mergeCells>
  <phoneticPr fontId="5"/>
  <printOptions horizontalCentered="1"/>
  <pageMargins left="0.7" right="0.7" top="0.75" bottom="0.75" header="0.3" footer="0.3"/>
  <pageSetup paperSize="9" scale="5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WWO101"/>
  <sheetViews>
    <sheetView showGridLines="0" view="pageBreakPreview" zoomScale="90" zoomScaleNormal="100" zoomScaleSheetLayoutView="90" workbookViewId="0">
      <selection activeCell="G9" sqref="G9:AC9"/>
    </sheetView>
  </sheetViews>
  <sheetFormatPr defaultColWidth="4.42578125" defaultRowHeight="13.2"/>
  <cols>
    <col min="1" max="1" width="1.42578125" style="295" customWidth="1"/>
    <col min="2" max="2" width="3.85546875" style="310" customWidth="1"/>
    <col min="3" max="6" width="4.42578125" style="295" customWidth="1"/>
    <col min="7" max="7" width="1.85546875" style="295" customWidth="1"/>
    <col min="8" max="8" width="3.140625" style="295" customWidth="1"/>
    <col min="9" max="26" width="4.42578125" style="295" customWidth="1"/>
    <col min="27" max="27" width="8.7109375" style="295" customWidth="1"/>
    <col min="28" max="28" width="4.42578125" style="295" customWidth="1"/>
    <col min="29" max="29" width="3.28515625" style="295" customWidth="1"/>
    <col min="30" max="30" width="2.28515625" style="295" customWidth="1"/>
    <col min="31" max="32" width="5.140625" style="295" customWidth="1"/>
    <col min="33" max="33" width="1.42578125" style="295" customWidth="1"/>
    <col min="34" max="50" width="4.42578125" style="295"/>
    <col min="51" max="51" width="2.85546875" style="295" customWidth="1"/>
    <col min="52" max="256" width="4.42578125" style="295"/>
    <col min="257" max="257" width="1.42578125" style="295" customWidth="1"/>
    <col min="258" max="258" width="3.85546875" style="295" customWidth="1"/>
    <col min="259" max="262" width="4.42578125" style="295" customWidth="1"/>
    <col min="263" max="263" width="1.85546875" style="295" customWidth="1"/>
    <col min="264" max="264" width="3.140625" style="295" customWidth="1"/>
    <col min="265" max="285" width="4.42578125" style="295" customWidth="1"/>
    <col min="286" max="286" width="1.28515625" style="295" customWidth="1"/>
    <col min="287" max="288" width="5.140625" style="295" customWidth="1"/>
    <col min="289" max="289" width="1.42578125" style="295" customWidth="1"/>
    <col min="290" max="512" width="4.42578125" style="295"/>
    <col min="513" max="513" width="1.42578125" style="295" customWidth="1"/>
    <col min="514" max="514" width="3.85546875" style="295" customWidth="1"/>
    <col min="515" max="518" width="4.42578125" style="295" customWidth="1"/>
    <col min="519" max="519" width="1.85546875" style="295" customWidth="1"/>
    <col min="520" max="520" width="3.140625" style="295" customWidth="1"/>
    <col min="521" max="541" width="4.42578125" style="295" customWidth="1"/>
    <col min="542" max="542" width="1.28515625" style="295" customWidth="1"/>
    <col min="543" max="544" width="5.140625" style="295" customWidth="1"/>
    <col min="545" max="545" width="1.42578125" style="295" customWidth="1"/>
    <col min="546" max="768" width="4.42578125" style="295"/>
    <col min="769" max="769" width="1.42578125" style="295" customWidth="1"/>
    <col min="770" max="770" width="3.85546875" style="295" customWidth="1"/>
    <col min="771" max="774" width="4.42578125" style="295" customWidth="1"/>
    <col min="775" max="775" width="1.85546875" style="295" customWidth="1"/>
    <col min="776" max="776" width="3.140625" style="295" customWidth="1"/>
    <col min="777" max="797" width="4.42578125" style="295" customWidth="1"/>
    <col min="798" max="798" width="1.28515625" style="295" customWidth="1"/>
    <col min="799" max="800" width="5.140625" style="295" customWidth="1"/>
    <col min="801" max="801" width="1.42578125" style="295" customWidth="1"/>
    <col min="802" max="1024" width="4.42578125" style="295"/>
    <col min="1025" max="1025" width="1.42578125" style="295" customWidth="1"/>
    <col min="1026" max="1026" width="3.85546875" style="295" customWidth="1"/>
    <col min="1027" max="1030" width="4.42578125" style="295" customWidth="1"/>
    <col min="1031" max="1031" width="1.85546875" style="295" customWidth="1"/>
    <col min="1032" max="1032" width="3.140625" style="295" customWidth="1"/>
    <col min="1033" max="1053" width="4.42578125" style="295" customWidth="1"/>
    <col min="1054" max="1054" width="1.28515625" style="295" customWidth="1"/>
    <col min="1055" max="1056" width="5.140625" style="295" customWidth="1"/>
    <col min="1057" max="1057" width="1.42578125" style="295" customWidth="1"/>
    <col min="1058" max="1280" width="4.42578125" style="295"/>
    <col min="1281" max="1281" width="1.42578125" style="295" customWidth="1"/>
    <col min="1282" max="1282" width="3.85546875" style="295" customWidth="1"/>
    <col min="1283" max="1286" width="4.42578125" style="295" customWidth="1"/>
    <col min="1287" max="1287" width="1.85546875" style="295" customWidth="1"/>
    <col min="1288" max="1288" width="3.140625" style="295" customWidth="1"/>
    <col min="1289" max="1309" width="4.42578125" style="295" customWidth="1"/>
    <col min="1310" max="1310" width="1.28515625" style="295" customWidth="1"/>
    <col min="1311" max="1312" width="5.140625" style="295" customWidth="1"/>
    <col min="1313" max="1313" width="1.42578125" style="295" customWidth="1"/>
    <col min="1314" max="1536" width="4.42578125" style="295"/>
    <col min="1537" max="1537" width="1.42578125" style="295" customWidth="1"/>
    <col min="1538" max="1538" width="3.85546875" style="295" customWidth="1"/>
    <col min="1539" max="1542" width="4.42578125" style="295" customWidth="1"/>
    <col min="1543" max="1543" width="1.85546875" style="295" customWidth="1"/>
    <col min="1544" max="1544" width="3.140625" style="295" customWidth="1"/>
    <col min="1545" max="1565" width="4.42578125" style="295" customWidth="1"/>
    <col min="1566" max="1566" width="1.28515625" style="295" customWidth="1"/>
    <col min="1567" max="1568" width="5.140625" style="295" customWidth="1"/>
    <col min="1569" max="1569" width="1.42578125" style="295" customWidth="1"/>
    <col min="1570" max="1792" width="4.42578125" style="295"/>
    <col min="1793" max="1793" width="1.42578125" style="295" customWidth="1"/>
    <col min="1794" max="1794" width="3.85546875" style="295" customWidth="1"/>
    <col min="1795" max="1798" width="4.42578125" style="295" customWidth="1"/>
    <col min="1799" max="1799" width="1.85546875" style="295" customWidth="1"/>
    <col min="1800" max="1800" width="3.140625" style="295" customWidth="1"/>
    <col min="1801" max="1821" width="4.42578125" style="295" customWidth="1"/>
    <col min="1822" max="1822" width="1.28515625" style="295" customWidth="1"/>
    <col min="1823" max="1824" width="5.140625" style="295" customWidth="1"/>
    <col min="1825" max="1825" width="1.42578125" style="295" customWidth="1"/>
    <col min="1826" max="2048" width="4.42578125" style="295"/>
    <col min="2049" max="2049" width="1.42578125" style="295" customWidth="1"/>
    <col min="2050" max="2050" width="3.85546875" style="295" customWidth="1"/>
    <col min="2051" max="2054" width="4.42578125" style="295" customWidth="1"/>
    <col min="2055" max="2055" width="1.85546875" style="295" customWidth="1"/>
    <col min="2056" max="2056" width="3.140625" style="295" customWidth="1"/>
    <col min="2057" max="2077" width="4.42578125" style="295" customWidth="1"/>
    <col min="2078" max="2078" width="1.28515625" style="295" customWidth="1"/>
    <col min="2079" max="2080" width="5.140625" style="295" customWidth="1"/>
    <col min="2081" max="2081" width="1.42578125" style="295" customWidth="1"/>
    <col min="2082" max="2304" width="4.42578125" style="295"/>
    <col min="2305" max="2305" width="1.42578125" style="295" customWidth="1"/>
    <col min="2306" max="2306" width="3.85546875" style="295" customWidth="1"/>
    <col min="2307" max="2310" width="4.42578125" style="295" customWidth="1"/>
    <col min="2311" max="2311" width="1.85546875" style="295" customWidth="1"/>
    <col min="2312" max="2312" width="3.140625" style="295" customWidth="1"/>
    <col min="2313" max="2333" width="4.42578125" style="295" customWidth="1"/>
    <col min="2334" max="2334" width="1.28515625" style="295" customWidth="1"/>
    <col min="2335" max="2336" width="5.140625" style="295" customWidth="1"/>
    <col min="2337" max="2337" width="1.42578125" style="295" customWidth="1"/>
    <col min="2338" max="2560" width="4.42578125" style="295"/>
    <col min="2561" max="2561" width="1.42578125" style="295" customWidth="1"/>
    <col min="2562" max="2562" width="3.85546875" style="295" customWidth="1"/>
    <col min="2563" max="2566" width="4.42578125" style="295" customWidth="1"/>
    <col min="2567" max="2567" width="1.85546875" style="295" customWidth="1"/>
    <col min="2568" max="2568" width="3.140625" style="295" customWidth="1"/>
    <col min="2569" max="2589" width="4.42578125" style="295" customWidth="1"/>
    <col min="2590" max="2590" width="1.28515625" style="295" customWidth="1"/>
    <col min="2591" max="2592" width="5.140625" style="295" customWidth="1"/>
    <col min="2593" max="2593" width="1.42578125" style="295" customWidth="1"/>
    <col min="2594" max="2816" width="4.42578125" style="295"/>
    <col min="2817" max="2817" width="1.42578125" style="295" customWidth="1"/>
    <col min="2818" max="2818" width="3.85546875" style="295" customWidth="1"/>
    <col min="2819" max="2822" width="4.42578125" style="295" customWidth="1"/>
    <col min="2823" max="2823" width="1.85546875" style="295" customWidth="1"/>
    <col min="2824" max="2824" width="3.140625" style="295" customWidth="1"/>
    <col min="2825" max="2845" width="4.42578125" style="295" customWidth="1"/>
    <col min="2846" max="2846" width="1.28515625" style="295" customWidth="1"/>
    <col min="2847" max="2848" width="5.140625" style="295" customWidth="1"/>
    <col min="2849" max="2849" width="1.42578125" style="295" customWidth="1"/>
    <col min="2850" max="3072" width="4.42578125" style="295"/>
    <col min="3073" max="3073" width="1.42578125" style="295" customWidth="1"/>
    <col min="3074" max="3074" width="3.85546875" style="295" customWidth="1"/>
    <col min="3075" max="3078" width="4.42578125" style="295" customWidth="1"/>
    <col min="3079" max="3079" width="1.85546875" style="295" customWidth="1"/>
    <col min="3080" max="3080" width="3.140625" style="295" customWidth="1"/>
    <col min="3081" max="3101" width="4.42578125" style="295" customWidth="1"/>
    <col min="3102" max="3102" width="1.28515625" style="295" customWidth="1"/>
    <col min="3103" max="3104" width="5.140625" style="295" customWidth="1"/>
    <col min="3105" max="3105" width="1.42578125" style="295" customWidth="1"/>
    <col min="3106" max="3328" width="4.42578125" style="295"/>
    <col min="3329" max="3329" width="1.42578125" style="295" customWidth="1"/>
    <col min="3330" max="3330" width="3.85546875" style="295" customWidth="1"/>
    <col min="3331" max="3334" width="4.42578125" style="295" customWidth="1"/>
    <col min="3335" max="3335" width="1.85546875" style="295" customWidth="1"/>
    <col min="3336" max="3336" width="3.140625" style="295" customWidth="1"/>
    <col min="3337" max="3357" width="4.42578125" style="295" customWidth="1"/>
    <col min="3358" max="3358" width="1.28515625" style="295" customWidth="1"/>
    <col min="3359" max="3360" width="5.140625" style="295" customWidth="1"/>
    <col min="3361" max="3361" width="1.42578125" style="295" customWidth="1"/>
    <col min="3362" max="3584" width="4.42578125" style="295"/>
    <col min="3585" max="3585" width="1.42578125" style="295" customWidth="1"/>
    <col min="3586" max="3586" width="3.85546875" style="295" customWidth="1"/>
    <col min="3587" max="3590" width="4.42578125" style="295" customWidth="1"/>
    <col min="3591" max="3591" width="1.85546875" style="295" customWidth="1"/>
    <col min="3592" max="3592" width="3.140625" style="295" customWidth="1"/>
    <col min="3593" max="3613" width="4.42578125" style="295" customWidth="1"/>
    <col min="3614" max="3614" width="1.28515625" style="295" customWidth="1"/>
    <col min="3615" max="3616" width="5.140625" style="295" customWidth="1"/>
    <col min="3617" max="3617" width="1.42578125" style="295" customWidth="1"/>
    <col min="3618" max="3840" width="4.42578125" style="295"/>
    <col min="3841" max="3841" width="1.42578125" style="295" customWidth="1"/>
    <col min="3842" max="3842" width="3.85546875" style="295" customWidth="1"/>
    <col min="3843" max="3846" width="4.42578125" style="295" customWidth="1"/>
    <col min="3847" max="3847" width="1.85546875" style="295" customWidth="1"/>
    <col min="3848" max="3848" width="3.140625" style="295" customWidth="1"/>
    <col min="3849" max="3869" width="4.42578125" style="295" customWidth="1"/>
    <col min="3870" max="3870" width="1.28515625" style="295" customWidth="1"/>
    <col min="3871" max="3872" width="5.140625" style="295" customWidth="1"/>
    <col min="3873" max="3873" width="1.42578125" style="295" customWidth="1"/>
    <col min="3874" max="4096" width="4.42578125" style="295"/>
    <col min="4097" max="4097" width="1.42578125" style="295" customWidth="1"/>
    <col min="4098" max="4098" width="3.85546875" style="295" customWidth="1"/>
    <col min="4099" max="4102" width="4.42578125" style="295" customWidth="1"/>
    <col min="4103" max="4103" width="1.85546875" style="295" customWidth="1"/>
    <col min="4104" max="4104" width="3.140625" style="295" customWidth="1"/>
    <col min="4105" max="4125" width="4.42578125" style="295" customWidth="1"/>
    <col min="4126" max="4126" width="1.28515625" style="295" customWidth="1"/>
    <col min="4127" max="4128" width="5.140625" style="295" customWidth="1"/>
    <col min="4129" max="4129" width="1.42578125" style="295" customWidth="1"/>
    <col min="4130" max="4352" width="4.42578125" style="295"/>
    <col min="4353" max="4353" width="1.42578125" style="295" customWidth="1"/>
    <col min="4354" max="4354" width="3.85546875" style="295" customWidth="1"/>
    <col min="4355" max="4358" width="4.42578125" style="295" customWidth="1"/>
    <col min="4359" max="4359" width="1.85546875" style="295" customWidth="1"/>
    <col min="4360" max="4360" width="3.140625" style="295" customWidth="1"/>
    <col min="4361" max="4381" width="4.42578125" style="295" customWidth="1"/>
    <col min="4382" max="4382" width="1.28515625" style="295" customWidth="1"/>
    <col min="4383" max="4384" width="5.140625" style="295" customWidth="1"/>
    <col min="4385" max="4385" width="1.42578125" style="295" customWidth="1"/>
    <col min="4386" max="4608" width="4.42578125" style="295"/>
    <col min="4609" max="4609" width="1.42578125" style="295" customWidth="1"/>
    <col min="4610" max="4610" width="3.85546875" style="295" customWidth="1"/>
    <col min="4611" max="4614" width="4.42578125" style="295" customWidth="1"/>
    <col min="4615" max="4615" width="1.85546875" style="295" customWidth="1"/>
    <col min="4616" max="4616" width="3.140625" style="295" customWidth="1"/>
    <col min="4617" max="4637" width="4.42578125" style="295" customWidth="1"/>
    <col min="4638" max="4638" width="1.28515625" style="295" customWidth="1"/>
    <col min="4639" max="4640" width="5.140625" style="295" customWidth="1"/>
    <col min="4641" max="4641" width="1.42578125" style="295" customWidth="1"/>
    <col min="4642" max="4864" width="4.42578125" style="295"/>
    <col min="4865" max="4865" width="1.42578125" style="295" customWidth="1"/>
    <col min="4866" max="4866" width="3.85546875" style="295" customWidth="1"/>
    <col min="4867" max="4870" width="4.42578125" style="295" customWidth="1"/>
    <col min="4871" max="4871" width="1.85546875" style="295" customWidth="1"/>
    <col min="4872" max="4872" width="3.140625" style="295" customWidth="1"/>
    <col min="4873" max="4893" width="4.42578125" style="295" customWidth="1"/>
    <col min="4894" max="4894" width="1.28515625" style="295" customWidth="1"/>
    <col min="4895" max="4896" width="5.140625" style="295" customWidth="1"/>
    <col min="4897" max="4897" width="1.42578125" style="295" customWidth="1"/>
    <col min="4898" max="5120" width="4.42578125" style="295"/>
    <col min="5121" max="5121" width="1.42578125" style="295" customWidth="1"/>
    <col min="5122" max="5122" width="3.85546875" style="295" customWidth="1"/>
    <col min="5123" max="5126" width="4.42578125" style="295" customWidth="1"/>
    <col min="5127" max="5127" width="1.85546875" style="295" customWidth="1"/>
    <col min="5128" max="5128" width="3.140625" style="295" customWidth="1"/>
    <col min="5129" max="5149" width="4.42578125" style="295" customWidth="1"/>
    <col min="5150" max="5150" width="1.28515625" style="295" customWidth="1"/>
    <col min="5151" max="5152" width="5.140625" style="295" customWidth="1"/>
    <col min="5153" max="5153" width="1.42578125" style="295" customWidth="1"/>
    <col min="5154" max="5376" width="4.42578125" style="295"/>
    <col min="5377" max="5377" width="1.42578125" style="295" customWidth="1"/>
    <col min="5378" max="5378" width="3.85546875" style="295" customWidth="1"/>
    <col min="5379" max="5382" width="4.42578125" style="295" customWidth="1"/>
    <col min="5383" max="5383" width="1.85546875" style="295" customWidth="1"/>
    <col min="5384" max="5384" width="3.140625" style="295" customWidth="1"/>
    <col min="5385" max="5405" width="4.42578125" style="295" customWidth="1"/>
    <col min="5406" max="5406" width="1.28515625" style="295" customWidth="1"/>
    <col min="5407" max="5408" width="5.140625" style="295" customWidth="1"/>
    <col min="5409" max="5409" width="1.42578125" style="295" customWidth="1"/>
    <col min="5410" max="5632" width="4.42578125" style="295"/>
    <col min="5633" max="5633" width="1.42578125" style="295" customWidth="1"/>
    <col min="5634" max="5634" width="3.85546875" style="295" customWidth="1"/>
    <col min="5635" max="5638" width="4.42578125" style="295" customWidth="1"/>
    <col min="5639" max="5639" width="1.85546875" style="295" customWidth="1"/>
    <col min="5640" max="5640" width="3.140625" style="295" customWidth="1"/>
    <col min="5641" max="5661" width="4.42578125" style="295" customWidth="1"/>
    <col min="5662" max="5662" width="1.28515625" style="295" customWidth="1"/>
    <col min="5663" max="5664" width="5.140625" style="295" customWidth="1"/>
    <col min="5665" max="5665" width="1.42578125" style="295" customWidth="1"/>
    <col min="5666" max="5888" width="4.42578125" style="295"/>
    <col min="5889" max="5889" width="1.42578125" style="295" customWidth="1"/>
    <col min="5890" max="5890" width="3.85546875" style="295" customWidth="1"/>
    <col min="5891" max="5894" width="4.42578125" style="295" customWidth="1"/>
    <col min="5895" max="5895" width="1.85546875" style="295" customWidth="1"/>
    <col min="5896" max="5896" width="3.140625" style="295" customWidth="1"/>
    <col min="5897" max="5917" width="4.42578125" style="295" customWidth="1"/>
    <col min="5918" max="5918" width="1.28515625" style="295" customWidth="1"/>
    <col min="5919" max="5920" width="5.140625" style="295" customWidth="1"/>
    <col min="5921" max="5921" width="1.42578125" style="295" customWidth="1"/>
    <col min="5922" max="6144" width="4.42578125" style="295"/>
    <col min="6145" max="6145" width="1.42578125" style="295" customWidth="1"/>
    <col min="6146" max="6146" width="3.85546875" style="295" customWidth="1"/>
    <col min="6147" max="6150" width="4.42578125" style="295" customWidth="1"/>
    <col min="6151" max="6151" width="1.85546875" style="295" customWidth="1"/>
    <col min="6152" max="6152" width="3.140625" style="295" customWidth="1"/>
    <col min="6153" max="6173" width="4.42578125" style="295" customWidth="1"/>
    <col min="6174" max="6174" width="1.28515625" style="295" customWidth="1"/>
    <col min="6175" max="6176" width="5.140625" style="295" customWidth="1"/>
    <col min="6177" max="6177" width="1.42578125" style="295" customWidth="1"/>
    <col min="6178" max="6400" width="4.42578125" style="295"/>
    <col min="6401" max="6401" width="1.42578125" style="295" customWidth="1"/>
    <col min="6402" max="6402" width="3.85546875" style="295" customWidth="1"/>
    <col min="6403" max="6406" width="4.42578125" style="295" customWidth="1"/>
    <col min="6407" max="6407" width="1.85546875" style="295" customWidth="1"/>
    <col min="6408" max="6408" width="3.140625" style="295" customWidth="1"/>
    <col min="6409" max="6429" width="4.42578125" style="295" customWidth="1"/>
    <col min="6430" max="6430" width="1.28515625" style="295" customWidth="1"/>
    <col min="6431" max="6432" width="5.140625" style="295" customWidth="1"/>
    <col min="6433" max="6433" width="1.42578125" style="295" customWidth="1"/>
    <col min="6434" max="6656" width="4.42578125" style="295"/>
    <col min="6657" max="6657" width="1.42578125" style="295" customWidth="1"/>
    <col min="6658" max="6658" width="3.85546875" style="295" customWidth="1"/>
    <col min="6659" max="6662" width="4.42578125" style="295" customWidth="1"/>
    <col min="6663" max="6663" width="1.85546875" style="295" customWidth="1"/>
    <col min="6664" max="6664" width="3.140625" style="295" customWidth="1"/>
    <col min="6665" max="6685" width="4.42578125" style="295" customWidth="1"/>
    <col min="6686" max="6686" width="1.28515625" style="295" customWidth="1"/>
    <col min="6687" max="6688" width="5.140625" style="295" customWidth="1"/>
    <col min="6689" max="6689" width="1.42578125" style="295" customWidth="1"/>
    <col min="6690" max="6912" width="4.42578125" style="295"/>
    <col min="6913" max="6913" width="1.42578125" style="295" customWidth="1"/>
    <col min="6914" max="6914" width="3.85546875" style="295" customWidth="1"/>
    <col min="6915" max="6918" width="4.42578125" style="295" customWidth="1"/>
    <col min="6919" max="6919" width="1.85546875" style="295" customWidth="1"/>
    <col min="6920" max="6920" width="3.140625" style="295" customWidth="1"/>
    <col min="6921" max="6941" width="4.42578125" style="295" customWidth="1"/>
    <col min="6942" max="6942" width="1.28515625" style="295" customWidth="1"/>
    <col min="6943" max="6944" width="5.140625" style="295" customWidth="1"/>
    <col min="6945" max="6945" width="1.42578125" style="295" customWidth="1"/>
    <col min="6946" max="7168" width="4.42578125" style="295"/>
    <col min="7169" max="7169" width="1.42578125" style="295" customWidth="1"/>
    <col min="7170" max="7170" width="3.85546875" style="295" customWidth="1"/>
    <col min="7171" max="7174" width="4.42578125" style="295" customWidth="1"/>
    <col min="7175" max="7175" width="1.85546875" style="295" customWidth="1"/>
    <col min="7176" max="7176" width="3.140625" style="295" customWidth="1"/>
    <col min="7177" max="7197" width="4.42578125" style="295" customWidth="1"/>
    <col min="7198" max="7198" width="1.28515625" style="295" customWidth="1"/>
    <col min="7199" max="7200" width="5.140625" style="295" customWidth="1"/>
    <col min="7201" max="7201" width="1.42578125" style="295" customWidth="1"/>
    <col min="7202" max="7424" width="4.42578125" style="295"/>
    <col min="7425" max="7425" width="1.42578125" style="295" customWidth="1"/>
    <col min="7426" max="7426" width="3.85546875" style="295" customWidth="1"/>
    <col min="7427" max="7430" width="4.42578125" style="295" customWidth="1"/>
    <col min="7431" max="7431" width="1.85546875" style="295" customWidth="1"/>
    <col min="7432" max="7432" width="3.140625" style="295" customWidth="1"/>
    <col min="7433" max="7453" width="4.42578125" style="295" customWidth="1"/>
    <col min="7454" max="7454" width="1.28515625" style="295" customWidth="1"/>
    <col min="7455" max="7456" width="5.140625" style="295" customWidth="1"/>
    <col min="7457" max="7457" width="1.42578125" style="295" customWidth="1"/>
    <col min="7458" max="7680" width="4.42578125" style="295"/>
    <col min="7681" max="7681" width="1.42578125" style="295" customWidth="1"/>
    <col min="7682" max="7682" width="3.85546875" style="295" customWidth="1"/>
    <col min="7683" max="7686" width="4.42578125" style="295" customWidth="1"/>
    <col min="7687" max="7687" width="1.85546875" style="295" customWidth="1"/>
    <col min="7688" max="7688" width="3.140625" style="295" customWidth="1"/>
    <col min="7689" max="7709" width="4.42578125" style="295" customWidth="1"/>
    <col min="7710" max="7710" width="1.28515625" style="295" customWidth="1"/>
    <col min="7711" max="7712" width="5.140625" style="295" customWidth="1"/>
    <col min="7713" max="7713" width="1.42578125" style="295" customWidth="1"/>
    <col min="7714" max="7936" width="4.42578125" style="295"/>
    <col min="7937" max="7937" width="1.42578125" style="295" customWidth="1"/>
    <col min="7938" max="7938" width="3.85546875" style="295" customWidth="1"/>
    <col min="7939" max="7942" width="4.42578125" style="295" customWidth="1"/>
    <col min="7943" max="7943" width="1.85546875" style="295" customWidth="1"/>
    <col min="7944" max="7944" width="3.140625" style="295" customWidth="1"/>
    <col min="7945" max="7965" width="4.42578125" style="295" customWidth="1"/>
    <col min="7966" max="7966" width="1.28515625" style="295" customWidth="1"/>
    <col min="7967" max="7968" width="5.140625" style="295" customWidth="1"/>
    <col min="7969" max="7969" width="1.42578125" style="295" customWidth="1"/>
    <col min="7970" max="8192" width="4.42578125" style="295"/>
    <col min="8193" max="8193" width="1.42578125" style="295" customWidth="1"/>
    <col min="8194" max="8194" width="3.85546875" style="295" customWidth="1"/>
    <col min="8195" max="8198" width="4.42578125" style="295" customWidth="1"/>
    <col min="8199" max="8199" width="1.85546875" style="295" customWidth="1"/>
    <col min="8200" max="8200" width="3.140625" style="295" customWidth="1"/>
    <col min="8201" max="8221" width="4.42578125" style="295" customWidth="1"/>
    <col min="8222" max="8222" width="1.28515625" style="295" customWidth="1"/>
    <col min="8223" max="8224" width="5.140625" style="295" customWidth="1"/>
    <col min="8225" max="8225" width="1.42578125" style="295" customWidth="1"/>
    <col min="8226" max="8448" width="4.42578125" style="295"/>
    <col min="8449" max="8449" width="1.42578125" style="295" customWidth="1"/>
    <col min="8450" max="8450" width="3.85546875" style="295" customWidth="1"/>
    <col min="8451" max="8454" width="4.42578125" style="295" customWidth="1"/>
    <col min="8455" max="8455" width="1.85546875" style="295" customWidth="1"/>
    <col min="8456" max="8456" width="3.140625" style="295" customWidth="1"/>
    <col min="8457" max="8477" width="4.42578125" style="295" customWidth="1"/>
    <col min="8478" max="8478" width="1.28515625" style="295" customWidth="1"/>
    <col min="8479" max="8480" width="5.140625" style="295" customWidth="1"/>
    <col min="8481" max="8481" width="1.42578125" style="295" customWidth="1"/>
    <col min="8482" max="8704" width="4.42578125" style="295"/>
    <col min="8705" max="8705" width="1.42578125" style="295" customWidth="1"/>
    <col min="8706" max="8706" width="3.85546875" style="295" customWidth="1"/>
    <col min="8707" max="8710" width="4.42578125" style="295" customWidth="1"/>
    <col min="8711" max="8711" width="1.85546875" style="295" customWidth="1"/>
    <col min="8712" max="8712" width="3.140625" style="295" customWidth="1"/>
    <col min="8713" max="8733" width="4.42578125" style="295" customWidth="1"/>
    <col min="8734" max="8734" width="1.28515625" style="295" customWidth="1"/>
    <col min="8735" max="8736" width="5.140625" style="295" customWidth="1"/>
    <col min="8737" max="8737" width="1.42578125" style="295" customWidth="1"/>
    <col min="8738" max="8960" width="4.42578125" style="295"/>
    <col min="8961" max="8961" width="1.42578125" style="295" customWidth="1"/>
    <col min="8962" max="8962" width="3.85546875" style="295" customWidth="1"/>
    <col min="8963" max="8966" width="4.42578125" style="295" customWidth="1"/>
    <col min="8967" max="8967" width="1.85546875" style="295" customWidth="1"/>
    <col min="8968" max="8968" width="3.140625" style="295" customWidth="1"/>
    <col min="8969" max="8989" width="4.42578125" style="295" customWidth="1"/>
    <col min="8990" max="8990" width="1.28515625" style="295" customWidth="1"/>
    <col min="8991" max="8992" width="5.140625" style="295" customWidth="1"/>
    <col min="8993" max="8993" width="1.42578125" style="295" customWidth="1"/>
    <col min="8994" max="9216" width="4.42578125" style="295"/>
    <col min="9217" max="9217" width="1.42578125" style="295" customWidth="1"/>
    <col min="9218" max="9218" width="3.85546875" style="295" customWidth="1"/>
    <col min="9219" max="9222" width="4.42578125" style="295" customWidth="1"/>
    <col min="9223" max="9223" width="1.85546875" style="295" customWidth="1"/>
    <col min="9224" max="9224" width="3.140625" style="295" customWidth="1"/>
    <col min="9225" max="9245" width="4.42578125" style="295" customWidth="1"/>
    <col min="9246" max="9246" width="1.28515625" style="295" customWidth="1"/>
    <col min="9247" max="9248" width="5.140625" style="295" customWidth="1"/>
    <col min="9249" max="9249" width="1.42578125" style="295" customWidth="1"/>
    <col min="9250" max="9472" width="4.42578125" style="295"/>
    <col min="9473" max="9473" width="1.42578125" style="295" customWidth="1"/>
    <col min="9474" max="9474" width="3.85546875" style="295" customWidth="1"/>
    <col min="9475" max="9478" width="4.42578125" style="295" customWidth="1"/>
    <col min="9479" max="9479" width="1.85546875" style="295" customWidth="1"/>
    <col min="9480" max="9480" width="3.140625" style="295" customWidth="1"/>
    <col min="9481" max="9501" width="4.42578125" style="295" customWidth="1"/>
    <col min="9502" max="9502" width="1.28515625" style="295" customWidth="1"/>
    <col min="9503" max="9504" width="5.140625" style="295" customWidth="1"/>
    <col min="9505" max="9505" width="1.42578125" style="295" customWidth="1"/>
    <col min="9506" max="9728" width="4.42578125" style="295"/>
    <col min="9729" max="9729" width="1.42578125" style="295" customWidth="1"/>
    <col min="9730" max="9730" width="3.85546875" style="295" customWidth="1"/>
    <col min="9731" max="9734" width="4.42578125" style="295" customWidth="1"/>
    <col min="9735" max="9735" width="1.85546875" style="295" customWidth="1"/>
    <col min="9736" max="9736" width="3.140625" style="295" customWidth="1"/>
    <col min="9737" max="9757" width="4.42578125" style="295" customWidth="1"/>
    <col min="9758" max="9758" width="1.28515625" style="295" customWidth="1"/>
    <col min="9759" max="9760" width="5.140625" style="295" customWidth="1"/>
    <col min="9761" max="9761" width="1.42578125" style="295" customWidth="1"/>
    <col min="9762" max="9984" width="4.42578125" style="295"/>
    <col min="9985" max="9985" width="1.42578125" style="295" customWidth="1"/>
    <col min="9986" max="9986" width="3.85546875" style="295" customWidth="1"/>
    <col min="9987" max="9990" width="4.42578125" style="295" customWidth="1"/>
    <col min="9991" max="9991" width="1.85546875" style="295" customWidth="1"/>
    <col min="9992" max="9992" width="3.140625" style="295" customWidth="1"/>
    <col min="9993" max="10013" width="4.42578125" style="295" customWidth="1"/>
    <col min="10014" max="10014" width="1.28515625" style="295" customWidth="1"/>
    <col min="10015" max="10016" width="5.140625" style="295" customWidth="1"/>
    <col min="10017" max="10017" width="1.42578125" style="295" customWidth="1"/>
    <col min="10018" max="10240" width="4.42578125" style="295"/>
    <col min="10241" max="10241" width="1.42578125" style="295" customWidth="1"/>
    <col min="10242" max="10242" width="3.85546875" style="295" customWidth="1"/>
    <col min="10243" max="10246" width="4.42578125" style="295" customWidth="1"/>
    <col min="10247" max="10247" width="1.85546875" style="295" customWidth="1"/>
    <col min="10248" max="10248" width="3.140625" style="295" customWidth="1"/>
    <col min="10249" max="10269" width="4.42578125" style="295" customWidth="1"/>
    <col min="10270" max="10270" width="1.28515625" style="295" customWidth="1"/>
    <col min="10271" max="10272" width="5.140625" style="295" customWidth="1"/>
    <col min="10273" max="10273" width="1.42578125" style="295" customWidth="1"/>
    <col min="10274" max="10496" width="4.42578125" style="295"/>
    <col min="10497" max="10497" width="1.42578125" style="295" customWidth="1"/>
    <col min="10498" max="10498" width="3.85546875" style="295" customWidth="1"/>
    <col min="10499" max="10502" width="4.42578125" style="295" customWidth="1"/>
    <col min="10503" max="10503" width="1.85546875" style="295" customWidth="1"/>
    <col min="10504" max="10504" width="3.140625" style="295" customWidth="1"/>
    <col min="10505" max="10525" width="4.42578125" style="295" customWidth="1"/>
    <col min="10526" max="10526" width="1.28515625" style="295" customWidth="1"/>
    <col min="10527" max="10528" width="5.140625" style="295" customWidth="1"/>
    <col min="10529" max="10529" width="1.42578125" style="295" customWidth="1"/>
    <col min="10530" max="10752" width="4.42578125" style="295"/>
    <col min="10753" max="10753" width="1.42578125" style="295" customWidth="1"/>
    <col min="10754" max="10754" width="3.85546875" style="295" customWidth="1"/>
    <col min="10755" max="10758" width="4.42578125" style="295" customWidth="1"/>
    <col min="10759" max="10759" width="1.85546875" style="295" customWidth="1"/>
    <col min="10760" max="10760" width="3.140625" style="295" customWidth="1"/>
    <col min="10761" max="10781" width="4.42578125" style="295" customWidth="1"/>
    <col min="10782" max="10782" width="1.28515625" style="295" customWidth="1"/>
    <col min="10783" max="10784" width="5.140625" style="295" customWidth="1"/>
    <col min="10785" max="10785" width="1.42578125" style="295" customWidth="1"/>
    <col min="10786" max="11008" width="4.42578125" style="295"/>
    <col min="11009" max="11009" width="1.42578125" style="295" customWidth="1"/>
    <col min="11010" max="11010" width="3.85546875" style="295" customWidth="1"/>
    <col min="11011" max="11014" width="4.42578125" style="295" customWidth="1"/>
    <col min="11015" max="11015" width="1.85546875" style="295" customWidth="1"/>
    <col min="11016" max="11016" width="3.140625" style="295" customWidth="1"/>
    <col min="11017" max="11037" width="4.42578125" style="295" customWidth="1"/>
    <col min="11038" max="11038" width="1.28515625" style="295" customWidth="1"/>
    <col min="11039" max="11040" width="5.140625" style="295" customWidth="1"/>
    <col min="11041" max="11041" width="1.42578125" style="295" customWidth="1"/>
    <col min="11042" max="11264" width="4.42578125" style="295"/>
    <col min="11265" max="11265" width="1.42578125" style="295" customWidth="1"/>
    <col min="11266" max="11266" width="3.85546875" style="295" customWidth="1"/>
    <col min="11267" max="11270" width="4.42578125" style="295" customWidth="1"/>
    <col min="11271" max="11271" width="1.85546875" style="295" customWidth="1"/>
    <col min="11272" max="11272" width="3.140625" style="295" customWidth="1"/>
    <col min="11273" max="11293" width="4.42578125" style="295" customWidth="1"/>
    <col min="11294" max="11294" width="1.28515625" style="295" customWidth="1"/>
    <col min="11295" max="11296" width="5.140625" style="295" customWidth="1"/>
    <col min="11297" max="11297" width="1.42578125" style="295" customWidth="1"/>
    <col min="11298" max="11520" width="4.42578125" style="295"/>
    <col min="11521" max="11521" width="1.42578125" style="295" customWidth="1"/>
    <col min="11522" max="11522" width="3.85546875" style="295" customWidth="1"/>
    <col min="11523" max="11526" width="4.42578125" style="295" customWidth="1"/>
    <col min="11527" max="11527" width="1.85546875" style="295" customWidth="1"/>
    <col min="11528" max="11528" width="3.140625" style="295" customWidth="1"/>
    <col min="11529" max="11549" width="4.42578125" style="295" customWidth="1"/>
    <col min="11550" max="11550" width="1.28515625" style="295" customWidth="1"/>
    <col min="11551" max="11552" width="5.140625" style="295" customWidth="1"/>
    <col min="11553" max="11553" width="1.42578125" style="295" customWidth="1"/>
    <col min="11554" max="11776" width="4.42578125" style="295"/>
    <col min="11777" max="11777" width="1.42578125" style="295" customWidth="1"/>
    <col min="11778" max="11778" width="3.85546875" style="295" customWidth="1"/>
    <col min="11779" max="11782" width="4.42578125" style="295" customWidth="1"/>
    <col min="11783" max="11783" width="1.85546875" style="295" customWidth="1"/>
    <col min="11784" max="11784" width="3.140625" style="295" customWidth="1"/>
    <col min="11785" max="11805" width="4.42578125" style="295" customWidth="1"/>
    <col min="11806" max="11806" width="1.28515625" style="295" customWidth="1"/>
    <col min="11807" max="11808" width="5.140625" style="295" customWidth="1"/>
    <col min="11809" max="11809" width="1.42578125" style="295" customWidth="1"/>
    <col min="11810" max="12032" width="4.42578125" style="295"/>
    <col min="12033" max="12033" width="1.42578125" style="295" customWidth="1"/>
    <col min="12034" max="12034" width="3.85546875" style="295" customWidth="1"/>
    <col min="12035" max="12038" width="4.42578125" style="295" customWidth="1"/>
    <col min="12039" max="12039" width="1.85546875" style="295" customWidth="1"/>
    <col min="12040" max="12040" width="3.140625" style="295" customWidth="1"/>
    <col min="12041" max="12061" width="4.42578125" style="295" customWidth="1"/>
    <col min="12062" max="12062" width="1.28515625" style="295" customWidth="1"/>
    <col min="12063" max="12064" width="5.140625" style="295" customWidth="1"/>
    <col min="12065" max="12065" width="1.42578125" style="295" customWidth="1"/>
    <col min="12066" max="12288" width="4.42578125" style="295"/>
    <col min="12289" max="12289" width="1.42578125" style="295" customWidth="1"/>
    <col min="12290" max="12290" width="3.85546875" style="295" customWidth="1"/>
    <col min="12291" max="12294" width="4.42578125" style="295" customWidth="1"/>
    <col min="12295" max="12295" width="1.85546875" style="295" customWidth="1"/>
    <col min="12296" max="12296" width="3.140625" style="295" customWidth="1"/>
    <col min="12297" max="12317" width="4.42578125" style="295" customWidth="1"/>
    <col min="12318" max="12318" width="1.28515625" style="295" customWidth="1"/>
    <col min="12319" max="12320" width="5.140625" style="295" customWidth="1"/>
    <col min="12321" max="12321" width="1.42578125" style="295" customWidth="1"/>
    <col min="12322" max="12544" width="4.42578125" style="295"/>
    <col min="12545" max="12545" width="1.42578125" style="295" customWidth="1"/>
    <col min="12546" max="12546" width="3.85546875" style="295" customWidth="1"/>
    <col min="12547" max="12550" width="4.42578125" style="295" customWidth="1"/>
    <col min="12551" max="12551" width="1.85546875" style="295" customWidth="1"/>
    <col min="12552" max="12552" width="3.140625" style="295" customWidth="1"/>
    <col min="12553" max="12573" width="4.42578125" style="295" customWidth="1"/>
    <col min="12574" max="12574" width="1.28515625" style="295" customWidth="1"/>
    <col min="12575" max="12576" width="5.140625" style="295" customWidth="1"/>
    <col min="12577" max="12577" width="1.42578125" style="295" customWidth="1"/>
    <col min="12578" max="12800" width="4.42578125" style="295"/>
    <col min="12801" max="12801" width="1.42578125" style="295" customWidth="1"/>
    <col min="12802" max="12802" width="3.85546875" style="295" customWidth="1"/>
    <col min="12803" max="12806" width="4.42578125" style="295" customWidth="1"/>
    <col min="12807" max="12807" width="1.85546875" style="295" customWidth="1"/>
    <col min="12808" max="12808" width="3.140625" style="295" customWidth="1"/>
    <col min="12809" max="12829" width="4.42578125" style="295" customWidth="1"/>
    <col min="12830" max="12830" width="1.28515625" style="295" customWidth="1"/>
    <col min="12831" max="12832" width="5.140625" style="295" customWidth="1"/>
    <col min="12833" max="12833" width="1.42578125" style="295" customWidth="1"/>
    <col min="12834" max="13056" width="4.42578125" style="295"/>
    <col min="13057" max="13057" width="1.42578125" style="295" customWidth="1"/>
    <col min="13058" max="13058" width="3.85546875" style="295" customWidth="1"/>
    <col min="13059" max="13062" width="4.42578125" style="295" customWidth="1"/>
    <col min="13063" max="13063" width="1.85546875" style="295" customWidth="1"/>
    <col min="13064" max="13064" width="3.140625" style="295" customWidth="1"/>
    <col min="13065" max="13085" width="4.42578125" style="295" customWidth="1"/>
    <col min="13086" max="13086" width="1.28515625" style="295" customWidth="1"/>
    <col min="13087" max="13088" width="5.140625" style="295" customWidth="1"/>
    <col min="13089" max="13089" width="1.42578125" style="295" customWidth="1"/>
    <col min="13090" max="13312" width="4.42578125" style="295"/>
    <col min="13313" max="13313" width="1.42578125" style="295" customWidth="1"/>
    <col min="13314" max="13314" width="3.85546875" style="295" customWidth="1"/>
    <col min="13315" max="13318" width="4.42578125" style="295" customWidth="1"/>
    <col min="13319" max="13319" width="1.85546875" style="295" customWidth="1"/>
    <col min="13320" max="13320" width="3.140625" style="295" customWidth="1"/>
    <col min="13321" max="13341" width="4.42578125" style="295" customWidth="1"/>
    <col min="13342" max="13342" width="1.28515625" style="295" customWidth="1"/>
    <col min="13343" max="13344" width="5.140625" style="295" customWidth="1"/>
    <col min="13345" max="13345" width="1.42578125" style="295" customWidth="1"/>
    <col min="13346" max="13568" width="4.42578125" style="295"/>
    <col min="13569" max="13569" width="1.42578125" style="295" customWidth="1"/>
    <col min="13570" max="13570" width="3.85546875" style="295" customWidth="1"/>
    <col min="13571" max="13574" width="4.42578125" style="295" customWidth="1"/>
    <col min="13575" max="13575" width="1.85546875" style="295" customWidth="1"/>
    <col min="13576" max="13576" width="3.140625" style="295" customWidth="1"/>
    <col min="13577" max="13597" width="4.42578125" style="295" customWidth="1"/>
    <col min="13598" max="13598" width="1.28515625" style="295" customWidth="1"/>
    <col min="13599" max="13600" width="5.140625" style="295" customWidth="1"/>
    <col min="13601" max="13601" width="1.42578125" style="295" customWidth="1"/>
    <col min="13602" max="13824" width="4.42578125" style="295"/>
    <col min="13825" max="13825" width="1.42578125" style="295" customWidth="1"/>
    <col min="13826" max="13826" width="3.85546875" style="295" customWidth="1"/>
    <col min="13827" max="13830" width="4.42578125" style="295" customWidth="1"/>
    <col min="13831" max="13831" width="1.85546875" style="295" customWidth="1"/>
    <col min="13832" max="13832" width="3.140625" style="295" customWidth="1"/>
    <col min="13833" max="13853" width="4.42578125" style="295" customWidth="1"/>
    <col min="13854" max="13854" width="1.28515625" style="295" customWidth="1"/>
    <col min="13855" max="13856" width="5.140625" style="295" customWidth="1"/>
    <col min="13857" max="13857" width="1.42578125" style="295" customWidth="1"/>
    <col min="13858" max="14080" width="4.42578125" style="295"/>
    <col min="14081" max="14081" width="1.42578125" style="295" customWidth="1"/>
    <col min="14082" max="14082" width="3.85546875" style="295" customWidth="1"/>
    <col min="14083" max="14086" width="4.42578125" style="295" customWidth="1"/>
    <col min="14087" max="14087" width="1.85546875" style="295" customWidth="1"/>
    <col min="14088" max="14088" width="3.140625" style="295" customWidth="1"/>
    <col min="14089" max="14109" width="4.42578125" style="295" customWidth="1"/>
    <col min="14110" max="14110" width="1.28515625" style="295" customWidth="1"/>
    <col min="14111" max="14112" width="5.140625" style="295" customWidth="1"/>
    <col min="14113" max="14113" width="1.42578125" style="295" customWidth="1"/>
    <col min="14114" max="14336" width="4.42578125" style="295"/>
    <col min="14337" max="14337" width="1.42578125" style="295" customWidth="1"/>
    <col min="14338" max="14338" width="3.85546875" style="295" customWidth="1"/>
    <col min="14339" max="14342" width="4.42578125" style="295" customWidth="1"/>
    <col min="14343" max="14343" width="1.85546875" style="295" customWidth="1"/>
    <col min="14344" max="14344" width="3.140625" style="295" customWidth="1"/>
    <col min="14345" max="14365" width="4.42578125" style="295" customWidth="1"/>
    <col min="14366" max="14366" width="1.28515625" style="295" customWidth="1"/>
    <col min="14367" max="14368" width="5.140625" style="295" customWidth="1"/>
    <col min="14369" max="14369" width="1.42578125" style="295" customWidth="1"/>
    <col min="14370" max="14592" width="4.42578125" style="295"/>
    <col min="14593" max="14593" width="1.42578125" style="295" customWidth="1"/>
    <col min="14594" max="14594" width="3.85546875" style="295" customWidth="1"/>
    <col min="14595" max="14598" width="4.42578125" style="295" customWidth="1"/>
    <col min="14599" max="14599" width="1.85546875" style="295" customWidth="1"/>
    <col min="14600" max="14600" width="3.140625" style="295" customWidth="1"/>
    <col min="14601" max="14621" width="4.42578125" style="295" customWidth="1"/>
    <col min="14622" max="14622" width="1.28515625" style="295" customWidth="1"/>
    <col min="14623" max="14624" width="5.140625" style="295" customWidth="1"/>
    <col min="14625" max="14625" width="1.42578125" style="295" customWidth="1"/>
    <col min="14626" max="14848" width="4.42578125" style="295"/>
    <col min="14849" max="14849" width="1.42578125" style="295" customWidth="1"/>
    <col min="14850" max="14850" width="3.85546875" style="295" customWidth="1"/>
    <col min="14851" max="14854" width="4.42578125" style="295" customWidth="1"/>
    <col min="14855" max="14855" width="1.85546875" style="295" customWidth="1"/>
    <col min="14856" max="14856" width="3.140625" style="295" customWidth="1"/>
    <col min="14857" max="14877" width="4.42578125" style="295" customWidth="1"/>
    <col min="14878" max="14878" width="1.28515625" style="295" customWidth="1"/>
    <col min="14879" max="14880" width="5.140625" style="295" customWidth="1"/>
    <col min="14881" max="14881" width="1.42578125" style="295" customWidth="1"/>
    <col min="14882" max="15104" width="4.42578125" style="295"/>
    <col min="15105" max="15105" width="1.42578125" style="295" customWidth="1"/>
    <col min="15106" max="15106" width="3.85546875" style="295" customWidth="1"/>
    <col min="15107" max="15110" width="4.42578125" style="295" customWidth="1"/>
    <col min="15111" max="15111" width="1.85546875" style="295" customWidth="1"/>
    <col min="15112" max="15112" width="3.140625" style="295" customWidth="1"/>
    <col min="15113" max="15133" width="4.42578125" style="295" customWidth="1"/>
    <col min="15134" max="15134" width="1.28515625" style="295" customWidth="1"/>
    <col min="15135" max="15136" width="5.140625" style="295" customWidth="1"/>
    <col min="15137" max="15137" width="1.42578125" style="295" customWidth="1"/>
    <col min="15138" max="15360" width="4.42578125" style="295"/>
    <col min="15361" max="15361" width="1.42578125" style="295" customWidth="1"/>
    <col min="15362" max="15362" width="3.85546875" style="295" customWidth="1"/>
    <col min="15363" max="15366" width="4.42578125" style="295" customWidth="1"/>
    <col min="15367" max="15367" width="1.85546875" style="295" customWidth="1"/>
    <col min="15368" max="15368" width="3.140625" style="295" customWidth="1"/>
    <col min="15369" max="15389" width="4.42578125" style="295" customWidth="1"/>
    <col min="15390" max="15390" width="1.28515625" style="295" customWidth="1"/>
    <col min="15391" max="15392" width="5.140625" style="295" customWidth="1"/>
    <col min="15393" max="15393" width="1.42578125" style="295" customWidth="1"/>
    <col min="15394" max="15616" width="4.42578125" style="295"/>
    <col min="15617" max="15617" width="1.42578125" style="295" customWidth="1"/>
    <col min="15618" max="15618" width="3.85546875" style="295" customWidth="1"/>
    <col min="15619" max="15622" width="4.42578125" style="295" customWidth="1"/>
    <col min="15623" max="15623" width="1.85546875" style="295" customWidth="1"/>
    <col min="15624" max="15624" width="3.140625" style="295" customWidth="1"/>
    <col min="15625" max="15645" width="4.42578125" style="295" customWidth="1"/>
    <col min="15646" max="15646" width="1.28515625" style="295" customWidth="1"/>
    <col min="15647" max="15648" width="5.140625" style="295" customWidth="1"/>
    <col min="15649" max="15649" width="1.42578125" style="295" customWidth="1"/>
    <col min="15650" max="15872" width="4.42578125" style="295"/>
    <col min="15873" max="15873" width="1.42578125" style="295" customWidth="1"/>
    <col min="15874" max="15874" width="3.85546875" style="295" customWidth="1"/>
    <col min="15875" max="15878" width="4.42578125" style="295" customWidth="1"/>
    <col min="15879" max="15879" width="1.85546875" style="295" customWidth="1"/>
    <col min="15880" max="15880" width="3.140625" style="295" customWidth="1"/>
    <col min="15881" max="15901" width="4.42578125" style="295" customWidth="1"/>
    <col min="15902" max="15902" width="1.28515625" style="295" customWidth="1"/>
    <col min="15903" max="15904" width="5.140625" style="295" customWidth="1"/>
    <col min="15905" max="15905" width="1.42578125" style="295" customWidth="1"/>
    <col min="15906" max="16128" width="4.42578125" style="295"/>
    <col min="16129" max="16129" width="1.42578125" style="295" customWidth="1"/>
    <col min="16130" max="16130" width="3.85546875" style="295" customWidth="1"/>
    <col min="16131" max="16134" width="4.42578125" style="295" customWidth="1"/>
    <col min="16135" max="16135" width="1.85546875" style="295" customWidth="1"/>
    <col min="16136" max="16136" width="3.140625" style="295" customWidth="1"/>
    <col min="16137" max="16157" width="4.42578125" style="295" customWidth="1"/>
    <col min="16158" max="16158" width="1.28515625" style="295" customWidth="1"/>
    <col min="16159" max="16160" width="5.140625" style="295" customWidth="1"/>
    <col min="16161" max="16161" width="1.42578125" style="295" customWidth="1"/>
    <col min="16162" max="16384" width="4.42578125" style="295"/>
  </cols>
  <sheetData>
    <row r="1" spans="2:33" s="292" customFormat="1">
      <c r="B1" s="292" t="s">
        <v>1005</v>
      </c>
    </row>
    <row r="2" spans="2:33" s="292" customFormat="1" ht="6.6" customHeight="1">
      <c r="AF2" s="293"/>
    </row>
    <row r="3" spans="2:33" s="292" customFormat="1" ht="16.2" customHeight="1">
      <c r="B3" s="1635" t="s">
        <v>740</v>
      </c>
      <c r="C3" s="1635"/>
      <c r="D3" s="1635"/>
      <c r="E3" s="1635"/>
      <c r="F3" s="1635"/>
      <c r="G3" s="1635"/>
      <c r="H3" s="1635"/>
      <c r="I3" s="1635"/>
      <c r="J3" s="1635"/>
      <c r="K3" s="1635"/>
      <c r="L3" s="1635"/>
      <c r="M3" s="1635"/>
      <c r="N3" s="1635"/>
      <c r="O3" s="1635"/>
      <c r="P3" s="1635"/>
      <c r="Q3" s="1635"/>
      <c r="R3" s="1635"/>
      <c r="S3" s="1635"/>
      <c r="T3" s="1635"/>
      <c r="U3" s="1635"/>
      <c r="V3" s="1635"/>
      <c r="W3" s="1635"/>
      <c r="X3" s="1635"/>
      <c r="Y3" s="1635"/>
      <c r="Z3" s="1635"/>
      <c r="AA3" s="1635"/>
      <c r="AB3" s="1635"/>
      <c r="AC3" s="1635"/>
      <c r="AD3" s="1635"/>
      <c r="AE3" s="1635"/>
      <c r="AF3" s="1635"/>
    </row>
    <row r="4" spans="2:33" s="292" customFormat="1"/>
    <row r="5" spans="2:33" s="292" customFormat="1" ht="27" customHeight="1">
      <c r="B5" s="954" t="s">
        <v>243</v>
      </c>
      <c r="C5" s="954"/>
      <c r="D5" s="954"/>
      <c r="E5" s="954"/>
      <c r="F5" s="954"/>
      <c r="G5" s="1026"/>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c r="AF5" s="1035"/>
    </row>
    <row r="6" spans="2:33" s="292" customFormat="1" ht="27" customHeight="1">
      <c r="B6" s="954" t="s">
        <v>325</v>
      </c>
      <c r="C6" s="954"/>
      <c r="D6" s="954"/>
      <c r="E6" s="954"/>
      <c r="F6" s="954"/>
      <c r="G6" s="1678" t="s">
        <v>337</v>
      </c>
      <c r="H6" s="1678"/>
      <c r="I6" s="1678"/>
      <c r="J6" s="1678"/>
      <c r="K6" s="1678"/>
      <c r="L6" s="1678"/>
      <c r="M6" s="1678"/>
      <c r="N6" s="1678"/>
      <c r="O6" s="1678"/>
      <c r="P6" s="1678"/>
      <c r="Q6" s="1678"/>
      <c r="R6" s="1678"/>
      <c r="S6" s="1678"/>
      <c r="T6" s="1678"/>
      <c r="U6" s="1678"/>
      <c r="V6" s="1678"/>
      <c r="W6" s="1678"/>
      <c r="X6" s="1678"/>
      <c r="Y6" s="1678"/>
      <c r="Z6" s="1678"/>
      <c r="AA6" s="1678"/>
      <c r="AB6" s="1678"/>
      <c r="AC6" s="1678"/>
      <c r="AD6" s="1678"/>
      <c r="AE6" s="1678"/>
      <c r="AF6" s="1678"/>
    </row>
    <row r="7" spans="2:33" ht="27" customHeight="1">
      <c r="B7" s="954" t="s">
        <v>244</v>
      </c>
      <c r="C7" s="954"/>
      <c r="D7" s="954"/>
      <c r="E7" s="954"/>
      <c r="F7" s="954"/>
      <c r="G7" s="1679" t="s">
        <v>331</v>
      </c>
      <c r="H7" s="1679"/>
      <c r="I7" s="1679"/>
      <c r="J7" s="1679"/>
      <c r="K7" s="1679"/>
      <c r="L7" s="1679"/>
      <c r="M7" s="1679"/>
      <c r="N7" s="1679"/>
      <c r="O7" s="1679"/>
      <c r="P7" s="1679"/>
      <c r="Q7" s="1679"/>
      <c r="R7" s="1679"/>
      <c r="S7" s="1679"/>
      <c r="T7" s="1679"/>
      <c r="U7" s="1679"/>
      <c r="V7" s="1679"/>
      <c r="W7" s="1679"/>
      <c r="X7" s="1679"/>
      <c r="Y7" s="1679"/>
      <c r="Z7" s="1679"/>
      <c r="AA7" s="1679"/>
      <c r="AB7" s="1679"/>
      <c r="AC7" s="1679"/>
      <c r="AD7" s="1679"/>
      <c r="AE7" s="1679"/>
      <c r="AF7" s="1679"/>
    </row>
    <row r="8" spans="2:33" ht="27" customHeight="1">
      <c r="B8" s="1026" t="s">
        <v>245</v>
      </c>
      <c r="C8" s="1026"/>
      <c r="D8" s="1026"/>
      <c r="E8" s="1026"/>
      <c r="F8" s="954"/>
      <c r="G8" s="1680" t="s">
        <v>721</v>
      </c>
      <c r="H8" s="1680"/>
      <c r="I8" s="1680"/>
      <c r="J8" s="1680"/>
      <c r="K8" s="1680"/>
      <c r="L8" s="1680"/>
      <c r="M8" s="1680"/>
      <c r="N8" s="1680"/>
      <c r="O8" s="1680"/>
      <c r="P8" s="1680"/>
      <c r="Q8" s="1680"/>
      <c r="R8" s="1680"/>
      <c r="S8" s="1680"/>
      <c r="T8" s="1680"/>
      <c r="U8" s="1680"/>
      <c r="V8" s="1680"/>
      <c r="W8" s="1680"/>
      <c r="X8" s="1680"/>
      <c r="Y8" s="1681"/>
      <c r="Z8" s="1007"/>
      <c r="AA8" s="1007"/>
      <c r="AB8" s="1007"/>
      <c r="AC8" s="1007"/>
      <c r="AD8" s="1007"/>
      <c r="AE8" s="1007"/>
      <c r="AF8" s="1007"/>
    </row>
    <row r="9" spans="2:33" s="584" customFormat="1" ht="8.4" customHeight="1"/>
    <row r="10" spans="2:33" s="292" customFormat="1" ht="24.6" customHeight="1">
      <c r="B10" s="1682" t="s">
        <v>741</v>
      </c>
      <c r="C10" s="1683"/>
      <c r="D10" s="1683"/>
      <c r="E10" s="1683"/>
      <c r="F10" s="1683"/>
      <c r="G10" s="1683"/>
      <c r="H10" s="1683"/>
      <c r="I10" s="1683"/>
      <c r="J10" s="1683"/>
      <c r="K10" s="1683"/>
      <c r="L10" s="1683"/>
      <c r="M10" s="1683"/>
      <c r="N10" s="1683"/>
      <c r="O10" s="1683"/>
      <c r="P10" s="1683"/>
      <c r="Q10" s="1683"/>
      <c r="R10" s="1683"/>
      <c r="S10" s="1683"/>
      <c r="T10" s="1683"/>
      <c r="U10" s="1683"/>
      <c r="V10" s="1683"/>
      <c r="W10" s="1683"/>
      <c r="X10" s="1683"/>
      <c r="Y10" s="1683"/>
      <c r="Z10" s="1683"/>
      <c r="AA10" s="1683"/>
      <c r="AB10" s="1683"/>
      <c r="AC10" s="1683"/>
      <c r="AD10" s="1683"/>
      <c r="AE10" s="1683"/>
      <c r="AF10" s="1684"/>
      <c r="AG10" s="584"/>
    </row>
    <row r="11" spans="2:33" s="292" customFormat="1" ht="22.8" customHeight="1">
      <c r="B11" s="304"/>
      <c r="C11" s="1047" t="s">
        <v>279</v>
      </c>
      <c r="D11" s="1048"/>
      <c r="E11" s="1048"/>
      <c r="F11" s="1048"/>
      <c r="G11" s="1048"/>
      <c r="H11" s="1048"/>
      <c r="I11" s="1048"/>
      <c r="J11" s="1048"/>
      <c r="K11" s="1048"/>
      <c r="L11" s="1048"/>
      <c r="M11" s="1048"/>
      <c r="N11" s="1048"/>
      <c r="O11" s="1048"/>
      <c r="P11" s="1048"/>
      <c r="Q11" s="1048"/>
      <c r="R11" s="1048"/>
      <c r="S11" s="1048"/>
      <c r="T11" s="1048"/>
      <c r="U11" s="1048"/>
      <c r="V11" s="1048"/>
      <c r="W11" s="1048"/>
      <c r="X11" s="1048"/>
      <c r="Y11" s="1048"/>
      <c r="Z11" s="1048"/>
      <c r="AA11" s="1048"/>
      <c r="AB11" s="1048"/>
      <c r="AC11" s="1049"/>
      <c r="AD11" s="1685"/>
      <c r="AE11" s="1686"/>
      <c r="AF11" s="1687"/>
      <c r="AG11" s="584"/>
    </row>
    <row r="12" spans="2:33" s="292" customFormat="1" ht="22.8" customHeight="1">
      <c r="B12" s="1688"/>
      <c r="C12" s="1689" t="s">
        <v>742</v>
      </c>
      <c r="D12" s="1690"/>
      <c r="E12" s="1690"/>
      <c r="F12" s="1690"/>
      <c r="G12" s="1690"/>
      <c r="H12" s="1690"/>
      <c r="I12" s="1690"/>
      <c r="J12" s="1690"/>
      <c r="K12" s="1690"/>
      <c r="L12" s="1690"/>
      <c r="M12" s="1690"/>
      <c r="N12" s="1690"/>
      <c r="O12" s="1690"/>
      <c r="P12" s="1690"/>
      <c r="Q12" s="1690"/>
      <c r="R12" s="1690"/>
      <c r="S12" s="1690"/>
      <c r="T12" s="1690"/>
      <c r="U12" s="1690"/>
      <c r="V12" s="1690"/>
      <c r="W12" s="1690"/>
      <c r="X12" s="1690"/>
      <c r="Y12" s="1690"/>
      <c r="Z12" s="1690"/>
      <c r="AA12" s="1690"/>
      <c r="AB12" s="1690"/>
      <c r="AC12" s="1691"/>
      <c r="AD12" s="1692" t="s">
        <v>271</v>
      </c>
      <c r="AE12" s="1693"/>
      <c r="AF12" s="1694"/>
    </row>
    <row r="13" spans="2:33" s="292" customFormat="1" ht="20.399999999999999" customHeight="1">
      <c r="B13" s="1688"/>
      <c r="C13" s="1018" t="s">
        <v>743</v>
      </c>
      <c r="D13" s="1019"/>
      <c r="E13" s="1019"/>
      <c r="F13" s="1019"/>
      <c r="G13" s="1019"/>
      <c r="H13" s="1019"/>
      <c r="I13" s="1019"/>
      <c r="J13" s="1019"/>
      <c r="K13" s="1019"/>
      <c r="L13" s="1019"/>
      <c r="M13" s="1019"/>
      <c r="N13" s="1019"/>
      <c r="O13" s="1019"/>
      <c r="P13" s="1019"/>
      <c r="Q13" s="1019"/>
      <c r="R13" s="1019"/>
      <c r="S13" s="1019"/>
      <c r="T13" s="1019"/>
      <c r="U13" s="1019"/>
      <c r="V13" s="1019"/>
      <c r="W13" s="1019"/>
      <c r="X13" s="1019"/>
      <c r="Y13" s="1019"/>
      <c r="Z13" s="1019"/>
      <c r="AA13" s="1019"/>
      <c r="AB13" s="1019"/>
      <c r="AC13" s="1020"/>
      <c r="AD13" s="1695"/>
      <c r="AE13" s="1696"/>
      <c r="AF13" s="1697"/>
      <c r="AG13" s="584"/>
    </row>
    <row r="14" spans="2:33" s="292" customFormat="1" ht="18.75" customHeight="1">
      <c r="B14" s="1688"/>
      <c r="C14" s="1698" t="s">
        <v>724</v>
      </c>
      <c r="D14" s="1699"/>
      <c r="E14" s="1699"/>
      <c r="F14" s="1699"/>
      <c r="G14" s="1699"/>
      <c r="H14" s="1699"/>
      <c r="I14" s="1699"/>
      <c r="J14" s="1699"/>
      <c r="K14" s="1699"/>
      <c r="L14" s="1699"/>
      <c r="M14" s="1699"/>
      <c r="N14" s="1699"/>
      <c r="O14" s="1699"/>
      <c r="P14" s="1699"/>
      <c r="Q14" s="1699"/>
      <c r="R14" s="1699"/>
      <c r="S14" s="1699"/>
      <c r="T14" s="1699"/>
      <c r="U14" s="1699"/>
      <c r="V14" s="1699"/>
      <c r="W14" s="1699"/>
      <c r="X14" s="1699"/>
      <c r="Y14" s="1699"/>
      <c r="Z14" s="1699"/>
      <c r="AA14" s="1699"/>
      <c r="AB14" s="1699"/>
      <c r="AC14" s="1700"/>
      <c r="AD14" s="1692" t="s">
        <v>271</v>
      </c>
      <c r="AE14" s="1693"/>
      <c r="AF14" s="1694"/>
      <c r="AG14" s="584"/>
    </row>
    <row r="15" spans="2:33" s="292" customFormat="1" ht="18.75" customHeight="1">
      <c r="B15" s="1688"/>
      <c r="C15" s="1698" t="s">
        <v>744</v>
      </c>
      <c r="D15" s="1699"/>
      <c r="E15" s="1699"/>
      <c r="F15" s="1699"/>
      <c r="G15" s="1699"/>
      <c r="H15" s="1699"/>
      <c r="I15" s="1699"/>
      <c r="J15" s="1699"/>
      <c r="K15" s="1699"/>
      <c r="L15" s="1699"/>
      <c r="M15" s="1699"/>
      <c r="N15" s="1699"/>
      <c r="O15" s="1699"/>
      <c r="P15" s="1699"/>
      <c r="Q15" s="1699"/>
      <c r="R15" s="1699"/>
      <c r="S15" s="1699"/>
      <c r="T15" s="1699"/>
      <c r="U15" s="1699"/>
      <c r="V15" s="1699"/>
      <c r="W15" s="1699"/>
      <c r="X15" s="1699"/>
      <c r="Y15" s="1699"/>
      <c r="Z15" s="1699"/>
      <c r="AA15" s="1699"/>
      <c r="AB15" s="1699"/>
      <c r="AC15" s="1700"/>
      <c r="AD15" s="1692" t="s">
        <v>271</v>
      </c>
      <c r="AE15" s="1693"/>
      <c r="AF15" s="1694"/>
      <c r="AG15" s="584"/>
    </row>
    <row r="16" spans="2:33" s="292" customFormat="1" ht="18.75" customHeight="1">
      <c r="B16" s="1688"/>
      <c r="C16" s="1698" t="s">
        <v>745</v>
      </c>
      <c r="D16" s="1699"/>
      <c r="E16" s="1699"/>
      <c r="F16" s="1699"/>
      <c r="G16" s="1699"/>
      <c r="H16" s="1699"/>
      <c r="I16" s="1699"/>
      <c r="J16" s="1699"/>
      <c r="K16" s="1699"/>
      <c r="L16" s="1699"/>
      <c r="M16" s="1699"/>
      <c r="N16" s="1699"/>
      <c r="O16" s="1699"/>
      <c r="P16" s="1699"/>
      <c r="Q16" s="1699"/>
      <c r="R16" s="1699"/>
      <c r="S16" s="1699"/>
      <c r="T16" s="1699"/>
      <c r="U16" s="1699"/>
      <c r="V16" s="1699"/>
      <c r="W16" s="1699"/>
      <c r="X16" s="1699"/>
      <c r="Y16" s="1699"/>
      <c r="Z16" s="1699"/>
      <c r="AA16" s="1699"/>
      <c r="AB16" s="1699"/>
      <c r="AC16" s="1700"/>
      <c r="AD16" s="1692" t="s">
        <v>271</v>
      </c>
      <c r="AE16" s="1693"/>
      <c r="AF16" s="1694"/>
      <c r="AG16" s="584"/>
    </row>
    <row r="17" spans="2:33" s="292" customFormat="1" ht="18.75" customHeight="1">
      <c r="B17" s="1688"/>
      <c r="C17" s="1698" t="s">
        <v>746</v>
      </c>
      <c r="D17" s="1699"/>
      <c r="E17" s="1699"/>
      <c r="F17" s="1699"/>
      <c r="G17" s="1699"/>
      <c r="H17" s="1699"/>
      <c r="I17" s="1699"/>
      <c r="J17" s="1699"/>
      <c r="K17" s="1699"/>
      <c r="L17" s="1699"/>
      <c r="M17" s="1699"/>
      <c r="N17" s="1699"/>
      <c r="O17" s="1699"/>
      <c r="P17" s="1699"/>
      <c r="Q17" s="1699"/>
      <c r="R17" s="1699"/>
      <c r="S17" s="1699"/>
      <c r="T17" s="1699"/>
      <c r="U17" s="1699"/>
      <c r="V17" s="1699"/>
      <c r="W17" s="1699"/>
      <c r="X17" s="1699"/>
      <c r="Y17" s="1699"/>
      <c r="Z17" s="1699"/>
      <c r="AA17" s="1699"/>
      <c r="AB17" s="1699"/>
      <c r="AC17" s="1700"/>
      <c r="AD17" s="1692"/>
      <c r="AE17" s="1693"/>
      <c r="AF17" s="1694"/>
      <c r="AG17" s="584"/>
    </row>
    <row r="18" spans="2:33" s="292" customFormat="1" ht="18.75" customHeight="1">
      <c r="B18" s="1688"/>
      <c r="C18" s="638" t="s">
        <v>284</v>
      </c>
      <c r="D18" s="1362" t="s">
        <v>725</v>
      </c>
      <c r="E18" s="1363"/>
      <c r="F18" s="1363"/>
      <c r="G18" s="1363"/>
      <c r="H18" s="1363"/>
      <c r="I18" s="1363"/>
      <c r="J18" s="1701"/>
      <c r="K18" s="1701"/>
      <c r="L18" s="1701"/>
      <c r="M18" s="1701"/>
      <c r="N18" s="1701"/>
      <c r="O18" s="1701"/>
      <c r="P18" s="1701"/>
      <c r="Q18" s="1701"/>
      <c r="R18" s="1701"/>
      <c r="S18" s="1701"/>
      <c r="T18" s="1701"/>
      <c r="U18" s="1701"/>
      <c r="V18" s="1701"/>
      <c r="W18" s="1701"/>
      <c r="X18" s="1701"/>
      <c r="Y18" s="1701"/>
      <c r="Z18" s="1701"/>
      <c r="AA18" s="1701"/>
      <c r="AB18" s="1701"/>
      <c r="AC18" s="642"/>
      <c r="AD18" s="1692"/>
      <c r="AE18" s="1693"/>
      <c r="AF18" s="1694"/>
    </row>
    <row r="19" spans="2:33" s="292" customFormat="1" ht="18.75" customHeight="1">
      <c r="B19" s="1688"/>
      <c r="C19" s="638"/>
      <c r="D19" s="1362" t="s">
        <v>726</v>
      </c>
      <c r="E19" s="1363"/>
      <c r="F19" s="1363"/>
      <c r="G19" s="1363"/>
      <c r="H19" s="1363"/>
      <c r="I19" s="1363"/>
      <c r="J19" s="1701"/>
      <c r="K19" s="1701"/>
      <c r="L19" s="1701"/>
      <c r="M19" s="1701"/>
      <c r="N19" s="1701"/>
      <c r="O19" s="1701"/>
      <c r="P19" s="1701"/>
      <c r="Q19" s="1701"/>
      <c r="R19" s="1701"/>
      <c r="S19" s="1701"/>
      <c r="T19" s="1701"/>
      <c r="U19" s="1701"/>
      <c r="V19" s="1701"/>
      <c r="W19" s="1701"/>
      <c r="X19" s="1701"/>
      <c r="Y19" s="1701"/>
      <c r="Z19" s="1701"/>
      <c r="AA19" s="1701"/>
      <c r="AB19" s="1701"/>
      <c r="AC19" s="642"/>
      <c r="AD19" s="1692"/>
      <c r="AE19" s="1693"/>
      <c r="AF19" s="1694"/>
    </row>
    <row r="20" spans="2:33" s="292" customFormat="1" ht="18.75" customHeight="1">
      <c r="B20" s="1688"/>
      <c r="C20" s="638"/>
      <c r="D20" s="1362" t="s">
        <v>727</v>
      </c>
      <c r="E20" s="1363"/>
      <c r="F20" s="1363"/>
      <c r="G20" s="1363"/>
      <c r="H20" s="1363"/>
      <c r="I20" s="1363"/>
      <c r="J20" s="1701"/>
      <c r="K20" s="1701"/>
      <c r="L20" s="1701"/>
      <c r="M20" s="1701"/>
      <c r="N20" s="1701"/>
      <c r="O20" s="1701"/>
      <c r="P20" s="1701"/>
      <c r="Q20" s="1701"/>
      <c r="R20" s="1701"/>
      <c r="S20" s="1701"/>
      <c r="T20" s="1701"/>
      <c r="U20" s="1701"/>
      <c r="V20" s="1701"/>
      <c r="W20" s="1701"/>
      <c r="X20" s="1701"/>
      <c r="Y20" s="1701"/>
      <c r="Z20" s="1701"/>
      <c r="AA20" s="1701"/>
      <c r="AB20" s="1701"/>
      <c r="AC20" s="642"/>
      <c r="AD20" s="1692"/>
      <c r="AE20" s="1693"/>
      <c r="AF20" s="1694"/>
    </row>
    <row r="21" spans="2:33" s="292" customFormat="1" ht="22.8" customHeight="1">
      <c r="B21" s="1688"/>
      <c r="C21" s="1689" t="s">
        <v>747</v>
      </c>
      <c r="D21" s="1690"/>
      <c r="E21" s="1690"/>
      <c r="F21" s="1690"/>
      <c r="G21" s="1690"/>
      <c r="H21" s="1690"/>
      <c r="I21" s="1690"/>
      <c r="J21" s="1690"/>
      <c r="K21" s="1690"/>
      <c r="L21" s="1690"/>
      <c r="M21" s="1690"/>
      <c r="N21" s="1690"/>
      <c r="O21" s="1690"/>
      <c r="P21" s="1690"/>
      <c r="Q21" s="1690"/>
      <c r="R21" s="1690"/>
      <c r="S21" s="1690"/>
      <c r="T21" s="1690"/>
      <c r="U21" s="1690"/>
      <c r="V21" s="1690"/>
      <c r="W21" s="1690"/>
      <c r="X21" s="1690"/>
      <c r="Y21" s="1690"/>
      <c r="Z21" s="1690"/>
      <c r="AA21" s="1690"/>
      <c r="AB21" s="1690"/>
      <c r="AC21" s="1691"/>
      <c r="AD21" s="1692" t="s">
        <v>271</v>
      </c>
      <c r="AE21" s="1693"/>
      <c r="AF21" s="1694"/>
    </row>
    <row r="22" spans="2:33" s="292" customFormat="1" ht="46.2" customHeight="1">
      <c r="B22" s="304"/>
      <c r="C22" s="1018" t="s">
        <v>748</v>
      </c>
      <c r="D22" s="1019"/>
      <c r="E22" s="1019"/>
      <c r="F22" s="1019"/>
      <c r="G22" s="1019"/>
      <c r="H22" s="1019"/>
      <c r="I22" s="1019"/>
      <c r="J22" s="1019"/>
      <c r="K22" s="1019"/>
      <c r="L22" s="1019"/>
      <c r="M22" s="1019"/>
      <c r="N22" s="1019"/>
      <c r="O22" s="1019"/>
      <c r="P22" s="1019"/>
      <c r="Q22" s="1019"/>
      <c r="R22" s="1019"/>
      <c r="S22" s="1019"/>
      <c r="T22" s="1019"/>
      <c r="U22" s="1019"/>
      <c r="V22" s="1019"/>
      <c r="W22" s="1019"/>
      <c r="X22" s="1019"/>
      <c r="Y22" s="1019"/>
      <c r="Z22" s="1019"/>
      <c r="AA22" s="1019"/>
      <c r="AB22" s="1019"/>
      <c r="AC22" s="1020"/>
      <c r="AD22" s="1692"/>
      <c r="AE22" s="1693"/>
      <c r="AF22" s="1694"/>
      <c r="AG22" s="584"/>
    </row>
    <row r="23" spans="2:33" s="292" customFormat="1" ht="21" customHeight="1">
      <c r="B23" s="304"/>
      <c r="C23" s="1702" t="s">
        <v>749</v>
      </c>
      <c r="D23" s="1703"/>
      <c r="E23" s="1703"/>
      <c r="F23" s="1703"/>
      <c r="G23" s="1703"/>
      <c r="H23" s="1703"/>
      <c r="I23" s="1703"/>
      <c r="J23" s="1703"/>
      <c r="K23" s="1703"/>
      <c r="L23" s="1703"/>
      <c r="M23" s="1703"/>
      <c r="N23" s="1703"/>
      <c r="O23" s="1703"/>
      <c r="P23" s="1703"/>
      <c r="Q23" s="1703"/>
      <c r="R23" s="1703"/>
      <c r="S23" s="1703"/>
      <c r="T23" s="1703"/>
      <c r="U23" s="1703"/>
      <c r="V23" s="1703"/>
      <c r="W23" s="1703"/>
      <c r="X23" s="1703"/>
      <c r="Y23" s="1703"/>
      <c r="Z23" s="1703"/>
      <c r="AA23" s="1703"/>
      <c r="AB23" s="1703"/>
      <c r="AC23" s="1704"/>
      <c r="AD23" s="1692" t="s">
        <v>271</v>
      </c>
      <c r="AE23" s="1693"/>
      <c r="AF23" s="1694"/>
      <c r="AG23" s="584"/>
    </row>
    <row r="24" spans="2:33" s="292" customFormat="1" ht="21" customHeight="1">
      <c r="B24" s="304"/>
      <c r="C24" s="1702" t="s">
        <v>750</v>
      </c>
      <c r="D24" s="1703"/>
      <c r="E24" s="1703"/>
      <c r="F24" s="1703"/>
      <c r="G24" s="1703"/>
      <c r="H24" s="1703"/>
      <c r="I24" s="1703"/>
      <c r="J24" s="1703"/>
      <c r="K24" s="1703"/>
      <c r="L24" s="1703"/>
      <c r="M24" s="1703"/>
      <c r="N24" s="1703"/>
      <c r="O24" s="1703"/>
      <c r="P24" s="1703"/>
      <c r="Q24" s="1703"/>
      <c r="R24" s="1703"/>
      <c r="S24" s="1703"/>
      <c r="T24" s="1703"/>
      <c r="U24" s="1703"/>
      <c r="V24" s="1703"/>
      <c r="W24" s="1703"/>
      <c r="X24" s="1703"/>
      <c r="Y24" s="1703"/>
      <c r="Z24" s="1703"/>
      <c r="AA24" s="1703"/>
      <c r="AB24" s="1703"/>
      <c r="AC24" s="1704"/>
      <c r="AD24" s="1692" t="s">
        <v>271</v>
      </c>
      <c r="AE24" s="1693"/>
      <c r="AF24" s="1694"/>
      <c r="AG24" s="584"/>
    </row>
    <row r="25" spans="2:33" s="292" customFormat="1" ht="21" customHeight="1">
      <c r="B25" s="304"/>
      <c r="C25" s="1702" t="s">
        <v>751</v>
      </c>
      <c r="D25" s="1703"/>
      <c r="E25" s="1703"/>
      <c r="F25" s="1703"/>
      <c r="G25" s="1703"/>
      <c r="H25" s="1703"/>
      <c r="I25" s="1703"/>
      <c r="J25" s="1703"/>
      <c r="K25" s="1703"/>
      <c r="L25" s="1703"/>
      <c r="M25" s="1703"/>
      <c r="N25" s="1703"/>
      <c r="O25" s="1703"/>
      <c r="P25" s="1703"/>
      <c r="Q25" s="1703"/>
      <c r="R25" s="1703"/>
      <c r="S25" s="1703"/>
      <c r="T25" s="1703"/>
      <c r="U25" s="1703"/>
      <c r="V25" s="1703"/>
      <c r="W25" s="1703"/>
      <c r="X25" s="1703"/>
      <c r="Y25" s="1703"/>
      <c r="Z25" s="1703"/>
      <c r="AA25" s="1703"/>
      <c r="AB25" s="1703"/>
      <c r="AC25" s="1704"/>
      <c r="AD25" s="1692" t="s">
        <v>271</v>
      </c>
      <c r="AE25" s="1693"/>
      <c r="AF25" s="1694"/>
      <c r="AG25" s="584"/>
    </row>
    <row r="26" spans="2:33" s="292" customFormat="1" ht="21" customHeight="1">
      <c r="B26" s="304"/>
      <c r="C26" s="1702" t="s">
        <v>752</v>
      </c>
      <c r="D26" s="1703"/>
      <c r="E26" s="1703"/>
      <c r="F26" s="1703"/>
      <c r="G26" s="1703"/>
      <c r="H26" s="1703"/>
      <c r="I26" s="1703"/>
      <c r="J26" s="1703"/>
      <c r="K26" s="1703"/>
      <c r="L26" s="1703"/>
      <c r="M26" s="1703"/>
      <c r="N26" s="1703"/>
      <c r="O26" s="1703"/>
      <c r="P26" s="1703"/>
      <c r="Q26" s="1703"/>
      <c r="R26" s="1703"/>
      <c r="S26" s="1703"/>
      <c r="T26" s="1703"/>
      <c r="U26" s="1703"/>
      <c r="V26" s="1703"/>
      <c r="W26" s="1703"/>
      <c r="X26" s="1703"/>
      <c r="Y26" s="1703"/>
      <c r="Z26" s="1703"/>
      <c r="AA26" s="1703"/>
      <c r="AB26" s="1703"/>
      <c r="AC26" s="1704"/>
      <c r="AD26" s="1692" t="s">
        <v>271</v>
      </c>
      <c r="AE26" s="1693"/>
      <c r="AF26" s="1694"/>
      <c r="AG26" s="584"/>
    </row>
    <row r="27" spans="2:33" s="292" customFormat="1" ht="8.4" customHeight="1">
      <c r="B27" s="1688"/>
      <c r="C27" s="1705"/>
      <c r="D27" s="1706"/>
      <c r="E27" s="1706"/>
      <c r="F27" s="1706"/>
      <c r="G27" s="1706"/>
      <c r="H27" s="1706"/>
      <c r="I27" s="1706"/>
      <c r="J27" s="1706"/>
      <c r="K27" s="1706"/>
      <c r="L27" s="1706"/>
      <c r="M27" s="1706"/>
      <c r="N27" s="1706"/>
      <c r="O27" s="1706"/>
      <c r="P27" s="1706"/>
      <c r="Q27" s="1706"/>
      <c r="R27" s="1706"/>
      <c r="S27" s="1706"/>
      <c r="T27" s="1706"/>
      <c r="U27" s="1706"/>
      <c r="V27" s="1706"/>
      <c r="W27" s="1706"/>
      <c r="X27" s="1706"/>
      <c r="Y27" s="1706"/>
      <c r="Z27" s="1706"/>
      <c r="AA27" s="1706"/>
      <c r="AB27" s="1706"/>
      <c r="AC27" s="1707"/>
      <c r="AD27" s="1708"/>
      <c r="AE27" s="1709"/>
      <c r="AF27" s="1710"/>
    </row>
    <row r="28" spans="2:33" s="292" customFormat="1" ht="24" customHeight="1">
      <c r="B28" s="1682" t="s">
        <v>753</v>
      </c>
      <c r="C28" s="1683"/>
      <c r="D28" s="1683"/>
      <c r="E28" s="1683"/>
      <c r="F28" s="1683"/>
      <c r="G28" s="1683"/>
      <c r="H28" s="1683"/>
      <c r="I28" s="1683"/>
      <c r="J28" s="1683"/>
      <c r="K28" s="1683"/>
      <c r="L28" s="1683"/>
      <c r="M28" s="1683"/>
      <c r="N28" s="1683"/>
      <c r="O28" s="1683"/>
      <c r="P28" s="1683"/>
      <c r="Q28" s="1683"/>
      <c r="R28" s="1683"/>
      <c r="S28" s="1683"/>
      <c r="T28" s="1683"/>
      <c r="U28" s="1683"/>
      <c r="V28" s="1683"/>
      <c r="W28" s="1683"/>
      <c r="X28" s="1683"/>
      <c r="Y28" s="1683"/>
      <c r="Z28" s="1683"/>
      <c r="AA28" s="1683"/>
      <c r="AB28" s="1683"/>
      <c r="AC28" s="1683"/>
      <c r="AD28" s="1711"/>
      <c r="AE28" s="1711"/>
      <c r="AF28" s="1712"/>
      <c r="AG28" s="584"/>
    </row>
    <row r="29" spans="2:33" s="292" customFormat="1" ht="19.8" customHeight="1">
      <c r="B29" s="304"/>
      <c r="C29" s="1047" t="s">
        <v>279</v>
      </c>
      <c r="D29" s="1048"/>
      <c r="E29" s="1048"/>
      <c r="F29" s="1048"/>
      <c r="G29" s="1048"/>
      <c r="H29" s="1048"/>
      <c r="I29" s="1048"/>
      <c r="J29" s="1048"/>
      <c r="K29" s="1048"/>
      <c r="L29" s="1048"/>
      <c r="M29" s="1048"/>
      <c r="N29" s="1048"/>
      <c r="O29" s="1048"/>
      <c r="P29" s="1048"/>
      <c r="Q29" s="1048"/>
      <c r="R29" s="1048"/>
      <c r="S29" s="1048"/>
      <c r="T29" s="1048"/>
      <c r="U29" s="1048"/>
      <c r="V29" s="1048"/>
      <c r="W29" s="1048"/>
      <c r="X29" s="1048"/>
      <c r="Y29" s="1048"/>
      <c r="Z29" s="1048"/>
      <c r="AA29" s="1048"/>
      <c r="AB29" s="1048"/>
      <c r="AC29" s="1049"/>
      <c r="AD29" s="1713"/>
      <c r="AE29" s="1713"/>
      <c r="AF29" s="1714"/>
      <c r="AG29" s="584"/>
    </row>
    <row r="30" spans="2:33" s="292" customFormat="1" ht="19.8" customHeight="1">
      <c r="B30" s="304"/>
      <c r="C30" s="1698" t="s">
        <v>754</v>
      </c>
      <c r="D30" s="1699"/>
      <c r="E30" s="1699"/>
      <c r="F30" s="1699"/>
      <c r="G30" s="1699"/>
      <c r="H30" s="1699"/>
      <c r="I30" s="1699"/>
      <c r="J30" s="1699"/>
      <c r="K30" s="1699"/>
      <c r="L30" s="1699"/>
      <c r="M30" s="1699"/>
      <c r="N30" s="1699"/>
      <c r="O30" s="1699"/>
      <c r="P30" s="1699"/>
      <c r="Q30" s="1699"/>
      <c r="R30" s="1699"/>
      <c r="S30" s="1699"/>
      <c r="T30" s="1699"/>
      <c r="U30" s="1699"/>
      <c r="V30" s="1699"/>
      <c r="W30" s="1699"/>
      <c r="X30" s="1699"/>
      <c r="Y30" s="1699"/>
      <c r="Z30" s="1699"/>
      <c r="AA30" s="1699"/>
      <c r="AB30" s="1699"/>
      <c r="AC30" s="1700"/>
      <c r="AD30" s="1715"/>
      <c r="AE30" s="1715"/>
      <c r="AF30" s="1716"/>
      <c r="AG30" s="584"/>
    </row>
    <row r="31" spans="2:33" s="292" customFormat="1" ht="27.6" customHeight="1">
      <c r="B31" s="1688"/>
      <c r="C31" s="1018" t="s">
        <v>755</v>
      </c>
      <c r="D31" s="1019"/>
      <c r="E31" s="1019"/>
      <c r="F31" s="1019"/>
      <c r="G31" s="1019"/>
      <c r="H31" s="1019"/>
      <c r="I31" s="1019"/>
      <c r="J31" s="1019"/>
      <c r="K31" s="1019"/>
      <c r="L31" s="1019"/>
      <c r="M31" s="1019"/>
      <c r="N31" s="1019"/>
      <c r="O31" s="1019"/>
      <c r="P31" s="1019"/>
      <c r="Q31" s="1019"/>
      <c r="R31" s="1019"/>
      <c r="S31" s="1019"/>
      <c r="T31" s="1019"/>
      <c r="U31" s="1019"/>
      <c r="V31" s="1019"/>
      <c r="W31" s="1019"/>
      <c r="X31" s="1019"/>
      <c r="Y31" s="1019"/>
      <c r="Z31" s="1019"/>
      <c r="AA31" s="1019"/>
      <c r="AB31" s="1019"/>
      <c r="AC31" s="1020"/>
      <c r="AD31" s="1715" t="s">
        <v>271</v>
      </c>
      <c r="AE31" s="1715"/>
      <c r="AF31" s="1716"/>
      <c r="AG31" s="584"/>
    </row>
    <row r="32" spans="2:33" s="292" customFormat="1" ht="18.75" customHeight="1">
      <c r="B32" s="1688"/>
      <c r="C32" s="1717"/>
      <c r="D32" s="739"/>
      <c r="E32" s="1718" t="s">
        <v>756</v>
      </c>
      <c r="F32" s="1718"/>
      <c r="G32" s="1718"/>
      <c r="H32" s="1718"/>
      <c r="I32" s="1718"/>
      <c r="J32" s="1718"/>
      <c r="K32" s="1718"/>
      <c r="L32" s="1718"/>
      <c r="M32" s="1718"/>
      <c r="N32" s="1718"/>
      <c r="O32" s="1718"/>
      <c r="P32" s="1718"/>
      <c r="Q32" s="1718"/>
      <c r="R32" s="1718"/>
      <c r="S32" s="1718"/>
      <c r="T32" s="1718"/>
      <c r="U32" s="1718"/>
      <c r="V32" s="1719" t="s">
        <v>60</v>
      </c>
      <c r="W32" s="1719"/>
      <c r="X32" s="1719"/>
      <c r="Y32" s="1719"/>
      <c r="Z32" s="1719"/>
      <c r="AA32" s="739"/>
      <c r="AB32" s="739"/>
      <c r="AC32" s="1663"/>
      <c r="AD32" s="1720"/>
      <c r="AE32" s="1720"/>
      <c r="AF32" s="1721"/>
      <c r="AG32" s="584"/>
    </row>
    <row r="33" spans="1:37" s="292" customFormat="1" ht="18.75" customHeight="1">
      <c r="B33" s="1688"/>
      <c r="C33" s="1717"/>
      <c r="D33" s="739"/>
      <c r="E33" s="1718" t="s">
        <v>757</v>
      </c>
      <c r="F33" s="1718"/>
      <c r="G33" s="1718"/>
      <c r="H33" s="1718"/>
      <c r="I33" s="1718"/>
      <c r="J33" s="1718"/>
      <c r="K33" s="1718"/>
      <c r="L33" s="1718"/>
      <c r="M33" s="1718"/>
      <c r="N33" s="1718"/>
      <c r="O33" s="1718"/>
      <c r="P33" s="1718"/>
      <c r="Q33" s="1718"/>
      <c r="R33" s="1718"/>
      <c r="S33" s="1718"/>
      <c r="T33" s="1718"/>
      <c r="U33" s="1718"/>
      <c r="V33" s="1719" t="s">
        <v>60</v>
      </c>
      <c r="W33" s="1719"/>
      <c r="X33" s="1719"/>
      <c r="Y33" s="1719"/>
      <c r="Z33" s="1719"/>
      <c r="AA33" s="739"/>
      <c r="AB33" s="739"/>
      <c r="AC33" s="1663"/>
      <c r="AD33" s="1720"/>
      <c r="AE33" s="1720"/>
      <c r="AF33" s="1721"/>
      <c r="AG33" s="584"/>
    </row>
    <row r="34" spans="1:37" s="292" customFormat="1" ht="18.75" customHeight="1">
      <c r="B34" s="1688"/>
      <c r="C34" s="1698" t="s">
        <v>758</v>
      </c>
      <c r="D34" s="1699"/>
      <c r="E34" s="1699"/>
      <c r="F34" s="1699"/>
      <c r="G34" s="1699"/>
      <c r="H34" s="1699"/>
      <c r="I34" s="1699"/>
      <c r="J34" s="1699"/>
      <c r="K34" s="1699"/>
      <c r="L34" s="1699"/>
      <c r="M34" s="1699"/>
      <c r="N34" s="1699"/>
      <c r="O34" s="1699"/>
      <c r="P34" s="1699"/>
      <c r="Q34" s="1699"/>
      <c r="R34" s="1699"/>
      <c r="S34" s="1699"/>
      <c r="T34" s="1699"/>
      <c r="U34" s="1699"/>
      <c r="V34" s="1699"/>
      <c r="W34" s="1699"/>
      <c r="X34" s="1699"/>
      <c r="Y34" s="1699"/>
      <c r="Z34" s="1699"/>
      <c r="AA34" s="1699"/>
      <c r="AB34" s="1699"/>
      <c r="AC34" s="1700"/>
      <c r="AD34" s="1715" t="s">
        <v>271</v>
      </c>
      <c r="AE34" s="1715"/>
      <c r="AF34" s="1716"/>
      <c r="AG34" s="584"/>
    </row>
    <row r="35" spans="1:37" s="292" customFormat="1" ht="18.75" customHeight="1">
      <c r="B35" s="1688"/>
      <c r="C35" s="1698" t="s">
        <v>759</v>
      </c>
      <c r="D35" s="1699"/>
      <c r="E35" s="1699"/>
      <c r="F35" s="1699"/>
      <c r="G35" s="1699"/>
      <c r="H35" s="1699"/>
      <c r="I35" s="1699"/>
      <c r="J35" s="1699"/>
      <c r="K35" s="1699"/>
      <c r="L35" s="1699"/>
      <c r="M35" s="1699"/>
      <c r="N35" s="1699"/>
      <c r="O35" s="1699"/>
      <c r="P35" s="1699"/>
      <c r="Q35" s="1699"/>
      <c r="R35" s="1699"/>
      <c r="S35" s="1699"/>
      <c r="T35" s="1699"/>
      <c r="U35" s="1699"/>
      <c r="V35" s="1699"/>
      <c r="W35" s="1699"/>
      <c r="X35" s="1699"/>
      <c r="Y35" s="1699"/>
      <c r="Z35" s="1699"/>
      <c r="AA35" s="1699"/>
      <c r="AB35" s="1699"/>
      <c r="AC35" s="1700"/>
      <c r="AD35" s="1715" t="s">
        <v>271</v>
      </c>
      <c r="AE35" s="1715"/>
      <c r="AF35" s="1716"/>
      <c r="AG35" s="584"/>
    </row>
    <row r="36" spans="1:37" s="292" customFormat="1" ht="18.75" customHeight="1">
      <c r="B36" s="1688"/>
      <c r="C36" s="1698" t="s">
        <v>746</v>
      </c>
      <c r="D36" s="1699"/>
      <c r="E36" s="1699"/>
      <c r="F36" s="1699"/>
      <c r="G36" s="1699"/>
      <c r="H36" s="1699"/>
      <c r="I36" s="1699"/>
      <c r="J36" s="1699"/>
      <c r="K36" s="1699"/>
      <c r="L36" s="1699"/>
      <c r="M36" s="1699"/>
      <c r="N36" s="1699"/>
      <c r="O36" s="1699"/>
      <c r="P36" s="1699"/>
      <c r="Q36" s="1699"/>
      <c r="R36" s="1699"/>
      <c r="S36" s="1699"/>
      <c r="T36" s="1699"/>
      <c r="U36" s="1699"/>
      <c r="V36" s="1699"/>
      <c r="W36" s="1699"/>
      <c r="X36" s="1699"/>
      <c r="Y36" s="1699"/>
      <c r="Z36" s="1699"/>
      <c r="AA36" s="1699"/>
      <c r="AB36" s="1699"/>
      <c r="AC36" s="1700"/>
      <c r="AD36" s="1693"/>
      <c r="AE36" s="1693"/>
      <c r="AF36" s="1722"/>
      <c r="AG36" s="584"/>
    </row>
    <row r="37" spans="1:37" s="292" customFormat="1" ht="18.75" customHeight="1">
      <c r="B37" s="1688"/>
      <c r="C37" s="638" t="s">
        <v>284</v>
      </c>
      <c r="D37" s="1362" t="s">
        <v>725</v>
      </c>
      <c r="E37" s="1363"/>
      <c r="F37" s="1363"/>
      <c r="G37" s="1363"/>
      <c r="H37" s="1363"/>
      <c r="I37" s="1363"/>
      <c r="J37" s="1701"/>
      <c r="K37" s="1701"/>
      <c r="L37" s="1701"/>
      <c r="M37" s="1701"/>
      <c r="N37" s="1701"/>
      <c r="O37" s="1701"/>
      <c r="P37" s="1701"/>
      <c r="Q37" s="1701"/>
      <c r="R37" s="1701"/>
      <c r="S37" s="1701"/>
      <c r="T37" s="1701"/>
      <c r="U37" s="1701"/>
      <c r="V37" s="1701"/>
      <c r="W37" s="1701"/>
      <c r="X37" s="1701"/>
      <c r="Y37" s="1701"/>
      <c r="Z37" s="1701"/>
      <c r="AA37" s="1701"/>
      <c r="AB37" s="1701"/>
      <c r="AC37" s="642"/>
      <c r="AD37" s="1693"/>
      <c r="AE37" s="1693"/>
      <c r="AF37" s="1722"/>
    </row>
    <row r="38" spans="1:37" s="292" customFormat="1" ht="18.75" customHeight="1">
      <c r="B38" s="1688"/>
      <c r="C38" s="638"/>
      <c r="D38" s="1362" t="s">
        <v>726</v>
      </c>
      <c r="E38" s="1363"/>
      <c r="F38" s="1363"/>
      <c r="G38" s="1363"/>
      <c r="H38" s="1363"/>
      <c r="I38" s="1363"/>
      <c r="J38" s="1701"/>
      <c r="K38" s="1701"/>
      <c r="L38" s="1701"/>
      <c r="M38" s="1701"/>
      <c r="N38" s="1701"/>
      <c r="O38" s="1701"/>
      <c r="P38" s="1701"/>
      <c r="Q38" s="1701"/>
      <c r="R38" s="1701"/>
      <c r="S38" s="1701"/>
      <c r="T38" s="1701"/>
      <c r="U38" s="1701"/>
      <c r="V38" s="1701"/>
      <c r="W38" s="1701"/>
      <c r="X38" s="1701"/>
      <c r="Y38" s="1701"/>
      <c r="Z38" s="1701"/>
      <c r="AA38" s="1701"/>
      <c r="AB38" s="1701"/>
      <c r="AC38" s="642"/>
      <c r="AD38" s="1693"/>
      <c r="AE38" s="1693"/>
      <c r="AF38" s="1722"/>
    </row>
    <row r="39" spans="1:37" s="292" customFormat="1" ht="18.75" customHeight="1">
      <c r="B39" s="1688"/>
      <c r="C39" s="638"/>
      <c r="D39" s="1362" t="s">
        <v>727</v>
      </c>
      <c r="E39" s="1363"/>
      <c r="F39" s="1363"/>
      <c r="G39" s="1363"/>
      <c r="H39" s="1363"/>
      <c r="I39" s="1363"/>
      <c r="J39" s="1701"/>
      <c r="K39" s="1701"/>
      <c r="L39" s="1701"/>
      <c r="M39" s="1701"/>
      <c r="N39" s="1701"/>
      <c r="O39" s="1701"/>
      <c r="P39" s="1701"/>
      <c r="Q39" s="1701"/>
      <c r="R39" s="1701"/>
      <c r="S39" s="1701"/>
      <c r="T39" s="1701"/>
      <c r="U39" s="1701"/>
      <c r="V39" s="1701"/>
      <c r="W39" s="1701"/>
      <c r="X39" s="1701"/>
      <c r="Y39" s="1701"/>
      <c r="Z39" s="1701"/>
      <c r="AA39" s="1701"/>
      <c r="AB39" s="1701"/>
      <c r="AC39" s="642"/>
      <c r="AD39" s="1693"/>
      <c r="AE39" s="1693"/>
      <c r="AF39" s="1722"/>
    </row>
    <row r="40" spans="1:37" s="292" customFormat="1" ht="18.75" customHeight="1">
      <c r="B40" s="1688"/>
      <c r="C40" s="1723"/>
      <c r="D40" s="1720"/>
      <c r="E40" s="1720"/>
      <c r="F40" s="1720"/>
      <c r="G40" s="1720"/>
      <c r="H40" s="1720"/>
      <c r="I40" s="1720"/>
      <c r="J40" s="1724"/>
      <c r="K40" s="1724"/>
      <c r="L40" s="1724"/>
      <c r="M40" s="1724"/>
      <c r="N40" s="1724"/>
      <c r="O40" s="1724"/>
      <c r="P40" s="306"/>
      <c r="Q40" s="306"/>
      <c r="R40" s="306"/>
      <c r="S40" s="306"/>
      <c r="T40" s="306"/>
      <c r="U40" s="306"/>
      <c r="V40" s="306"/>
      <c r="W40" s="306"/>
      <c r="X40" s="306"/>
      <c r="Y40" s="306"/>
      <c r="Z40" s="306"/>
      <c r="AA40" s="306"/>
      <c r="AB40" s="306"/>
      <c r="AC40" s="1725"/>
      <c r="AD40" s="1720"/>
      <c r="AE40" s="1720"/>
      <c r="AF40" s="1721"/>
    </row>
    <row r="41" spans="1:37" s="292" customFormat="1" ht="46.2" customHeight="1">
      <c r="B41" s="304"/>
      <c r="C41" s="1018" t="s">
        <v>760</v>
      </c>
      <c r="D41" s="1019"/>
      <c r="E41" s="1019"/>
      <c r="F41" s="1019"/>
      <c r="G41" s="1019"/>
      <c r="H41" s="1019"/>
      <c r="I41" s="1019"/>
      <c r="J41" s="1019"/>
      <c r="K41" s="1019"/>
      <c r="L41" s="1019"/>
      <c r="M41" s="1019"/>
      <c r="N41" s="1019"/>
      <c r="O41" s="1019"/>
      <c r="P41" s="1019"/>
      <c r="Q41" s="1019"/>
      <c r="R41" s="1019"/>
      <c r="S41" s="1019"/>
      <c r="T41" s="1019"/>
      <c r="U41" s="1019"/>
      <c r="V41" s="1019"/>
      <c r="W41" s="1019"/>
      <c r="X41" s="1019"/>
      <c r="Y41" s="1019"/>
      <c r="Z41" s="1019"/>
      <c r="AA41" s="1019"/>
      <c r="AB41" s="1019"/>
      <c r="AC41" s="1020"/>
      <c r="AD41" s="1693"/>
      <c r="AE41" s="1693"/>
      <c r="AF41" s="1722"/>
      <c r="AG41" s="584"/>
    </row>
    <row r="42" spans="1:37" s="292" customFormat="1" ht="21" customHeight="1">
      <c r="B42" s="304"/>
      <c r="C42" s="1702" t="s">
        <v>761</v>
      </c>
      <c r="D42" s="1703"/>
      <c r="E42" s="1703"/>
      <c r="F42" s="1703"/>
      <c r="G42" s="1703"/>
      <c r="H42" s="1703"/>
      <c r="I42" s="1703"/>
      <c r="J42" s="1703"/>
      <c r="K42" s="1703"/>
      <c r="L42" s="1703"/>
      <c r="M42" s="1703"/>
      <c r="N42" s="1703"/>
      <c r="O42" s="1703"/>
      <c r="P42" s="1703"/>
      <c r="Q42" s="1703"/>
      <c r="R42" s="1703"/>
      <c r="S42" s="1703"/>
      <c r="T42" s="1703"/>
      <c r="U42" s="1703"/>
      <c r="V42" s="1703"/>
      <c r="W42" s="1703"/>
      <c r="X42" s="1703"/>
      <c r="Y42" s="1703"/>
      <c r="Z42" s="1703"/>
      <c r="AA42" s="1703"/>
      <c r="AB42" s="1703"/>
      <c r="AC42" s="1704"/>
      <c r="AD42" s="1693" t="s">
        <v>271</v>
      </c>
      <c r="AE42" s="1693"/>
      <c r="AF42" s="1722"/>
      <c r="AG42" s="584"/>
    </row>
    <row r="43" spans="1:37" s="292" customFormat="1" ht="21" customHeight="1">
      <c r="B43" s="304"/>
      <c r="C43" s="1702" t="s">
        <v>750</v>
      </c>
      <c r="D43" s="1703"/>
      <c r="E43" s="1703"/>
      <c r="F43" s="1703"/>
      <c r="G43" s="1703"/>
      <c r="H43" s="1703"/>
      <c r="I43" s="1703"/>
      <c r="J43" s="1703"/>
      <c r="K43" s="1703"/>
      <c r="L43" s="1703"/>
      <c r="M43" s="1703"/>
      <c r="N43" s="1703"/>
      <c r="O43" s="1703"/>
      <c r="P43" s="1703"/>
      <c r="Q43" s="1703"/>
      <c r="R43" s="1703"/>
      <c r="S43" s="1703"/>
      <c r="T43" s="1703"/>
      <c r="U43" s="1703"/>
      <c r="V43" s="1703"/>
      <c r="W43" s="1703"/>
      <c r="X43" s="1703"/>
      <c r="Y43" s="1703"/>
      <c r="Z43" s="1703"/>
      <c r="AA43" s="1703"/>
      <c r="AB43" s="1703"/>
      <c r="AC43" s="1704"/>
      <c r="AD43" s="1693" t="s">
        <v>271</v>
      </c>
      <c r="AE43" s="1693"/>
      <c r="AF43" s="1722"/>
      <c r="AG43" s="584"/>
    </row>
    <row r="44" spans="1:37" s="292" customFormat="1" ht="21" customHeight="1">
      <c r="B44" s="304"/>
      <c r="C44" s="1702" t="s">
        <v>751</v>
      </c>
      <c r="D44" s="1703"/>
      <c r="E44" s="1703"/>
      <c r="F44" s="1703"/>
      <c r="G44" s="1703"/>
      <c r="H44" s="1703"/>
      <c r="I44" s="1703"/>
      <c r="J44" s="1703"/>
      <c r="K44" s="1703"/>
      <c r="L44" s="1703"/>
      <c r="M44" s="1703"/>
      <c r="N44" s="1703"/>
      <c r="O44" s="1703"/>
      <c r="P44" s="1703"/>
      <c r="Q44" s="1703"/>
      <c r="R44" s="1703"/>
      <c r="S44" s="1703"/>
      <c r="T44" s="1703"/>
      <c r="U44" s="1703"/>
      <c r="V44" s="1703"/>
      <c r="W44" s="1703"/>
      <c r="X44" s="1703"/>
      <c r="Y44" s="1703"/>
      <c r="Z44" s="1703"/>
      <c r="AA44" s="1703"/>
      <c r="AB44" s="1703"/>
      <c r="AC44" s="1704"/>
      <c r="AD44" s="1693" t="s">
        <v>271</v>
      </c>
      <c r="AE44" s="1693"/>
      <c r="AF44" s="1722"/>
      <c r="AG44" s="584"/>
    </row>
    <row r="45" spans="1:37" s="292" customFormat="1" ht="21" customHeight="1">
      <c r="B45" s="304"/>
      <c r="C45" s="1702" t="s">
        <v>752</v>
      </c>
      <c r="D45" s="1703"/>
      <c r="E45" s="1703"/>
      <c r="F45" s="1703"/>
      <c r="G45" s="1703"/>
      <c r="H45" s="1703"/>
      <c r="I45" s="1703"/>
      <c r="J45" s="1703"/>
      <c r="K45" s="1703"/>
      <c r="L45" s="1703"/>
      <c r="M45" s="1703"/>
      <c r="N45" s="1703"/>
      <c r="O45" s="1703"/>
      <c r="P45" s="1703"/>
      <c r="Q45" s="1703"/>
      <c r="R45" s="1703"/>
      <c r="S45" s="1703"/>
      <c r="T45" s="1703"/>
      <c r="U45" s="1703"/>
      <c r="V45" s="1703"/>
      <c r="W45" s="1703"/>
      <c r="X45" s="1703"/>
      <c r="Y45" s="1703"/>
      <c r="Z45" s="1703"/>
      <c r="AA45" s="1703"/>
      <c r="AB45" s="1703"/>
      <c r="AC45" s="1704"/>
      <c r="AD45" s="1693" t="s">
        <v>271</v>
      </c>
      <c r="AE45" s="1693"/>
      <c r="AF45" s="1722"/>
      <c r="AG45" s="584"/>
    </row>
    <row r="46" spans="1:37" s="292" customFormat="1" ht="12" customHeight="1">
      <c r="B46" s="296"/>
      <c r="C46" s="1726"/>
      <c r="D46" s="1727"/>
      <c r="E46" s="1727"/>
      <c r="F46" s="1727"/>
      <c r="G46" s="1727"/>
      <c r="H46" s="1727"/>
      <c r="I46" s="1727"/>
      <c r="J46" s="1727"/>
      <c r="K46" s="1727"/>
      <c r="L46" s="1727"/>
      <c r="M46" s="1727"/>
      <c r="N46" s="1727"/>
      <c r="O46" s="1727"/>
      <c r="P46" s="1727"/>
      <c r="Q46" s="1727"/>
      <c r="R46" s="1727"/>
      <c r="S46" s="1727"/>
      <c r="T46" s="1727"/>
      <c r="U46" s="1727"/>
      <c r="V46" s="1727"/>
      <c r="W46" s="1727"/>
      <c r="X46" s="1727"/>
      <c r="Y46" s="1727"/>
      <c r="Z46" s="1727"/>
      <c r="AA46" s="1727"/>
      <c r="AB46" s="1727"/>
      <c r="AC46" s="1728"/>
      <c r="AD46" s="1729"/>
      <c r="AE46" s="1729"/>
      <c r="AF46" s="1730"/>
      <c r="AG46" s="584"/>
    </row>
    <row r="47" spans="1:37" s="1731" customFormat="1" ht="22.2" customHeight="1">
      <c r="B47" s="1732" t="s">
        <v>990</v>
      </c>
      <c r="C47" s="1732"/>
      <c r="D47" s="1732"/>
      <c r="E47" s="1732"/>
      <c r="F47" s="1732"/>
      <c r="G47" s="1732"/>
      <c r="H47" s="1732"/>
      <c r="I47" s="1732"/>
      <c r="J47" s="1732"/>
      <c r="K47" s="1732"/>
      <c r="L47" s="1732"/>
      <c r="M47" s="1732"/>
      <c r="N47" s="1732"/>
      <c r="O47" s="1732"/>
      <c r="P47" s="1732"/>
      <c r="Q47" s="1732"/>
      <c r="R47" s="1732"/>
      <c r="S47" s="1732"/>
      <c r="T47" s="1732"/>
      <c r="U47" s="1732"/>
      <c r="V47" s="1732"/>
      <c r="W47" s="1732"/>
      <c r="X47" s="1732"/>
      <c r="Y47" s="1732"/>
      <c r="Z47" s="1732"/>
      <c r="AA47" s="1732"/>
      <c r="AB47" s="1732"/>
      <c r="AC47" s="1732"/>
      <c r="AD47" s="1732"/>
      <c r="AE47" s="1732"/>
      <c r="AF47" s="1732"/>
    </row>
    <row r="48" spans="1:37" s="1731" customFormat="1" ht="32.4" customHeight="1">
      <c r="A48" s="1733"/>
      <c r="B48" s="1734" t="s">
        <v>991</v>
      </c>
      <c r="C48" s="1734"/>
      <c r="D48" s="1734"/>
      <c r="E48" s="1734"/>
      <c r="F48" s="1734"/>
      <c r="G48" s="1734"/>
      <c r="H48" s="1734"/>
      <c r="I48" s="1734"/>
      <c r="J48" s="1734"/>
      <c r="K48" s="1734"/>
      <c r="L48" s="1734"/>
      <c r="M48" s="1734"/>
      <c r="N48" s="1734"/>
      <c r="O48" s="1734"/>
      <c r="P48" s="1734"/>
      <c r="Q48" s="1734"/>
      <c r="R48" s="1734"/>
      <c r="S48" s="1734"/>
      <c r="T48" s="1734"/>
      <c r="U48" s="1734"/>
      <c r="V48" s="1734"/>
      <c r="W48" s="1734"/>
      <c r="X48" s="1734"/>
      <c r="Y48" s="1734"/>
      <c r="Z48" s="1734"/>
      <c r="AA48" s="1734"/>
      <c r="AB48" s="1734"/>
      <c r="AC48" s="1734"/>
      <c r="AD48" s="1734"/>
      <c r="AE48" s="1734"/>
      <c r="AF48" s="1734"/>
      <c r="AG48" s="1733"/>
      <c r="AH48" s="1733"/>
      <c r="AI48" s="1733"/>
      <c r="AJ48" s="1733"/>
      <c r="AK48" s="1733"/>
    </row>
    <row r="49" spans="1:37" s="1731" customFormat="1" ht="22.2" customHeight="1">
      <c r="A49" s="1733"/>
      <c r="B49" s="1732" t="s">
        <v>762</v>
      </c>
      <c r="C49" s="1732"/>
      <c r="D49" s="1732"/>
      <c r="E49" s="1732"/>
      <c r="F49" s="1732"/>
      <c r="G49" s="1732"/>
      <c r="H49" s="1732"/>
      <c r="I49" s="1732"/>
      <c r="J49" s="1732"/>
      <c r="K49" s="1732"/>
      <c r="L49" s="1732"/>
      <c r="M49" s="1732"/>
      <c r="N49" s="1732"/>
      <c r="O49" s="1732"/>
      <c r="P49" s="1732"/>
      <c r="Q49" s="1732"/>
      <c r="R49" s="1732"/>
      <c r="S49" s="1732"/>
      <c r="T49" s="1732"/>
      <c r="U49" s="1732"/>
      <c r="V49" s="1732"/>
      <c r="W49" s="1732"/>
      <c r="X49" s="1732"/>
      <c r="Y49" s="1732"/>
      <c r="Z49" s="1732"/>
      <c r="AA49" s="1732"/>
      <c r="AB49" s="1732"/>
      <c r="AC49" s="1732"/>
      <c r="AD49" s="1732"/>
      <c r="AE49" s="1732"/>
      <c r="AF49" s="1732"/>
      <c r="AG49" s="1733"/>
      <c r="AH49" s="1733"/>
      <c r="AI49" s="1733"/>
      <c r="AJ49" s="1733"/>
      <c r="AK49" s="1733"/>
    </row>
    <row r="50" spans="1:37" s="1731" customFormat="1" ht="26.4" customHeight="1">
      <c r="B50" s="1734" t="s">
        <v>763</v>
      </c>
      <c r="C50" s="1734"/>
      <c r="D50" s="1734"/>
      <c r="E50" s="1734"/>
      <c r="F50" s="1734"/>
      <c r="G50" s="1734"/>
      <c r="H50" s="1734"/>
      <c r="I50" s="1734"/>
      <c r="J50" s="1734"/>
      <c r="K50" s="1734"/>
      <c r="L50" s="1734"/>
      <c r="M50" s="1734"/>
      <c r="N50" s="1734"/>
      <c r="O50" s="1734"/>
      <c r="P50" s="1734"/>
      <c r="Q50" s="1734"/>
      <c r="R50" s="1734"/>
      <c r="S50" s="1734"/>
      <c r="T50" s="1734"/>
      <c r="U50" s="1734"/>
      <c r="V50" s="1734"/>
      <c r="W50" s="1734"/>
      <c r="X50" s="1734"/>
      <c r="Y50" s="1734"/>
      <c r="Z50" s="1734"/>
      <c r="AA50" s="1734"/>
      <c r="AB50" s="1734"/>
      <c r="AC50" s="1734"/>
      <c r="AD50" s="1734"/>
      <c r="AE50" s="1734"/>
      <c r="AF50" s="1734"/>
    </row>
    <row r="51" spans="1:37" s="1731" customFormat="1" ht="22.2" customHeight="1">
      <c r="B51" s="1735"/>
      <c r="C51" s="1735"/>
      <c r="D51" s="1735"/>
      <c r="E51" s="1735"/>
      <c r="F51" s="1735"/>
      <c r="G51" s="1735"/>
      <c r="H51" s="1735"/>
      <c r="I51" s="1735"/>
      <c r="J51" s="1735"/>
      <c r="K51" s="1735"/>
      <c r="L51" s="1735"/>
      <c r="M51" s="1735"/>
      <c r="N51" s="1735"/>
      <c r="O51" s="1735"/>
      <c r="P51" s="1735"/>
      <c r="Q51" s="1735"/>
      <c r="R51" s="1735"/>
      <c r="S51" s="1735"/>
      <c r="T51" s="1735"/>
      <c r="U51" s="1735"/>
      <c r="V51" s="1735"/>
      <c r="W51" s="1735"/>
      <c r="X51" s="1735"/>
      <c r="Y51" s="1735"/>
      <c r="Z51" s="1735"/>
      <c r="AA51" s="1735"/>
      <c r="AB51" s="1735"/>
      <c r="AC51" s="1735"/>
      <c r="AD51" s="1735"/>
      <c r="AE51" s="1735"/>
      <c r="AF51" s="1735"/>
    </row>
    <row r="101" spans="1:16161" s="310" customFormat="1" ht="409.6">
      <c r="A101" s="375" t="s">
        <v>346</v>
      </c>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95"/>
      <c r="AW101" s="295"/>
      <c r="AX101" s="295"/>
      <c r="AY101" s="295"/>
      <c r="AZ101" s="295"/>
      <c r="BA101" s="295"/>
      <c r="BB101" s="295"/>
      <c r="BC101" s="295"/>
      <c r="BD101" s="295"/>
      <c r="BE101" s="295"/>
      <c r="BF101" s="295"/>
      <c r="BG101" s="295"/>
      <c r="BH101" s="295"/>
      <c r="BI101" s="295"/>
      <c r="BJ101" s="295"/>
      <c r="BK101" s="295"/>
      <c r="BL101" s="295"/>
      <c r="BM101" s="295"/>
      <c r="BN101" s="295"/>
      <c r="BO101" s="295"/>
      <c r="BP101" s="295"/>
      <c r="BQ101" s="295"/>
      <c r="BR101" s="295"/>
      <c r="BS101" s="295"/>
      <c r="BT101" s="295"/>
      <c r="BU101" s="295"/>
      <c r="BV101" s="295"/>
      <c r="BW101" s="295"/>
      <c r="BX101" s="295"/>
      <c r="BY101" s="295"/>
      <c r="BZ101" s="295"/>
      <c r="CA101" s="295"/>
      <c r="CB101" s="295"/>
      <c r="CC101" s="295"/>
      <c r="CD101" s="295"/>
      <c r="CE101" s="295"/>
      <c r="CF101" s="295"/>
      <c r="CG101" s="295"/>
      <c r="CH101" s="295"/>
      <c r="CI101" s="295"/>
      <c r="CJ101" s="295"/>
      <c r="CK101" s="295"/>
      <c r="CL101" s="295"/>
      <c r="CM101" s="295"/>
      <c r="CN101" s="295"/>
      <c r="CO101" s="295"/>
      <c r="CP101" s="295"/>
      <c r="CQ101" s="295"/>
      <c r="CR101" s="295"/>
      <c r="CS101" s="295"/>
      <c r="CT101" s="295"/>
      <c r="CU101" s="295"/>
      <c r="CV101" s="295"/>
      <c r="CW101" s="295"/>
      <c r="CX101" s="295"/>
      <c r="CY101" s="295"/>
      <c r="CZ101" s="295"/>
      <c r="DA101" s="295"/>
      <c r="DB101" s="295"/>
      <c r="DC101" s="295"/>
      <c r="DD101" s="295"/>
      <c r="DE101" s="295"/>
      <c r="DF101" s="295"/>
      <c r="DG101" s="295"/>
      <c r="DH101" s="295"/>
      <c r="DI101" s="295"/>
      <c r="DJ101" s="295"/>
      <c r="DK101" s="295"/>
      <c r="DL101" s="295"/>
      <c r="DM101" s="295"/>
      <c r="DN101" s="295"/>
      <c r="DO101" s="295"/>
      <c r="DP101" s="295"/>
      <c r="DQ101" s="295"/>
      <c r="DR101" s="295"/>
      <c r="DS101" s="295"/>
      <c r="DT101" s="295"/>
      <c r="DU101" s="295"/>
      <c r="DV101" s="295"/>
      <c r="DW101" s="295"/>
      <c r="DX101" s="295"/>
      <c r="DY101" s="295"/>
      <c r="DZ101" s="295"/>
      <c r="EA101" s="295"/>
      <c r="EB101" s="295"/>
      <c r="EC101" s="295"/>
      <c r="ED101" s="295"/>
      <c r="EE101" s="295"/>
      <c r="EF101" s="295"/>
      <c r="EG101" s="295"/>
      <c r="EH101" s="295"/>
      <c r="EI101" s="295"/>
      <c r="EJ101" s="295"/>
      <c r="EK101" s="295"/>
      <c r="EL101" s="295"/>
      <c r="EM101" s="295"/>
      <c r="EN101" s="295"/>
      <c r="EO101" s="295"/>
      <c r="EP101" s="295"/>
      <c r="EQ101" s="295"/>
      <c r="ER101" s="295"/>
      <c r="ES101" s="295"/>
      <c r="ET101" s="295"/>
      <c r="EU101" s="295"/>
      <c r="EV101" s="295"/>
      <c r="EW101" s="295"/>
      <c r="EX101" s="295"/>
      <c r="EY101" s="295"/>
      <c r="EZ101" s="295"/>
      <c r="FA101" s="295"/>
      <c r="FB101" s="295"/>
      <c r="FC101" s="295"/>
      <c r="FD101" s="295"/>
      <c r="FE101" s="295"/>
      <c r="FF101" s="295"/>
      <c r="FG101" s="295"/>
      <c r="FH101" s="295"/>
      <c r="FI101" s="295"/>
      <c r="FJ101" s="295"/>
      <c r="FK101" s="295"/>
      <c r="FL101" s="295"/>
      <c r="FM101" s="295"/>
      <c r="FN101" s="295"/>
      <c r="FO101" s="295"/>
      <c r="FP101" s="295"/>
      <c r="FQ101" s="295"/>
      <c r="FR101" s="295"/>
      <c r="FS101" s="295"/>
      <c r="FT101" s="295"/>
      <c r="FU101" s="295"/>
      <c r="FV101" s="295"/>
      <c r="FW101" s="295"/>
      <c r="FX101" s="295"/>
      <c r="FY101" s="295"/>
      <c r="FZ101" s="295"/>
      <c r="GA101" s="295"/>
      <c r="GB101" s="295"/>
      <c r="GC101" s="295"/>
      <c r="GD101" s="295"/>
      <c r="GE101" s="295"/>
      <c r="GF101" s="295"/>
      <c r="GG101" s="295"/>
      <c r="GH101" s="295"/>
      <c r="GI101" s="295"/>
      <c r="GJ101" s="295"/>
      <c r="GK101" s="295"/>
      <c r="GL101" s="295"/>
      <c r="GM101" s="295"/>
      <c r="GN101" s="295"/>
      <c r="GO101" s="295"/>
      <c r="GP101" s="295"/>
      <c r="GQ101" s="295"/>
      <c r="GR101" s="295"/>
      <c r="GS101" s="295"/>
      <c r="GT101" s="295"/>
      <c r="GU101" s="295"/>
      <c r="GV101" s="295"/>
      <c r="GW101" s="295"/>
      <c r="GX101" s="295"/>
      <c r="GY101" s="295"/>
      <c r="GZ101" s="295"/>
      <c r="HA101" s="295"/>
      <c r="HB101" s="295"/>
      <c r="HC101" s="295"/>
      <c r="HD101" s="295"/>
      <c r="HE101" s="295"/>
      <c r="HF101" s="295"/>
      <c r="HG101" s="295"/>
      <c r="HH101" s="295"/>
      <c r="HI101" s="295"/>
      <c r="HJ101" s="295"/>
      <c r="HK101" s="295"/>
      <c r="HL101" s="295"/>
      <c r="HM101" s="295"/>
      <c r="HN101" s="295"/>
      <c r="HO101" s="295"/>
      <c r="HP101" s="295"/>
      <c r="HQ101" s="295"/>
      <c r="HR101" s="295"/>
      <c r="HS101" s="295"/>
      <c r="HT101" s="295"/>
      <c r="HU101" s="295"/>
      <c r="HV101" s="295"/>
      <c r="HW101" s="295"/>
      <c r="HX101" s="295"/>
      <c r="HY101" s="295"/>
      <c r="HZ101" s="295"/>
      <c r="IA101" s="295"/>
      <c r="IB101" s="295"/>
      <c r="IC101" s="295"/>
      <c r="ID101" s="295"/>
      <c r="IE101" s="295"/>
      <c r="IF101" s="295"/>
      <c r="IG101" s="295"/>
      <c r="IH101" s="295"/>
      <c r="II101" s="295"/>
      <c r="IJ101" s="295"/>
      <c r="IK101" s="295"/>
      <c r="IL101" s="295"/>
      <c r="IM101" s="295"/>
      <c r="IN101" s="295"/>
      <c r="IO101" s="295"/>
      <c r="IP101" s="295"/>
      <c r="IQ101" s="295"/>
      <c r="IR101" s="295"/>
      <c r="IS101" s="295"/>
      <c r="IT101" s="295"/>
      <c r="IU101" s="295"/>
      <c r="IV101" s="295"/>
      <c r="IW101" s="295"/>
      <c r="IX101" s="295"/>
      <c r="IY101" s="295"/>
      <c r="IZ101" s="295"/>
      <c r="JA101" s="295"/>
      <c r="JB101" s="295"/>
      <c r="JC101" s="295"/>
      <c r="JD101" s="295"/>
      <c r="JE101" s="295"/>
      <c r="JF101" s="295"/>
      <c r="JG101" s="295"/>
      <c r="JH101" s="295"/>
      <c r="JI101" s="295"/>
      <c r="JJ101" s="295"/>
      <c r="JK101" s="295"/>
      <c r="JL101" s="295"/>
      <c r="JM101" s="295"/>
      <c r="JN101" s="295"/>
      <c r="JO101" s="295"/>
      <c r="JP101" s="295"/>
      <c r="JQ101" s="295"/>
      <c r="JR101" s="295"/>
      <c r="JS101" s="295"/>
      <c r="JT101" s="295"/>
      <c r="JU101" s="295"/>
      <c r="JV101" s="295"/>
      <c r="JW101" s="295"/>
      <c r="JX101" s="295"/>
      <c r="JY101" s="295"/>
      <c r="JZ101" s="295"/>
      <c r="KA101" s="295"/>
      <c r="KB101" s="295"/>
      <c r="KC101" s="295"/>
      <c r="KD101" s="295"/>
      <c r="KE101" s="295"/>
      <c r="KF101" s="295"/>
      <c r="KG101" s="295"/>
      <c r="KH101" s="295"/>
      <c r="KI101" s="295"/>
      <c r="KJ101" s="295"/>
      <c r="KK101" s="295"/>
      <c r="KL101" s="295"/>
      <c r="KM101" s="295"/>
      <c r="KN101" s="295"/>
      <c r="KO101" s="295"/>
      <c r="KP101" s="295"/>
      <c r="KQ101" s="295"/>
      <c r="KR101" s="295"/>
      <c r="KS101" s="295"/>
      <c r="KT101" s="295"/>
      <c r="KU101" s="295"/>
      <c r="KV101" s="295"/>
      <c r="KW101" s="295"/>
      <c r="KX101" s="295"/>
      <c r="KY101" s="295"/>
      <c r="KZ101" s="295"/>
      <c r="LA101" s="295"/>
      <c r="LB101" s="295"/>
      <c r="LC101" s="295"/>
      <c r="LD101" s="295"/>
      <c r="LE101" s="295"/>
      <c r="LF101" s="295"/>
      <c r="LG101" s="295"/>
      <c r="LH101" s="295"/>
      <c r="LI101" s="295"/>
      <c r="LJ101" s="295"/>
      <c r="LK101" s="295"/>
      <c r="LL101" s="295"/>
      <c r="LM101" s="295"/>
      <c r="LN101" s="295"/>
      <c r="LO101" s="295"/>
      <c r="LP101" s="295"/>
      <c r="LQ101" s="295"/>
      <c r="LR101" s="295"/>
      <c r="LS101" s="295"/>
      <c r="LT101" s="295"/>
      <c r="LU101" s="295"/>
      <c r="LV101" s="295"/>
      <c r="LW101" s="295"/>
      <c r="LX101" s="295"/>
      <c r="LY101" s="295"/>
      <c r="LZ101" s="295"/>
      <c r="MA101" s="295"/>
      <c r="MB101" s="295"/>
      <c r="MC101" s="295"/>
      <c r="MD101" s="295"/>
      <c r="ME101" s="295"/>
      <c r="MF101" s="295"/>
      <c r="MG101" s="295"/>
      <c r="MH101" s="295"/>
      <c r="MI101" s="295"/>
      <c r="MJ101" s="295"/>
      <c r="MK101" s="295"/>
      <c r="ML101" s="295"/>
      <c r="MM101" s="295"/>
      <c r="MN101" s="295"/>
      <c r="MO101" s="295"/>
      <c r="MP101" s="295"/>
      <c r="MQ101" s="295"/>
      <c r="MR101" s="295"/>
      <c r="MS101" s="295"/>
      <c r="MT101" s="295"/>
      <c r="MU101" s="295"/>
      <c r="MV101" s="295"/>
      <c r="MW101" s="295"/>
      <c r="MX101" s="295"/>
      <c r="MY101" s="295"/>
      <c r="MZ101" s="295"/>
      <c r="NA101" s="295"/>
      <c r="NB101" s="295"/>
      <c r="NC101" s="295"/>
      <c r="ND101" s="295"/>
      <c r="NE101" s="295"/>
      <c r="NF101" s="295"/>
      <c r="NG101" s="295"/>
      <c r="NH101" s="295"/>
      <c r="NI101" s="295"/>
      <c r="NJ101" s="295"/>
      <c r="NK101" s="295"/>
      <c r="NL101" s="295"/>
      <c r="NM101" s="295"/>
      <c r="NN101" s="295"/>
      <c r="NO101" s="295"/>
      <c r="NP101" s="295"/>
      <c r="NQ101" s="295"/>
      <c r="NR101" s="295"/>
      <c r="NS101" s="295"/>
      <c r="NT101" s="295"/>
      <c r="NU101" s="295"/>
      <c r="NV101" s="295"/>
      <c r="NW101" s="295"/>
      <c r="NX101" s="295"/>
      <c r="NY101" s="295"/>
      <c r="NZ101" s="295"/>
      <c r="OA101" s="295"/>
      <c r="OB101" s="295"/>
      <c r="OC101" s="295"/>
      <c r="OD101" s="295"/>
      <c r="OE101" s="295"/>
      <c r="OF101" s="295"/>
      <c r="OG101" s="295"/>
      <c r="OH101" s="295"/>
      <c r="OI101" s="295"/>
      <c r="OJ101" s="295"/>
      <c r="OK101" s="295"/>
      <c r="OL101" s="295"/>
      <c r="OM101" s="295"/>
      <c r="ON101" s="295"/>
      <c r="OO101" s="295"/>
      <c r="OP101" s="295"/>
      <c r="OQ101" s="295"/>
      <c r="OR101" s="295"/>
      <c r="OS101" s="295"/>
      <c r="OT101" s="295"/>
      <c r="OU101" s="295"/>
      <c r="OV101" s="295"/>
      <c r="OW101" s="295"/>
      <c r="OX101" s="295"/>
      <c r="OY101" s="295"/>
      <c r="OZ101" s="295"/>
      <c r="PA101" s="295"/>
      <c r="PB101" s="295"/>
      <c r="PC101" s="295"/>
      <c r="PD101" s="295"/>
      <c r="PE101" s="295"/>
      <c r="PF101" s="295"/>
      <c r="PG101" s="295"/>
      <c r="PH101" s="295"/>
      <c r="PI101" s="295"/>
      <c r="PJ101" s="295"/>
      <c r="PK101" s="295"/>
      <c r="PL101" s="295"/>
      <c r="PM101" s="295"/>
      <c r="PN101" s="295"/>
      <c r="PO101" s="295"/>
      <c r="PP101" s="295"/>
      <c r="PQ101" s="295"/>
      <c r="PR101" s="295"/>
      <c r="PS101" s="295"/>
      <c r="PT101" s="295"/>
      <c r="PU101" s="295"/>
      <c r="PV101" s="295"/>
      <c r="PW101" s="295"/>
      <c r="PX101" s="295"/>
      <c r="PY101" s="295"/>
      <c r="PZ101" s="295"/>
      <c r="QA101" s="295"/>
      <c r="QB101" s="295"/>
      <c r="QC101" s="295"/>
      <c r="QD101" s="295"/>
      <c r="QE101" s="295"/>
      <c r="QF101" s="295"/>
      <c r="QG101" s="295"/>
      <c r="QH101" s="295"/>
      <c r="QI101" s="295"/>
      <c r="QJ101" s="295"/>
      <c r="QK101" s="295"/>
      <c r="QL101" s="295"/>
      <c r="QM101" s="295"/>
      <c r="QN101" s="295"/>
      <c r="QO101" s="295"/>
      <c r="QP101" s="295"/>
      <c r="QQ101" s="295"/>
      <c r="QR101" s="295"/>
      <c r="QS101" s="295"/>
      <c r="QT101" s="295"/>
      <c r="QU101" s="295"/>
      <c r="QV101" s="295"/>
      <c r="QW101" s="295"/>
      <c r="QX101" s="295"/>
      <c r="QY101" s="295"/>
      <c r="QZ101" s="295"/>
      <c r="RA101" s="295"/>
      <c r="RB101" s="295"/>
      <c r="RC101" s="295"/>
      <c r="RD101" s="295"/>
      <c r="RE101" s="295"/>
      <c r="RF101" s="295"/>
      <c r="RG101" s="295"/>
      <c r="RH101" s="295"/>
      <c r="RI101" s="295"/>
      <c r="RJ101" s="295"/>
      <c r="RK101" s="295"/>
      <c r="RL101" s="295"/>
      <c r="RM101" s="295"/>
      <c r="RN101" s="295"/>
      <c r="RO101" s="295"/>
      <c r="RP101" s="295"/>
      <c r="RQ101" s="295"/>
      <c r="RR101" s="295"/>
      <c r="RS101" s="295"/>
      <c r="RT101" s="295"/>
      <c r="RU101" s="295"/>
      <c r="RV101" s="295"/>
      <c r="RW101" s="295"/>
      <c r="RX101" s="295"/>
      <c r="RY101" s="295"/>
      <c r="RZ101" s="295"/>
      <c r="SA101" s="295"/>
      <c r="SB101" s="295"/>
      <c r="SC101" s="295"/>
      <c r="SD101" s="295"/>
      <c r="SE101" s="295"/>
      <c r="SF101" s="295"/>
      <c r="SG101" s="295"/>
      <c r="SH101" s="295"/>
      <c r="SI101" s="295"/>
      <c r="SJ101" s="295"/>
      <c r="SK101" s="295"/>
      <c r="SL101" s="295"/>
      <c r="SM101" s="295"/>
      <c r="SN101" s="295"/>
      <c r="SO101" s="295"/>
      <c r="SP101" s="295"/>
      <c r="SQ101" s="295"/>
      <c r="SR101" s="295"/>
      <c r="SS101" s="295"/>
      <c r="ST101" s="295"/>
      <c r="SU101" s="295"/>
      <c r="SV101" s="295"/>
      <c r="SW101" s="295"/>
      <c r="SX101" s="295"/>
      <c r="SY101" s="295"/>
      <c r="SZ101" s="295"/>
      <c r="TA101" s="295"/>
      <c r="TB101" s="295"/>
      <c r="TC101" s="295"/>
      <c r="TD101" s="295"/>
      <c r="TE101" s="295"/>
      <c r="TF101" s="295"/>
      <c r="TG101" s="295"/>
      <c r="TH101" s="295"/>
      <c r="TI101" s="295"/>
      <c r="TJ101" s="295"/>
      <c r="TK101" s="295"/>
      <c r="TL101" s="295"/>
      <c r="TM101" s="295"/>
      <c r="TN101" s="295"/>
      <c r="TO101" s="295"/>
      <c r="TP101" s="295"/>
      <c r="TQ101" s="295"/>
      <c r="TR101" s="295"/>
      <c r="TS101" s="295"/>
      <c r="TT101" s="295"/>
      <c r="TU101" s="295"/>
      <c r="TV101" s="295"/>
      <c r="TW101" s="295"/>
      <c r="TX101" s="295"/>
      <c r="TY101" s="295"/>
      <c r="TZ101" s="295"/>
      <c r="UA101" s="295"/>
      <c r="UB101" s="295"/>
      <c r="UC101" s="295"/>
      <c r="UD101" s="295"/>
      <c r="UE101" s="295"/>
      <c r="UF101" s="295"/>
      <c r="UG101" s="295"/>
      <c r="UH101" s="295"/>
      <c r="UI101" s="295"/>
      <c r="UJ101" s="295"/>
      <c r="UK101" s="295"/>
      <c r="UL101" s="295"/>
      <c r="UM101" s="295"/>
      <c r="UN101" s="295"/>
      <c r="UO101" s="295"/>
      <c r="UP101" s="295"/>
      <c r="UQ101" s="295"/>
      <c r="UR101" s="295"/>
      <c r="US101" s="295"/>
      <c r="UT101" s="295"/>
      <c r="UU101" s="295"/>
      <c r="UV101" s="295"/>
      <c r="UW101" s="295"/>
      <c r="UX101" s="295"/>
      <c r="UY101" s="295"/>
      <c r="UZ101" s="295"/>
      <c r="VA101" s="295"/>
      <c r="VB101" s="295"/>
      <c r="VC101" s="295"/>
      <c r="VD101" s="295"/>
      <c r="VE101" s="295"/>
      <c r="VF101" s="295"/>
      <c r="VG101" s="295"/>
      <c r="VH101" s="295"/>
      <c r="VI101" s="295"/>
      <c r="VJ101" s="295"/>
      <c r="VK101" s="295"/>
      <c r="VL101" s="295"/>
      <c r="VM101" s="295"/>
      <c r="VN101" s="295"/>
      <c r="VO101" s="295"/>
      <c r="VP101" s="295"/>
      <c r="VQ101" s="295"/>
      <c r="VR101" s="295"/>
      <c r="VS101" s="295"/>
      <c r="VT101" s="295"/>
      <c r="VU101" s="295"/>
      <c r="VV101" s="295"/>
      <c r="VW101" s="295"/>
      <c r="VX101" s="295"/>
      <c r="VY101" s="295"/>
      <c r="VZ101" s="295"/>
      <c r="WA101" s="295"/>
      <c r="WB101" s="295"/>
      <c r="WC101" s="295"/>
      <c r="WD101" s="295"/>
      <c r="WE101" s="295"/>
      <c r="WF101" s="295"/>
      <c r="WG101" s="295"/>
      <c r="WH101" s="295"/>
      <c r="WI101" s="295"/>
      <c r="WJ101" s="295"/>
      <c r="WK101" s="295"/>
      <c r="WL101" s="295"/>
      <c r="WM101" s="295"/>
      <c r="WN101" s="295"/>
      <c r="WO101" s="295"/>
      <c r="WP101" s="295"/>
      <c r="WQ101" s="295"/>
      <c r="WR101" s="295"/>
      <c r="WS101" s="295"/>
      <c r="WT101" s="295"/>
      <c r="WU101" s="295"/>
      <c r="WV101" s="295"/>
      <c r="WW101" s="295"/>
      <c r="WX101" s="295"/>
      <c r="WY101" s="295"/>
      <c r="WZ101" s="295"/>
      <c r="XA101" s="295"/>
      <c r="XB101" s="295"/>
      <c r="XC101" s="295"/>
      <c r="XD101" s="295"/>
      <c r="XE101" s="295"/>
      <c r="XF101" s="295"/>
      <c r="XG101" s="295"/>
      <c r="XH101" s="295"/>
      <c r="XI101" s="295"/>
      <c r="XJ101" s="295"/>
      <c r="XK101" s="295"/>
      <c r="XL101" s="295"/>
      <c r="XM101" s="295"/>
      <c r="XN101" s="295"/>
      <c r="XO101" s="295"/>
      <c r="XP101" s="295"/>
      <c r="XQ101" s="295"/>
      <c r="XR101" s="295"/>
      <c r="XS101" s="295"/>
      <c r="XT101" s="295"/>
      <c r="XU101" s="295"/>
      <c r="XV101" s="295"/>
      <c r="XW101" s="295"/>
      <c r="XX101" s="295"/>
      <c r="XY101" s="295"/>
      <c r="XZ101" s="295"/>
      <c r="YA101" s="295"/>
      <c r="YB101" s="295"/>
      <c r="YC101" s="295"/>
      <c r="YD101" s="295"/>
      <c r="YE101" s="295"/>
      <c r="YF101" s="295"/>
      <c r="YG101" s="295"/>
      <c r="YH101" s="295"/>
      <c r="YI101" s="295"/>
      <c r="YJ101" s="295"/>
      <c r="YK101" s="295"/>
      <c r="YL101" s="295"/>
      <c r="YM101" s="295"/>
      <c r="YN101" s="295"/>
      <c r="YO101" s="295"/>
      <c r="YP101" s="295"/>
      <c r="YQ101" s="295"/>
      <c r="YR101" s="295"/>
      <c r="YS101" s="295"/>
      <c r="YT101" s="295"/>
      <c r="YU101" s="295"/>
      <c r="YV101" s="295"/>
      <c r="YW101" s="295"/>
      <c r="YX101" s="295"/>
      <c r="YY101" s="295"/>
      <c r="YZ101" s="295"/>
      <c r="ZA101" s="295"/>
      <c r="ZB101" s="295"/>
      <c r="ZC101" s="295"/>
      <c r="ZD101" s="295"/>
      <c r="ZE101" s="295"/>
      <c r="ZF101" s="295"/>
      <c r="ZG101" s="295"/>
      <c r="ZH101" s="295"/>
      <c r="ZI101" s="295"/>
      <c r="ZJ101" s="295"/>
      <c r="ZK101" s="295"/>
      <c r="ZL101" s="295"/>
      <c r="ZM101" s="295"/>
      <c r="ZN101" s="295"/>
      <c r="ZO101" s="295"/>
      <c r="ZP101" s="295"/>
      <c r="ZQ101" s="295"/>
      <c r="ZR101" s="295"/>
      <c r="ZS101" s="295"/>
      <c r="ZT101" s="295"/>
      <c r="ZU101" s="295"/>
      <c r="ZV101" s="295"/>
      <c r="ZW101" s="295"/>
      <c r="ZX101" s="295"/>
      <c r="ZY101" s="295"/>
      <c r="ZZ101" s="295"/>
      <c r="AAA101" s="295"/>
      <c r="AAB101" s="295"/>
      <c r="AAC101" s="295"/>
      <c r="AAD101" s="295"/>
      <c r="AAE101" s="295"/>
      <c r="AAF101" s="295"/>
      <c r="AAG101" s="295"/>
      <c r="AAH101" s="295"/>
      <c r="AAI101" s="295"/>
      <c r="AAJ101" s="295"/>
      <c r="AAK101" s="295"/>
      <c r="AAL101" s="295"/>
      <c r="AAM101" s="295"/>
      <c r="AAN101" s="295"/>
      <c r="AAO101" s="295"/>
      <c r="AAP101" s="295"/>
      <c r="AAQ101" s="295"/>
      <c r="AAR101" s="295"/>
      <c r="AAS101" s="295"/>
      <c r="AAT101" s="295"/>
      <c r="AAU101" s="295"/>
      <c r="AAV101" s="295"/>
      <c r="AAW101" s="295"/>
      <c r="AAX101" s="295"/>
      <c r="AAY101" s="295"/>
      <c r="AAZ101" s="295"/>
      <c r="ABA101" s="295"/>
      <c r="ABB101" s="295"/>
      <c r="ABC101" s="295"/>
      <c r="ABD101" s="295"/>
      <c r="ABE101" s="295"/>
      <c r="ABF101" s="295"/>
      <c r="ABG101" s="295"/>
      <c r="ABH101" s="295"/>
      <c r="ABI101" s="295"/>
      <c r="ABJ101" s="295"/>
      <c r="ABK101" s="295"/>
      <c r="ABL101" s="295"/>
      <c r="ABM101" s="295"/>
      <c r="ABN101" s="295"/>
      <c r="ABO101" s="295"/>
      <c r="ABP101" s="295"/>
      <c r="ABQ101" s="295"/>
      <c r="ABR101" s="295"/>
      <c r="ABS101" s="295"/>
      <c r="ABT101" s="295"/>
      <c r="ABU101" s="295"/>
      <c r="ABV101" s="295"/>
      <c r="ABW101" s="295"/>
      <c r="ABX101" s="295"/>
      <c r="ABY101" s="295"/>
      <c r="ABZ101" s="295"/>
      <c r="ACA101" s="295"/>
      <c r="ACB101" s="295"/>
      <c r="ACC101" s="295"/>
      <c r="ACD101" s="295"/>
      <c r="ACE101" s="295"/>
      <c r="ACF101" s="295"/>
      <c r="ACG101" s="295"/>
      <c r="ACH101" s="295"/>
      <c r="ACI101" s="295"/>
      <c r="ACJ101" s="295"/>
      <c r="ACK101" s="295"/>
      <c r="ACL101" s="295"/>
      <c r="ACM101" s="295"/>
      <c r="ACN101" s="295"/>
      <c r="ACO101" s="295"/>
      <c r="ACP101" s="295"/>
      <c r="ACQ101" s="295"/>
      <c r="ACR101" s="295"/>
      <c r="ACS101" s="295"/>
      <c r="ACT101" s="295"/>
      <c r="ACU101" s="295"/>
      <c r="ACV101" s="295"/>
      <c r="ACW101" s="295"/>
      <c r="ACX101" s="295"/>
      <c r="ACY101" s="295"/>
      <c r="ACZ101" s="295"/>
      <c r="ADA101" s="295"/>
      <c r="ADB101" s="295"/>
      <c r="ADC101" s="295"/>
      <c r="ADD101" s="295"/>
      <c r="ADE101" s="295"/>
      <c r="ADF101" s="295"/>
      <c r="ADG101" s="295"/>
      <c r="ADH101" s="295"/>
      <c r="ADI101" s="295"/>
      <c r="ADJ101" s="295"/>
      <c r="ADK101" s="295"/>
      <c r="ADL101" s="295"/>
      <c r="ADM101" s="295"/>
      <c r="ADN101" s="295"/>
      <c r="ADO101" s="295"/>
      <c r="ADP101" s="295"/>
      <c r="ADQ101" s="295"/>
      <c r="ADR101" s="295"/>
      <c r="ADS101" s="295"/>
      <c r="ADT101" s="295"/>
      <c r="ADU101" s="295"/>
      <c r="ADV101" s="295"/>
      <c r="ADW101" s="295"/>
      <c r="ADX101" s="295"/>
      <c r="ADY101" s="295"/>
      <c r="ADZ101" s="295"/>
      <c r="AEA101" s="295"/>
      <c r="AEB101" s="295"/>
      <c r="AEC101" s="295"/>
      <c r="AED101" s="295"/>
      <c r="AEE101" s="295"/>
      <c r="AEF101" s="295"/>
      <c r="AEG101" s="295"/>
      <c r="AEH101" s="295"/>
      <c r="AEI101" s="295"/>
      <c r="AEJ101" s="295"/>
      <c r="AEK101" s="295"/>
      <c r="AEL101" s="295"/>
      <c r="AEM101" s="295"/>
      <c r="AEN101" s="295"/>
      <c r="AEO101" s="295"/>
      <c r="AEP101" s="295"/>
      <c r="AEQ101" s="295"/>
      <c r="AER101" s="295"/>
      <c r="AES101" s="295"/>
      <c r="AET101" s="295"/>
      <c r="AEU101" s="295"/>
      <c r="AEV101" s="295"/>
      <c r="AEW101" s="295"/>
      <c r="AEX101" s="295"/>
      <c r="AEY101" s="295"/>
      <c r="AEZ101" s="295"/>
      <c r="AFA101" s="295"/>
      <c r="AFB101" s="295"/>
      <c r="AFC101" s="295"/>
      <c r="AFD101" s="295"/>
      <c r="AFE101" s="295"/>
      <c r="AFF101" s="295"/>
      <c r="AFG101" s="295"/>
      <c r="AFH101" s="295"/>
      <c r="AFI101" s="295"/>
      <c r="AFJ101" s="295"/>
      <c r="AFK101" s="295"/>
      <c r="AFL101" s="295"/>
      <c r="AFM101" s="295"/>
      <c r="AFN101" s="295"/>
      <c r="AFO101" s="295"/>
      <c r="AFP101" s="295"/>
      <c r="AFQ101" s="295"/>
      <c r="AFR101" s="295"/>
      <c r="AFS101" s="295"/>
      <c r="AFT101" s="295"/>
      <c r="AFU101" s="295"/>
      <c r="AFV101" s="295"/>
      <c r="AFW101" s="295"/>
      <c r="AFX101" s="295"/>
      <c r="AFY101" s="295"/>
      <c r="AFZ101" s="295"/>
      <c r="AGA101" s="295"/>
      <c r="AGB101" s="295"/>
      <c r="AGC101" s="295"/>
      <c r="AGD101" s="295"/>
      <c r="AGE101" s="295"/>
      <c r="AGF101" s="295"/>
      <c r="AGG101" s="295"/>
      <c r="AGH101" s="295"/>
      <c r="AGI101" s="295"/>
      <c r="AGJ101" s="295"/>
      <c r="AGK101" s="295"/>
      <c r="AGL101" s="295"/>
      <c r="AGM101" s="295"/>
      <c r="AGN101" s="295"/>
      <c r="AGO101" s="295"/>
      <c r="AGP101" s="295"/>
      <c r="AGQ101" s="295"/>
      <c r="AGR101" s="295"/>
      <c r="AGS101" s="295"/>
      <c r="AGT101" s="295"/>
      <c r="AGU101" s="295"/>
      <c r="AGV101" s="295"/>
      <c r="AGW101" s="295"/>
      <c r="AGX101" s="295"/>
      <c r="AGY101" s="295"/>
      <c r="AGZ101" s="295"/>
      <c r="AHA101" s="295"/>
      <c r="AHB101" s="295"/>
      <c r="AHC101" s="295"/>
      <c r="AHD101" s="295"/>
      <c r="AHE101" s="295"/>
      <c r="AHF101" s="295"/>
      <c r="AHG101" s="295"/>
      <c r="AHH101" s="295"/>
      <c r="AHI101" s="295"/>
      <c r="AHJ101" s="295"/>
      <c r="AHK101" s="295"/>
      <c r="AHL101" s="295"/>
      <c r="AHM101" s="295"/>
      <c r="AHN101" s="295"/>
      <c r="AHO101" s="295"/>
      <c r="AHP101" s="295"/>
      <c r="AHQ101" s="295"/>
      <c r="AHR101" s="295"/>
      <c r="AHS101" s="295"/>
      <c r="AHT101" s="295"/>
      <c r="AHU101" s="295"/>
      <c r="AHV101" s="295"/>
      <c r="AHW101" s="295"/>
      <c r="AHX101" s="295"/>
      <c r="AHY101" s="295"/>
      <c r="AHZ101" s="295"/>
      <c r="AIA101" s="295"/>
      <c r="AIB101" s="295"/>
      <c r="AIC101" s="295"/>
      <c r="AID101" s="295"/>
      <c r="AIE101" s="295"/>
      <c r="AIF101" s="295"/>
      <c r="AIG101" s="295"/>
      <c r="AIH101" s="295"/>
      <c r="AII101" s="295"/>
      <c r="AIJ101" s="295"/>
      <c r="AIK101" s="295"/>
      <c r="AIL101" s="295"/>
      <c r="AIM101" s="295"/>
      <c r="AIN101" s="295"/>
      <c r="AIO101" s="295"/>
      <c r="AIP101" s="295"/>
      <c r="AIQ101" s="295"/>
      <c r="AIR101" s="295"/>
      <c r="AIS101" s="295"/>
      <c r="AIT101" s="295"/>
      <c r="AIU101" s="295"/>
      <c r="AIV101" s="295"/>
      <c r="AIW101" s="295"/>
      <c r="AIX101" s="295"/>
      <c r="AIY101" s="295"/>
      <c r="AIZ101" s="295"/>
      <c r="AJA101" s="295"/>
      <c r="AJB101" s="295"/>
      <c r="AJC101" s="295"/>
      <c r="AJD101" s="295"/>
      <c r="AJE101" s="295"/>
      <c r="AJF101" s="295"/>
      <c r="AJG101" s="295"/>
      <c r="AJH101" s="295"/>
      <c r="AJI101" s="295"/>
      <c r="AJJ101" s="295"/>
      <c r="AJK101" s="295"/>
      <c r="AJL101" s="295"/>
      <c r="AJM101" s="295"/>
      <c r="AJN101" s="295"/>
      <c r="AJO101" s="295"/>
      <c r="AJP101" s="295"/>
      <c r="AJQ101" s="295"/>
      <c r="AJR101" s="295"/>
      <c r="AJS101" s="295"/>
      <c r="AJT101" s="295"/>
      <c r="AJU101" s="295"/>
      <c r="AJV101" s="295"/>
      <c r="AJW101" s="295"/>
      <c r="AJX101" s="295"/>
      <c r="AJY101" s="295"/>
      <c r="AJZ101" s="295"/>
      <c r="AKA101" s="295"/>
      <c r="AKB101" s="295"/>
      <c r="AKC101" s="295"/>
      <c r="AKD101" s="295"/>
      <c r="AKE101" s="295"/>
      <c r="AKF101" s="295"/>
      <c r="AKG101" s="295"/>
      <c r="AKH101" s="295"/>
      <c r="AKI101" s="295"/>
      <c r="AKJ101" s="295"/>
      <c r="AKK101" s="295"/>
      <c r="AKL101" s="295"/>
      <c r="AKM101" s="295"/>
      <c r="AKN101" s="295"/>
      <c r="AKO101" s="295"/>
      <c r="AKP101" s="295"/>
      <c r="AKQ101" s="295"/>
      <c r="AKR101" s="295"/>
      <c r="AKS101" s="295"/>
      <c r="AKT101" s="295"/>
      <c r="AKU101" s="295"/>
      <c r="AKV101" s="295"/>
      <c r="AKW101" s="295"/>
      <c r="AKX101" s="295"/>
      <c r="AKY101" s="295"/>
      <c r="AKZ101" s="295"/>
      <c r="ALA101" s="295"/>
      <c r="ALB101" s="295"/>
      <c r="ALC101" s="295"/>
      <c r="ALD101" s="295"/>
      <c r="ALE101" s="295"/>
      <c r="ALF101" s="295"/>
      <c r="ALG101" s="295"/>
      <c r="ALH101" s="295"/>
      <c r="ALI101" s="295"/>
      <c r="ALJ101" s="295"/>
      <c r="ALK101" s="295"/>
      <c r="ALL101" s="295"/>
      <c r="ALM101" s="295"/>
      <c r="ALN101" s="295"/>
      <c r="ALO101" s="295"/>
      <c r="ALP101" s="295"/>
      <c r="ALQ101" s="295"/>
      <c r="ALR101" s="295"/>
      <c r="ALS101" s="295"/>
      <c r="ALT101" s="295"/>
      <c r="ALU101" s="295"/>
      <c r="ALV101" s="295"/>
      <c r="ALW101" s="295"/>
      <c r="ALX101" s="295"/>
      <c r="ALY101" s="295"/>
      <c r="ALZ101" s="295"/>
      <c r="AMA101" s="295"/>
      <c r="AMB101" s="295"/>
      <c r="AMC101" s="295"/>
      <c r="AMD101" s="295"/>
      <c r="AME101" s="295"/>
      <c r="AMF101" s="295"/>
      <c r="AMG101" s="295"/>
      <c r="AMH101" s="295"/>
      <c r="AMI101" s="295"/>
      <c r="AMJ101" s="295"/>
      <c r="AMK101" s="295"/>
      <c r="AML101" s="295"/>
      <c r="AMM101" s="295"/>
      <c r="AMN101" s="295"/>
      <c r="AMO101" s="295"/>
      <c r="AMP101" s="295"/>
      <c r="AMQ101" s="295"/>
      <c r="AMR101" s="295"/>
      <c r="AMS101" s="295"/>
      <c r="AMT101" s="295"/>
      <c r="AMU101" s="295"/>
      <c r="AMV101" s="295"/>
      <c r="AMW101" s="295"/>
      <c r="AMX101" s="295"/>
      <c r="AMY101" s="295"/>
      <c r="AMZ101" s="295"/>
      <c r="ANA101" s="295"/>
      <c r="ANB101" s="295"/>
      <c r="ANC101" s="295"/>
      <c r="AND101" s="295"/>
      <c r="ANE101" s="295"/>
      <c r="ANF101" s="295"/>
      <c r="ANG101" s="295"/>
      <c r="ANH101" s="295"/>
      <c r="ANI101" s="295"/>
      <c r="ANJ101" s="295"/>
      <c r="ANK101" s="295"/>
      <c r="ANL101" s="295"/>
      <c r="ANM101" s="295"/>
      <c r="ANN101" s="295"/>
      <c r="ANO101" s="295"/>
      <c r="ANP101" s="295"/>
      <c r="ANQ101" s="295"/>
      <c r="ANR101" s="295"/>
      <c r="ANS101" s="295"/>
      <c r="ANT101" s="295"/>
      <c r="ANU101" s="295"/>
      <c r="ANV101" s="295"/>
      <c r="ANW101" s="295"/>
      <c r="ANX101" s="295"/>
      <c r="ANY101" s="295"/>
      <c r="ANZ101" s="295"/>
      <c r="AOA101" s="295"/>
      <c r="AOB101" s="295"/>
      <c r="AOC101" s="295"/>
      <c r="AOD101" s="295"/>
      <c r="AOE101" s="295"/>
      <c r="AOF101" s="295"/>
      <c r="AOG101" s="295"/>
      <c r="AOH101" s="295"/>
      <c r="AOI101" s="295"/>
      <c r="AOJ101" s="295"/>
      <c r="AOK101" s="295"/>
      <c r="AOL101" s="295"/>
      <c r="AOM101" s="295"/>
      <c r="AON101" s="295"/>
      <c r="AOO101" s="295"/>
      <c r="AOP101" s="295"/>
      <c r="AOQ101" s="295"/>
      <c r="AOR101" s="295"/>
      <c r="AOS101" s="295"/>
      <c r="AOT101" s="295"/>
      <c r="AOU101" s="295"/>
      <c r="AOV101" s="295"/>
      <c r="AOW101" s="295"/>
      <c r="AOX101" s="295"/>
      <c r="AOY101" s="295"/>
      <c r="AOZ101" s="295"/>
      <c r="APA101" s="295"/>
      <c r="APB101" s="295"/>
      <c r="APC101" s="295"/>
      <c r="APD101" s="295"/>
      <c r="APE101" s="295"/>
      <c r="APF101" s="295"/>
      <c r="APG101" s="295"/>
      <c r="APH101" s="295"/>
      <c r="API101" s="295"/>
      <c r="APJ101" s="295"/>
      <c r="APK101" s="295"/>
      <c r="APL101" s="295"/>
      <c r="APM101" s="295"/>
      <c r="APN101" s="295"/>
      <c r="APO101" s="295"/>
      <c r="APP101" s="295"/>
      <c r="APQ101" s="295"/>
      <c r="APR101" s="295"/>
      <c r="APS101" s="295"/>
      <c r="APT101" s="295"/>
      <c r="APU101" s="295"/>
      <c r="APV101" s="295"/>
      <c r="APW101" s="295"/>
      <c r="APX101" s="295"/>
      <c r="APY101" s="295"/>
      <c r="APZ101" s="295"/>
      <c r="AQA101" s="295"/>
      <c r="AQB101" s="295"/>
      <c r="AQC101" s="295"/>
      <c r="AQD101" s="295"/>
      <c r="AQE101" s="295"/>
      <c r="AQF101" s="295"/>
      <c r="AQG101" s="295"/>
      <c r="AQH101" s="295"/>
      <c r="AQI101" s="295"/>
      <c r="AQJ101" s="295"/>
      <c r="AQK101" s="295"/>
      <c r="AQL101" s="295"/>
      <c r="AQM101" s="295"/>
      <c r="AQN101" s="295"/>
      <c r="AQO101" s="295"/>
      <c r="AQP101" s="295"/>
      <c r="AQQ101" s="295"/>
      <c r="AQR101" s="295"/>
      <c r="AQS101" s="295"/>
      <c r="AQT101" s="295"/>
      <c r="AQU101" s="295"/>
      <c r="AQV101" s="295"/>
      <c r="AQW101" s="295"/>
      <c r="AQX101" s="295"/>
      <c r="AQY101" s="295"/>
      <c r="AQZ101" s="295"/>
      <c r="ARA101" s="295"/>
      <c r="ARB101" s="295"/>
      <c r="ARC101" s="295"/>
      <c r="ARD101" s="295"/>
      <c r="ARE101" s="295"/>
      <c r="ARF101" s="295"/>
      <c r="ARG101" s="295"/>
      <c r="ARH101" s="295"/>
      <c r="ARI101" s="295"/>
      <c r="ARJ101" s="295"/>
      <c r="ARK101" s="295"/>
      <c r="ARL101" s="295"/>
      <c r="ARM101" s="295"/>
      <c r="ARN101" s="295"/>
      <c r="ARO101" s="295"/>
      <c r="ARP101" s="295"/>
      <c r="ARQ101" s="295"/>
      <c r="ARR101" s="295"/>
      <c r="ARS101" s="295"/>
      <c r="ART101" s="295"/>
      <c r="ARU101" s="295"/>
      <c r="ARV101" s="295"/>
      <c r="ARW101" s="295"/>
      <c r="ARX101" s="295"/>
      <c r="ARY101" s="295"/>
      <c r="ARZ101" s="295"/>
      <c r="ASA101" s="295"/>
      <c r="ASB101" s="295"/>
      <c r="ASC101" s="295"/>
      <c r="ASD101" s="295"/>
      <c r="ASE101" s="295"/>
      <c r="ASF101" s="295"/>
      <c r="ASG101" s="295"/>
      <c r="ASH101" s="295"/>
      <c r="ASI101" s="295"/>
      <c r="ASJ101" s="295"/>
      <c r="ASK101" s="295"/>
      <c r="ASL101" s="295"/>
      <c r="ASM101" s="295"/>
      <c r="ASN101" s="295"/>
      <c r="ASO101" s="295"/>
      <c r="ASP101" s="295"/>
      <c r="ASQ101" s="295"/>
      <c r="ASR101" s="295"/>
      <c r="ASS101" s="295"/>
      <c r="AST101" s="295"/>
      <c r="ASU101" s="295"/>
      <c r="ASV101" s="295"/>
      <c r="ASW101" s="295"/>
      <c r="ASX101" s="295"/>
      <c r="ASY101" s="295"/>
      <c r="ASZ101" s="295"/>
      <c r="ATA101" s="295"/>
      <c r="ATB101" s="295"/>
      <c r="ATC101" s="295"/>
      <c r="ATD101" s="295"/>
      <c r="ATE101" s="295"/>
      <c r="ATF101" s="295"/>
      <c r="ATG101" s="295"/>
      <c r="ATH101" s="295"/>
      <c r="ATI101" s="295"/>
      <c r="ATJ101" s="295"/>
      <c r="ATK101" s="295"/>
      <c r="ATL101" s="295"/>
      <c r="ATM101" s="295"/>
      <c r="ATN101" s="295"/>
      <c r="ATO101" s="295"/>
      <c r="ATP101" s="295"/>
      <c r="ATQ101" s="295"/>
      <c r="ATR101" s="295"/>
      <c r="ATS101" s="295"/>
      <c r="ATT101" s="295"/>
      <c r="ATU101" s="295"/>
      <c r="ATV101" s="295"/>
      <c r="ATW101" s="295"/>
      <c r="ATX101" s="295"/>
      <c r="ATY101" s="295"/>
      <c r="ATZ101" s="295"/>
      <c r="AUA101" s="295"/>
      <c r="AUB101" s="295"/>
      <c r="AUC101" s="295"/>
      <c r="AUD101" s="295"/>
      <c r="AUE101" s="295"/>
      <c r="AUF101" s="295"/>
      <c r="AUG101" s="295"/>
      <c r="AUH101" s="295"/>
      <c r="AUI101" s="295"/>
      <c r="AUJ101" s="295"/>
      <c r="AUK101" s="295"/>
      <c r="AUL101" s="295"/>
      <c r="AUM101" s="295"/>
      <c r="AUN101" s="295"/>
      <c r="AUO101" s="295"/>
      <c r="AUP101" s="295"/>
      <c r="AUQ101" s="295"/>
      <c r="AUR101" s="295"/>
      <c r="AUS101" s="295"/>
      <c r="AUT101" s="295"/>
      <c r="AUU101" s="295"/>
      <c r="AUV101" s="295"/>
      <c r="AUW101" s="295"/>
      <c r="AUX101" s="295"/>
      <c r="AUY101" s="295"/>
      <c r="AUZ101" s="295"/>
      <c r="AVA101" s="295"/>
      <c r="AVB101" s="295"/>
      <c r="AVC101" s="295"/>
      <c r="AVD101" s="295"/>
      <c r="AVE101" s="295"/>
      <c r="AVF101" s="295"/>
      <c r="AVG101" s="295"/>
      <c r="AVH101" s="295"/>
      <c r="AVI101" s="295"/>
      <c r="AVJ101" s="295"/>
      <c r="AVK101" s="295"/>
      <c r="AVL101" s="295"/>
      <c r="AVM101" s="295"/>
      <c r="AVN101" s="295"/>
      <c r="AVO101" s="295"/>
      <c r="AVP101" s="295"/>
      <c r="AVQ101" s="295"/>
      <c r="AVR101" s="295"/>
      <c r="AVS101" s="295"/>
      <c r="AVT101" s="295"/>
      <c r="AVU101" s="295"/>
      <c r="AVV101" s="295"/>
      <c r="AVW101" s="295"/>
      <c r="AVX101" s="295"/>
      <c r="AVY101" s="295"/>
      <c r="AVZ101" s="295"/>
      <c r="AWA101" s="295"/>
      <c r="AWB101" s="295"/>
      <c r="AWC101" s="295"/>
      <c r="AWD101" s="295"/>
      <c r="AWE101" s="295"/>
      <c r="AWF101" s="295"/>
      <c r="AWG101" s="295"/>
      <c r="AWH101" s="295"/>
      <c r="AWI101" s="295"/>
      <c r="AWJ101" s="295"/>
      <c r="AWK101" s="295"/>
      <c r="AWL101" s="295"/>
      <c r="AWM101" s="295"/>
      <c r="AWN101" s="295"/>
      <c r="AWO101" s="295"/>
      <c r="AWP101" s="295"/>
      <c r="AWQ101" s="295"/>
      <c r="AWR101" s="295"/>
      <c r="AWS101" s="295"/>
      <c r="AWT101" s="295"/>
      <c r="AWU101" s="295"/>
      <c r="AWV101" s="295"/>
      <c r="AWW101" s="295"/>
      <c r="AWX101" s="295"/>
      <c r="AWY101" s="295"/>
      <c r="AWZ101" s="295"/>
      <c r="AXA101" s="295"/>
      <c r="AXB101" s="295"/>
      <c r="AXC101" s="295"/>
      <c r="AXD101" s="295"/>
      <c r="AXE101" s="295"/>
      <c r="AXF101" s="295"/>
      <c r="AXG101" s="295"/>
      <c r="AXH101" s="295"/>
      <c r="AXI101" s="295"/>
      <c r="AXJ101" s="295"/>
      <c r="AXK101" s="295"/>
      <c r="AXL101" s="295"/>
      <c r="AXM101" s="295"/>
      <c r="AXN101" s="295"/>
      <c r="AXO101" s="295"/>
      <c r="AXP101" s="295"/>
      <c r="AXQ101" s="295"/>
      <c r="AXR101" s="295"/>
      <c r="AXS101" s="295"/>
      <c r="AXT101" s="295"/>
      <c r="AXU101" s="295"/>
      <c r="AXV101" s="295"/>
      <c r="AXW101" s="295"/>
      <c r="AXX101" s="295"/>
      <c r="AXY101" s="295"/>
      <c r="AXZ101" s="295"/>
      <c r="AYA101" s="295"/>
      <c r="AYB101" s="295"/>
      <c r="AYC101" s="295"/>
      <c r="AYD101" s="295"/>
      <c r="AYE101" s="295"/>
      <c r="AYF101" s="295"/>
      <c r="AYG101" s="295"/>
      <c r="AYH101" s="295"/>
      <c r="AYI101" s="295"/>
      <c r="AYJ101" s="295"/>
      <c r="AYK101" s="295"/>
      <c r="AYL101" s="295"/>
      <c r="AYM101" s="295"/>
      <c r="AYN101" s="295"/>
      <c r="AYO101" s="295"/>
      <c r="AYP101" s="295"/>
      <c r="AYQ101" s="295"/>
      <c r="AYR101" s="295"/>
      <c r="AYS101" s="295"/>
      <c r="AYT101" s="295"/>
      <c r="AYU101" s="295"/>
      <c r="AYV101" s="295"/>
      <c r="AYW101" s="295"/>
      <c r="AYX101" s="295"/>
      <c r="AYY101" s="295"/>
      <c r="AYZ101" s="295"/>
      <c r="AZA101" s="295"/>
      <c r="AZB101" s="295"/>
      <c r="AZC101" s="295"/>
      <c r="AZD101" s="295"/>
      <c r="AZE101" s="295"/>
      <c r="AZF101" s="295"/>
      <c r="AZG101" s="295"/>
      <c r="AZH101" s="295"/>
      <c r="AZI101" s="295"/>
      <c r="AZJ101" s="295"/>
      <c r="AZK101" s="295"/>
      <c r="AZL101" s="295"/>
      <c r="AZM101" s="295"/>
      <c r="AZN101" s="295"/>
      <c r="AZO101" s="295"/>
      <c r="AZP101" s="295"/>
      <c r="AZQ101" s="295"/>
      <c r="AZR101" s="295"/>
      <c r="AZS101" s="295"/>
      <c r="AZT101" s="295"/>
      <c r="AZU101" s="295"/>
      <c r="AZV101" s="295"/>
      <c r="AZW101" s="295"/>
      <c r="AZX101" s="295"/>
      <c r="AZY101" s="295"/>
      <c r="AZZ101" s="295"/>
      <c r="BAA101" s="295"/>
      <c r="BAB101" s="295"/>
      <c r="BAC101" s="295"/>
      <c r="BAD101" s="295"/>
      <c r="BAE101" s="295"/>
      <c r="BAF101" s="295"/>
      <c r="BAG101" s="295"/>
      <c r="BAH101" s="295"/>
      <c r="BAI101" s="295"/>
      <c r="BAJ101" s="295"/>
      <c r="BAK101" s="295"/>
      <c r="BAL101" s="295"/>
      <c r="BAM101" s="295"/>
      <c r="BAN101" s="295"/>
      <c r="BAO101" s="295"/>
      <c r="BAP101" s="295"/>
      <c r="BAQ101" s="295"/>
      <c r="BAR101" s="295"/>
      <c r="BAS101" s="295"/>
      <c r="BAT101" s="295"/>
      <c r="BAU101" s="295"/>
      <c r="BAV101" s="295"/>
      <c r="BAW101" s="295"/>
      <c r="BAX101" s="295"/>
      <c r="BAY101" s="295"/>
      <c r="BAZ101" s="295"/>
      <c r="BBA101" s="295"/>
      <c r="BBB101" s="295"/>
      <c r="BBC101" s="295"/>
      <c r="BBD101" s="295"/>
      <c r="BBE101" s="295"/>
      <c r="BBF101" s="295"/>
      <c r="BBG101" s="295"/>
      <c r="BBH101" s="295"/>
      <c r="BBI101" s="295"/>
      <c r="BBJ101" s="295"/>
      <c r="BBK101" s="295"/>
      <c r="BBL101" s="295"/>
      <c r="BBM101" s="295"/>
      <c r="BBN101" s="295"/>
      <c r="BBO101" s="295"/>
      <c r="BBP101" s="295"/>
      <c r="BBQ101" s="295"/>
      <c r="BBR101" s="295"/>
      <c r="BBS101" s="295"/>
      <c r="BBT101" s="295"/>
      <c r="BBU101" s="295"/>
      <c r="BBV101" s="295"/>
      <c r="BBW101" s="295"/>
      <c r="BBX101" s="295"/>
      <c r="BBY101" s="295"/>
      <c r="BBZ101" s="295"/>
      <c r="BCA101" s="295"/>
      <c r="BCB101" s="295"/>
      <c r="BCC101" s="295"/>
      <c r="BCD101" s="295"/>
      <c r="BCE101" s="295"/>
      <c r="BCF101" s="295"/>
      <c r="BCG101" s="295"/>
      <c r="BCH101" s="295"/>
      <c r="BCI101" s="295"/>
      <c r="BCJ101" s="295"/>
      <c r="BCK101" s="295"/>
      <c r="BCL101" s="295"/>
      <c r="BCM101" s="295"/>
      <c r="BCN101" s="295"/>
      <c r="BCO101" s="295"/>
      <c r="BCP101" s="295"/>
      <c r="BCQ101" s="295"/>
      <c r="BCR101" s="295"/>
      <c r="BCS101" s="295"/>
      <c r="BCT101" s="295"/>
      <c r="BCU101" s="295"/>
      <c r="BCV101" s="295"/>
      <c r="BCW101" s="295"/>
      <c r="BCX101" s="295"/>
      <c r="BCY101" s="295"/>
      <c r="BCZ101" s="295"/>
      <c r="BDA101" s="295"/>
      <c r="BDB101" s="295"/>
      <c r="BDC101" s="295"/>
      <c r="BDD101" s="295"/>
      <c r="BDE101" s="295"/>
      <c r="BDF101" s="295"/>
      <c r="BDG101" s="295"/>
      <c r="BDH101" s="295"/>
      <c r="BDI101" s="295"/>
      <c r="BDJ101" s="295"/>
      <c r="BDK101" s="295"/>
      <c r="BDL101" s="295"/>
      <c r="BDM101" s="295"/>
      <c r="BDN101" s="295"/>
      <c r="BDO101" s="295"/>
      <c r="BDP101" s="295"/>
      <c r="BDQ101" s="295"/>
      <c r="BDR101" s="295"/>
      <c r="BDS101" s="295"/>
      <c r="BDT101" s="295"/>
      <c r="BDU101" s="295"/>
      <c r="BDV101" s="295"/>
      <c r="BDW101" s="295"/>
      <c r="BDX101" s="295"/>
      <c r="BDY101" s="295"/>
      <c r="BDZ101" s="295"/>
      <c r="BEA101" s="295"/>
      <c r="BEB101" s="295"/>
      <c r="BEC101" s="295"/>
      <c r="BED101" s="295"/>
      <c r="BEE101" s="295"/>
      <c r="BEF101" s="295"/>
      <c r="BEG101" s="295"/>
      <c r="BEH101" s="295"/>
      <c r="BEI101" s="295"/>
      <c r="BEJ101" s="295"/>
      <c r="BEK101" s="295"/>
      <c r="BEL101" s="295"/>
      <c r="BEM101" s="295"/>
      <c r="BEN101" s="295"/>
      <c r="BEO101" s="295"/>
      <c r="BEP101" s="295"/>
      <c r="BEQ101" s="295"/>
      <c r="BER101" s="295"/>
      <c r="BES101" s="295"/>
      <c r="BET101" s="295"/>
      <c r="BEU101" s="295"/>
      <c r="BEV101" s="295"/>
      <c r="BEW101" s="295"/>
      <c r="BEX101" s="295"/>
      <c r="BEY101" s="295"/>
      <c r="BEZ101" s="295"/>
      <c r="BFA101" s="295"/>
      <c r="BFB101" s="295"/>
      <c r="BFC101" s="295"/>
      <c r="BFD101" s="295"/>
      <c r="BFE101" s="295"/>
      <c r="BFF101" s="295"/>
      <c r="BFG101" s="295"/>
      <c r="BFH101" s="295"/>
      <c r="BFI101" s="295"/>
      <c r="BFJ101" s="295"/>
      <c r="BFK101" s="295"/>
      <c r="BFL101" s="295"/>
      <c r="BFM101" s="295"/>
      <c r="BFN101" s="295"/>
      <c r="BFO101" s="295"/>
      <c r="BFP101" s="295"/>
      <c r="BFQ101" s="295"/>
      <c r="BFR101" s="295"/>
      <c r="BFS101" s="295"/>
      <c r="BFT101" s="295"/>
      <c r="BFU101" s="295"/>
      <c r="BFV101" s="295"/>
      <c r="BFW101" s="295"/>
      <c r="BFX101" s="295"/>
      <c r="BFY101" s="295"/>
      <c r="BFZ101" s="295"/>
      <c r="BGA101" s="295"/>
      <c r="BGB101" s="295"/>
      <c r="BGC101" s="295"/>
      <c r="BGD101" s="295"/>
      <c r="BGE101" s="295"/>
      <c r="BGF101" s="295"/>
      <c r="BGG101" s="295"/>
      <c r="BGH101" s="295"/>
      <c r="BGI101" s="295"/>
      <c r="BGJ101" s="295"/>
      <c r="BGK101" s="295"/>
      <c r="BGL101" s="295"/>
      <c r="BGM101" s="295"/>
      <c r="BGN101" s="295"/>
      <c r="BGO101" s="295"/>
      <c r="BGP101" s="295"/>
      <c r="BGQ101" s="295"/>
      <c r="BGR101" s="295"/>
      <c r="BGS101" s="295"/>
      <c r="BGT101" s="295"/>
      <c r="BGU101" s="295"/>
      <c r="BGV101" s="295"/>
      <c r="BGW101" s="295"/>
      <c r="BGX101" s="295"/>
      <c r="BGY101" s="295"/>
      <c r="BGZ101" s="295"/>
      <c r="BHA101" s="295"/>
      <c r="BHB101" s="295"/>
      <c r="BHC101" s="295"/>
      <c r="BHD101" s="295"/>
      <c r="BHE101" s="295"/>
      <c r="BHF101" s="295"/>
      <c r="BHG101" s="295"/>
      <c r="BHH101" s="295"/>
      <c r="BHI101" s="295"/>
      <c r="BHJ101" s="295"/>
      <c r="BHK101" s="295"/>
      <c r="BHL101" s="295"/>
      <c r="BHM101" s="295"/>
      <c r="BHN101" s="295"/>
      <c r="BHO101" s="295"/>
      <c r="BHP101" s="295"/>
      <c r="BHQ101" s="295"/>
      <c r="BHR101" s="295"/>
      <c r="BHS101" s="295"/>
      <c r="BHT101" s="295"/>
      <c r="BHU101" s="295"/>
      <c r="BHV101" s="295"/>
      <c r="BHW101" s="295"/>
      <c r="BHX101" s="295"/>
      <c r="BHY101" s="295"/>
      <c r="BHZ101" s="295"/>
      <c r="BIA101" s="295"/>
      <c r="BIB101" s="295"/>
      <c r="BIC101" s="295"/>
      <c r="BID101" s="295"/>
      <c r="BIE101" s="295"/>
      <c r="BIF101" s="295"/>
      <c r="BIG101" s="295"/>
      <c r="BIH101" s="295"/>
      <c r="BII101" s="295"/>
      <c r="BIJ101" s="295"/>
      <c r="BIK101" s="295"/>
      <c r="BIL101" s="295"/>
      <c r="BIM101" s="295"/>
      <c r="BIN101" s="295"/>
      <c r="BIO101" s="295"/>
      <c r="BIP101" s="295"/>
      <c r="BIQ101" s="295"/>
      <c r="BIR101" s="295"/>
      <c r="BIS101" s="295"/>
      <c r="BIT101" s="295"/>
      <c r="BIU101" s="295"/>
      <c r="BIV101" s="295"/>
      <c r="BIW101" s="295"/>
      <c r="BIX101" s="295"/>
      <c r="BIY101" s="295"/>
      <c r="BIZ101" s="295"/>
      <c r="BJA101" s="295"/>
      <c r="BJB101" s="295"/>
      <c r="BJC101" s="295"/>
      <c r="BJD101" s="295"/>
      <c r="BJE101" s="295"/>
      <c r="BJF101" s="295"/>
      <c r="BJG101" s="295"/>
      <c r="BJH101" s="295"/>
      <c r="BJI101" s="295"/>
      <c r="BJJ101" s="295"/>
      <c r="BJK101" s="295"/>
      <c r="BJL101" s="295"/>
      <c r="BJM101" s="295"/>
      <c r="BJN101" s="295"/>
      <c r="BJO101" s="295"/>
      <c r="BJP101" s="295"/>
      <c r="BJQ101" s="295"/>
      <c r="BJR101" s="295"/>
      <c r="BJS101" s="295"/>
      <c r="BJT101" s="295"/>
      <c r="BJU101" s="295"/>
      <c r="BJV101" s="295"/>
      <c r="BJW101" s="295"/>
      <c r="BJX101" s="295"/>
      <c r="BJY101" s="295"/>
      <c r="BJZ101" s="295"/>
      <c r="BKA101" s="295"/>
      <c r="BKB101" s="295"/>
      <c r="BKC101" s="295"/>
      <c r="BKD101" s="295"/>
      <c r="BKE101" s="295"/>
      <c r="BKF101" s="295"/>
      <c r="BKG101" s="295"/>
      <c r="BKH101" s="295"/>
      <c r="BKI101" s="295"/>
      <c r="BKJ101" s="295"/>
      <c r="BKK101" s="295"/>
      <c r="BKL101" s="295"/>
      <c r="BKM101" s="295"/>
      <c r="BKN101" s="295"/>
      <c r="BKO101" s="295"/>
      <c r="BKP101" s="295"/>
      <c r="BKQ101" s="295"/>
      <c r="BKR101" s="295"/>
      <c r="BKS101" s="295"/>
      <c r="BKT101" s="295"/>
      <c r="BKU101" s="295"/>
      <c r="BKV101" s="295"/>
      <c r="BKW101" s="295"/>
      <c r="BKX101" s="295"/>
      <c r="BKY101" s="295"/>
      <c r="BKZ101" s="295"/>
      <c r="BLA101" s="295"/>
      <c r="BLB101" s="295"/>
      <c r="BLC101" s="295"/>
      <c r="BLD101" s="295"/>
      <c r="BLE101" s="295"/>
      <c r="BLF101" s="295"/>
      <c r="BLG101" s="295"/>
      <c r="BLH101" s="295"/>
      <c r="BLI101" s="295"/>
      <c r="BLJ101" s="295"/>
      <c r="BLK101" s="295"/>
      <c r="BLL101" s="295"/>
      <c r="BLM101" s="295"/>
      <c r="BLN101" s="295"/>
      <c r="BLO101" s="295"/>
      <c r="BLP101" s="295"/>
      <c r="BLQ101" s="295"/>
      <c r="BLR101" s="295"/>
      <c r="BLS101" s="295"/>
      <c r="BLT101" s="295"/>
      <c r="BLU101" s="295"/>
      <c r="BLV101" s="295"/>
      <c r="BLW101" s="295"/>
      <c r="BLX101" s="295"/>
      <c r="BLY101" s="295"/>
      <c r="BLZ101" s="295"/>
      <c r="BMA101" s="295"/>
      <c r="BMB101" s="295"/>
      <c r="BMC101" s="295"/>
      <c r="BMD101" s="295"/>
      <c r="BME101" s="295"/>
      <c r="BMF101" s="295"/>
      <c r="BMG101" s="295"/>
      <c r="BMH101" s="295"/>
      <c r="BMI101" s="295"/>
      <c r="BMJ101" s="295"/>
      <c r="BMK101" s="295"/>
      <c r="BML101" s="295"/>
      <c r="BMM101" s="295"/>
      <c r="BMN101" s="295"/>
      <c r="BMO101" s="295"/>
      <c r="BMP101" s="295"/>
      <c r="BMQ101" s="295"/>
      <c r="BMR101" s="295"/>
      <c r="BMS101" s="295"/>
      <c r="BMT101" s="295"/>
      <c r="BMU101" s="295"/>
      <c r="BMV101" s="295"/>
      <c r="BMW101" s="295"/>
      <c r="BMX101" s="295"/>
      <c r="BMY101" s="295"/>
      <c r="BMZ101" s="295"/>
      <c r="BNA101" s="295"/>
      <c r="BNB101" s="295"/>
      <c r="BNC101" s="295"/>
      <c r="BND101" s="295"/>
      <c r="BNE101" s="295"/>
      <c r="BNF101" s="295"/>
      <c r="BNG101" s="295"/>
      <c r="BNH101" s="295"/>
      <c r="BNI101" s="295"/>
      <c r="BNJ101" s="295"/>
      <c r="BNK101" s="295"/>
      <c r="BNL101" s="295"/>
      <c r="BNM101" s="295"/>
      <c r="BNN101" s="295"/>
      <c r="BNO101" s="295"/>
      <c r="BNP101" s="295"/>
      <c r="BNQ101" s="295"/>
      <c r="BNR101" s="295"/>
      <c r="BNS101" s="295"/>
      <c r="BNT101" s="295"/>
      <c r="BNU101" s="295"/>
      <c r="BNV101" s="295"/>
      <c r="BNW101" s="295"/>
      <c r="BNX101" s="295"/>
      <c r="BNY101" s="295"/>
      <c r="BNZ101" s="295"/>
      <c r="BOA101" s="295"/>
      <c r="BOB101" s="295"/>
      <c r="BOC101" s="295"/>
      <c r="BOD101" s="295"/>
      <c r="BOE101" s="295"/>
      <c r="BOF101" s="295"/>
      <c r="BOG101" s="295"/>
      <c r="BOH101" s="295"/>
      <c r="BOI101" s="295"/>
      <c r="BOJ101" s="295"/>
      <c r="BOK101" s="295"/>
      <c r="BOL101" s="295"/>
      <c r="BOM101" s="295"/>
      <c r="BON101" s="295"/>
      <c r="BOO101" s="295"/>
      <c r="BOP101" s="295"/>
      <c r="BOQ101" s="295"/>
      <c r="BOR101" s="295"/>
      <c r="BOS101" s="295"/>
      <c r="BOT101" s="295"/>
      <c r="BOU101" s="295"/>
      <c r="BOV101" s="295"/>
      <c r="BOW101" s="295"/>
      <c r="BOX101" s="295"/>
      <c r="BOY101" s="295"/>
      <c r="BOZ101" s="295"/>
      <c r="BPA101" s="295"/>
      <c r="BPB101" s="295"/>
      <c r="BPC101" s="295"/>
      <c r="BPD101" s="295"/>
      <c r="BPE101" s="295"/>
      <c r="BPF101" s="295"/>
      <c r="BPG101" s="295"/>
      <c r="BPH101" s="295"/>
      <c r="BPI101" s="295"/>
      <c r="BPJ101" s="295"/>
      <c r="BPK101" s="295"/>
      <c r="BPL101" s="295"/>
      <c r="BPM101" s="295"/>
      <c r="BPN101" s="295"/>
      <c r="BPO101" s="295"/>
      <c r="BPP101" s="295"/>
      <c r="BPQ101" s="295"/>
      <c r="BPR101" s="295"/>
      <c r="BPS101" s="295"/>
      <c r="BPT101" s="295"/>
      <c r="BPU101" s="295"/>
      <c r="BPV101" s="295"/>
      <c r="BPW101" s="295"/>
      <c r="BPX101" s="295"/>
      <c r="BPY101" s="295"/>
      <c r="BPZ101" s="295"/>
      <c r="BQA101" s="295"/>
      <c r="BQB101" s="295"/>
      <c r="BQC101" s="295"/>
      <c r="BQD101" s="295"/>
      <c r="BQE101" s="295"/>
      <c r="BQF101" s="295"/>
      <c r="BQG101" s="295"/>
      <c r="BQH101" s="295"/>
      <c r="BQI101" s="295"/>
      <c r="BQJ101" s="295"/>
      <c r="BQK101" s="295"/>
      <c r="BQL101" s="295"/>
      <c r="BQM101" s="295"/>
      <c r="BQN101" s="295"/>
      <c r="BQO101" s="295"/>
      <c r="BQP101" s="295"/>
      <c r="BQQ101" s="295"/>
      <c r="BQR101" s="295"/>
      <c r="BQS101" s="295"/>
      <c r="BQT101" s="295"/>
      <c r="BQU101" s="295"/>
      <c r="BQV101" s="295"/>
      <c r="BQW101" s="295"/>
      <c r="BQX101" s="295"/>
      <c r="BQY101" s="295"/>
      <c r="BQZ101" s="295"/>
      <c r="BRA101" s="295"/>
      <c r="BRB101" s="295"/>
      <c r="BRC101" s="295"/>
      <c r="BRD101" s="295"/>
      <c r="BRE101" s="295"/>
      <c r="BRF101" s="295"/>
      <c r="BRG101" s="295"/>
      <c r="BRH101" s="295"/>
      <c r="BRI101" s="295"/>
      <c r="BRJ101" s="295"/>
      <c r="BRK101" s="295"/>
      <c r="BRL101" s="295"/>
      <c r="BRM101" s="295"/>
      <c r="BRN101" s="295"/>
      <c r="BRO101" s="295"/>
      <c r="BRP101" s="295"/>
      <c r="BRQ101" s="295"/>
      <c r="BRR101" s="295"/>
      <c r="BRS101" s="295"/>
      <c r="BRT101" s="295"/>
      <c r="BRU101" s="295"/>
      <c r="BRV101" s="295"/>
      <c r="BRW101" s="295"/>
      <c r="BRX101" s="295"/>
      <c r="BRY101" s="295"/>
      <c r="BRZ101" s="295"/>
      <c r="BSA101" s="295"/>
      <c r="BSB101" s="295"/>
      <c r="BSC101" s="295"/>
      <c r="BSD101" s="295"/>
      <c r="BSE101" s="295"/>
      <c r="BSF101" s="295"/>
      <c r="BSG101" s="295"/>
      <c r="BSH101" s="295"/>
      <c r="BSI101" s="295"/>
      <c r="BSJ101" s="295"/>
      <c r="BSK101" s="295"/>
      <c r="BSL101" s="295"/>
      <c r="BSM101" s="295"/>
      <c r="BSN101" s="295"/>
      <c r="BSO101" s="295"/>
      <c r="BSP101" s="295"/>
      <c r="BSQ101" s="295"/>
      <c r="BSR101" s="295"/>
      <c r="BSS101" s="295"/>
      <c r="BST101" s="295"/>
      <c r="BSU101" s="295"/>
      <c r="BSV101" s="295"/>
      <c r="BSW101" s="295"/>
      <c r="BSX101" s="295"/>
      <c r="BSY101" s="295"/>
      <c r="BSZ101" s="295"/>
      <c r="BTA101" s="295"/>
      <c r="BTB101" s="295"/>
      <c r="BTC101" s="295"/>
      <c r="BTD101" s="295"/>
      <c r="BTE101" s="295"/>
      <c r="BTF101" s="295"/>
      <c r="BTG101" s="295"/>
      <c r="BTH101" s="295"/>
      <c r="BTI101" s="295"/>
      <c r="BTJ101" s="295"/>
      <c r="BTK101" s="295"/>
      <c r="BTL101" s="295"/>
      <c r="BTM101" s="295"/>
      <c r="BTN101" s="295"/>
      <c r="BTO101" s="295"/>
      <c r="BTP101" s="295"/>
      <c r="BTQ101" s="295"/>
      <c r="BTR101" s="295"/>
      <c r="BTS101" s="295"/>
      <c r="BTT101" s="295"/>
      <c r="BTU101" s="295"/>
      <c r="BTV101" s="295"/>
      <c r="BTW101" s="295"/>
      <c r="BTX101" s="295"/>
      <c r="BTY101" s="295"/>
      <c r="BTZ101" s="295"/>
      <c r="BUA101" s="295"/>
      <c r="BUB101" s="295"/>
      <c r="BUC101" s="295"/>
      <c r="BUD101" s="295"/>
      <c r="BUE101" s="295"/>
      <c r="BUF101" s="295"/>
      <c r="BUG101" s="295"/>
      <c r="BUH101" s="295"/>
      <c r="BUI101" s="295"/>
      <c r="BUJ101" s="295"/>
      <c r="BUK101" s="295"/>
      <c r="BUL101" s="295"/>
      <c r="BUM101" s="295"/>
      <c r="BUN101" s="295"/>
      <c r="BUO101" s="295"/>
      <c r="BUP101" s="295"/>
      <c r="BUQ101" s="295"/>
      <c r="BUR101" s="295"/>
      <c r="BUS101" s="295"/>
      <c r="BUT101" s="295"/>
      <c r="BUU101" s="295"/>
      <c r="BUV101" s="295"/>
      <c r="BUW101" s="295"/>
      <c r="BUX101" s="295"/>
      <c r="BUY101" s="295"/>
      <c r="BUZ101" s="295"/>
      <c r="BVA101" s="295"/>
      <c r="BVB101" s="295"/>
      <c r="BVC101" s="295"/>
      <c r="BVD101" s="295"/>
      <c r="BVE101" s="295"/>
      <c r="BVF101" s="295"/>
      <c r="BVG101" s="295"/>
      <c r="BVH101" s="295"/>
      <c r="BVI101" s="295"/>
      <c r="BVJ101" s="295"/>
      <c r="BVK101" s="295"/>
      <c r="BVL101" s="295"/>
      <c r="BVM101" s="295"/>
      <c r="BVN101" s="295"/>
      <c r="BVO101" s="295"/>
      <c r="BVP101" s="295"/>
      <c r="BVQ101" s="295"/>
      <c r="BVR101" s="295"/>
      <c r="BVS101" s="295"/>
      <c r="BVT101" s="295"/>
      <c r="BVU101" s="295"/>
      <c r="BVV101" s="295"/>
      <c r="BVW101" s="295"/>
      <c r="BVX101" s="295"/>
      <c r="BVY101" s="295"/>
      <c r="BVZ101" s="295"/>
      <c r="BWA101" s="295"/>
      <c r="BWB101" s="295"/>
      <c r="BWC101" s="295"/>
      <c r="BWD101" s="295"/>
      <c r="BWE101" s="295"/>
      <c r="BWF101" s="295"/>
      <c r="BWG101" s="295"/>
      <c r="BWH101" s="295"/>
      <c r="BWI101" s="295"/>
      <c r="BWJ101" s="295"/>
      <c r="BWK101" s="295"/>
      <c r="BWL101" s="295"/>
      <c r="BWM101" s="295"/>
      <c r="BWN101" s="295"/>
      <c r="BWO101" s="295"/>
      <c r="BWP101" s="295"/>
      <c r="BWQ101" s="295"/>
      <c r="BWR101" s="295"/>
      <c r="BWS101" s="295"/>
      <c r="BWT101" s="295"/>
      <c r="BWU101" s="295"/>
      <c r="BWV101" s="295"/>
      <c r="BWW101" s="295"/>
      <c r="BWX101" s="295"/>
      <c r="BWY101" s="295"/>
      <c r="BWZ101" s="295"/>
      <c r="BXA101" s="295"/>
      <c r="BXB101" s="295"/>
      <c r="BXC101" s="295"/>
      <c r="BXD101" s="295"/>
      <c r="BXE101" s="295"/>
      <c r="BXF101" s="295"/>
      <c r="BXG101" s="295"/>
      <c r="BXH101" s="295"/>
      <c r="BXI101" s="295"/>
      <c r="BXJ101" s="295"/>
      <c r="BXK101" s="295"/>
      <c r="BXL101" s="295"/>
      <c r="BXM101" s="295"/>
      <c r="BXN101" s="295"/>
      <c r="BXO101" s="295"/>
      <c r="BXP101" s="295"/>
      <c r="BXQ101" s="295"/>
      <c r="BXR101" s="295"/>
      <c r="BXS101" s="295"/>
      <c r="BXT101" s="295"/>
      <c r="BXU101" s="295"/>
      <c r="BXV101" s="295"/>
      <c r="BXW101" s="295"/>
      <c r="BXX101" s="295"/>
      <c r="BXY101" s="295"/>
      <c r="BXZ101" s="295"/>
      <c r="BYA101" s="295"/>
      <c r="BYB101" s="295"/>
      <c r="BYC101" s="295"/>
      <c r="BYD101" s="295"/>
      <c r="BYE101" s="295"/>
      <c r="BYF101" s="295"/>
      <c r="BYG101" s="295"/>
      <c r="BYH101" s="295"/>
      <c r="BYI101" s="295"/>
      <c r="BYJ101" s="295"/>
      <c r="BYK101" s="295"/>
      <c r="BYL101" s="295"/>
      <c r="BYM101" s="295"/>
      <c r="BYN101" s="295"/>
      <c r="BYO101" s="295"/>
      <c r="BYP101" s="295"/>
      <c r="BYQ101" s="295"/>
      <c r="BYR101" s="295"/>
      <c r="BYS101" s="295"/>
      <c r="BYT101" s="295"/>
      <c r="BYU101" s="295"/>
      <c r="BYV101" s="295"/>
      <c r="BYW101" s="295"/>
      <c r="BYX101" s="295"/>
      <c r="BYY101" s="295"/>
      <c r="BYZ101" s="295"/>
      <c r="BZA101" s="295"/>
      <c r="BZB101" s="295"/>
      <c r="BZC101" s="295"/>
      <c r="BZD101" s="295"/>
      <c r="BZE101" s="295"/>
      <c r="BZF101" s="295"/>
      <c r="BZG101" s="295"/>
      <c r="BZH101" s="295"/>
      <c r="BZI101" s="295"/>
      <c r="BZJ101" s="295"/>
      <c r="BZK101" s="295"/>
      <c r="BZL101" s="295"/>
      <c r="BZM101" s="295"/>
      <c r="BZN101" s="295"/>
      <c r="BZO101" s="295"/>
      <c r="BZP101" s="295"/>
      <c r="BZQ101" s="295"/>
      <c r="BZR101" s="295"/>
      <c r="BZS101" s="295"/>
      <c r="BZT101" s="295"/>
      <c r="BZU101" s="295"/>
      <c r="BZV101" s="295"/>
      <c r="BZW101" s="295"/>
      <c r="BZX101" s="295"/>
      <c r="BZY101" s="295"/>
      <c r="BZZ101" s="295"/>
      <c r="CAA101" s="295"/>
      <c r="CAB101" s="295"/>
      <c r="CAC101" s="295"/>
      <c r="CAD101" s="295"/>
      <c r="CAE101" s="295"/>
      <c r="CAF101" s="295"/>
      <c r="CAG101" s="295"/>
      <c r="CAH101" s="295"/>
      <c r="CAI101" s="295"/>
      <c r="CAJ101" s="295"/>
      <c r="CAK101" s="295"/>
      <c r="CAL101" s="295"/>
      <c r="CAM101" s="295"/>
      <c r="CAN101" s="295"/>
      <c r="CAO101" s="295"/>
      <c r="CAP101" s="295"/>
      <c r="CAQ101" s="295"/>
      <c r="CAR101" s="295"/>
      <c r="CAS101" s="295"/>
      <c r="CAT101" s="295"/>
      <c r="CAU101" s="295"/>
      <c r="CAV101" s="295"/>
      <c r="CAW101" s="295"/>
      <c r="CAX101" s="295"/>
      <c r="CAY101" s="295"/>
      <c r="CAZ101" s="295"/>
      <c r="CBA101" s="295"/>
      <c r="CBB101" s="295"/>
      <c r="CBC101" s="295"/>
      <c r="CBD101" s="295"/>
      <c r="CBE101" s="295"/>
      <c r="CBF101" s="295"/>
      <c r="CBG101" s="295"/>
      <c r="CBH101" s="295"/>
      <c r="CBI101" s="295"/>
      <c r="CBJ101" s="295"/>
      <c r="CBK101" s="295"/>
      <c r="CBL101" s="295"/>
      <c r="CBM101" s="295"/>
      <c r="CBN101" s="295"/>
      <c r="CBO101" s="295"/>
      <c r="CBP101" s="295"/>
      <c r="CBQ101" s="295"/>
      <c r="CBR101" s="295"/>
      <c r="CBS101" s="295"/>
      <c r="CBT101" s="295"/>
      <c r="CBU101" s="295"/>
      <c r="CBV101" s="295"/>
      <c r="CBW101" s="295"/>
      <c r="CBX101" s="295"/>
      <c r="CBY101" s="295"/>
      <c r="CBZ101" s="295"/>
      <c r="CCA101" s="295"/>
      <c r="CCB101" s="295"/>
      <c r="CCC101" s="295"/>
      <c r="CCD101" s="295"/>
      <c r="CCE101" s="295"/>
      <c r="CCF101" s="295"/>
      <c r="CCG101" s="295"/>
      <c r="CCH101" s="295"/>
      <c r="CCI101" s="295"/>
      <c r="CCJ101" s="295"/>
      <c r="CCK101" s="295"/>
      <c r="CCL101" s="295"/>
      <c r="CCM101" s="295"/>
      <c r="CCN101" s="295"/>
      <c r="CCO101" s="295"/>
      <c r="CCP101" s="295"/>
      <c r="CCQ101" s="295"/>
      <c r="CCR101" s="295"/>
      <c r="CCS101" s="295"/>
      <c r="CCT101" s="295"/>
      <c r="CCU101" s="295"/>
      <c r="CCV101" s="295"/>
      <c r="CCW101" s="295"/>
      <c r="CCX101" s="295"/>
      <c r="CCY101" s="295"/>
      <c r="CCZ101" s="295"/>
      <c r="CDA101" s="295"/>
      <c r="CDB101" s="295"/>
      <c r="CDC101" s="295"/>
      <c r="CDD101" s="295"/>
      <c r="CDE101" s="295"/>
      <c r="CDF101" s="295"/>
      <c r="CDG101" s="295"/>
      <c r="CDH101" s="295"/>
      <c r="CDI101" s="295"/>
      <c r="CDJ101" s="295"/>
      <c r="CDK101" s="295"/>
      <c r="CDL101" s="295"/>
      <c r="CDM101" s="295"/>
      <c r="CDN101" s="295"/>
      <c r="CDO101" s="295"/>
      <c r="CDP101" s="295"/>
      <c r="CDQ101" s="295"/>
      <c r="CDR101" s="295"/>
      <c r="CDS101" s="295"/>
      <c r="CDT101" s="295"/>
      <c r="CDU101" s="295"/>
      <c r="CDV101" s="295"/>
      <c r="CDW101" s="295"/>
      <c r="CDX101" s="295"/>
      <c r="CDY101" s="295"/>
      <c r="CDZ101" s="295"/>
      <c r="CEA101" s="295"/>
      <c r="CEB101" s="295"/>
      <c r="CEC101" s="295"/>
      <c r="CED101" s="295"/>
      <c r="CEE101" s="295"/>
      <c r="CEF101" s="295"/>
      <c r="CEG101" s="295"/>
      <c r="CEH101" s="295"/>
      <c r="CEI101" s="295"/>
      <c r="CEJ101" s="295"/>
      <c r="CEK101" s="295"/>
      <c r="CEL101" s="295"/>
      <c r="CEM101" s="295"/>
      <c r="CEN101" s="295"/>
      <c r="CEO101" s="295"/>
      <c r="CEP101" s="295"/>
      <c r="CEQ101" s="295"/>
      <c r="CER101" s="295"/>
      <c r="CES101" s="295"/>
      <c r="CET101" s="295"/>
      <c r="CEU101" s="295"/>
      <c r="CEV101" s="295"/>
      <c r="CEW101" s="295"/>
      <c r="CEX101" s="295"/>
      <c r="CEY101" s="295"/>
      <c r="CEZ101" s="295"/>
      <c r="CFA101" s="295"/>
      <c r="CFB101" s="295"/>
      <c r="CFC101" s="295"/>
      <c r="CFD101" s="295"/>
      <c r="CFE101" s="295"/>
      <c r="CFF101" s="295"/>
      <c r="CFG101" s="295"/>
      <c r="CFH101" s="295"/>
      <c r="CFI101" s="295"/>
      <c r="CFJ101" s="295"/>
      <c r="CFK101" s="295"/>
      <c r="CFL101" s="295"/>
      <c r="CFM101" s="295"/>
      <c r="CFN101" s="295"/>
      <c r="CFO101" s="295"/>
      <c r="CFP101" s="295"/>
      <c r="CFQ101" s="295"/>
      <c r="CFR101" s="295"/>
      <c r="CFS101" s="295"/>
      <c r="CFT101" s="295"/>
      <c r="CFU101" s="295"/>
      <c r="CFV101" s="295"/>
      <c r="CFW101" s="295"/>
      <c r="CFX101" s="295"/>
      <c r="CFY101" s="295"/>
      <c r="CFZ101" s="295"/>
      <c r="CGA101" s="295"/>
      <c r="CGB101" s="295"/>
      <c r="CGC101" s="295"/>
      <c r="CGD101" s="295"/>
      <c r="CGE101" s="295"/>
      <c r="CGF101" s="295"/>
      <c r="CGG101" s="295"/>
      <c r="CGH101" s="295"/>
      <c r="CGI101" s="295"/>
      <c r="CGJ101" s="295"/>
      <c r="CGK101" s="295"/>
      <c r="CGL101" s="295"/>
      <c r="CGM101" s="295"/>
      <c r="CGN101" s="295"/>
      <c r="CGO101" s="295"/>
      <c r="CGP101" s="295"/>
      <c r="CGQ101" s="295"/>
      <c r="CGR101" s="295"/>
      <c r="CGS101" s="295"/>
      <c r="CGT101" s="295"/>
      <c r="CGU101" s="295"/>
      <c r="CGV101" s="295"/>
      <c r="CGW101" s="295"/>
      <c r="CGX101" s="295"/>
      <c r="CGY101" s="295"/>
      <c r="CGZ101" s="295"/>
      <c r="CHA101" s="295"/>
      <c r="CHB101" s="295"/>
      <c r="CHC101" s="295"/>
      <c r="CHD101" s="295"/>
      <c r="CHE101" s="295"/>
      <c r="CHF101" s="295"/>
      <c r="CHG101" s="295"/>
      <c r="CHH101" s="295"/>
      <c r="CHI101" s="295"/>
      <c r="CHJ101" s="295"/>
      <c r="CHK101" s="295"/>
      <c r="CHL101" s="295"/>
      <c r="CHM101" s="295"/>
      <c r="CHN101" s="295"/>
      <c r="CHO101" s="295"/>
      <c r="CHP101" s="295"/>
      <c r="CHQ101" s="295"/>
      <c r="CHR101" s="295"/>
      <c r="CHS101" s="295"/>
      <c r="CHT101" s="295"/>
      <c r="CHU101" s="295"/>
      <c r="CHV101" s="295"/>
      <c r="CHW101" s="295"/>
      <c r="CHX101" s="295"/>
      <c r="CHY101" s="295"/>
      <c r="CHZ101" s="295"/>
      <c r="CIA101" s="295"/>
      <c r="CIB101" s="295"/>
      <c r="CIC101" s="295"/>
      <c r="CID101" s="295"/>
      <c r="CIE101" s="295"/>
      <c r="CIF101" s="295"/>
      <c r="CIG101" s="295"/>
      <c r="CIH101" s="295"/>
      <c r="CII101" s="295"/>
      <c r="CIJ101" s="295"/>
      <c r="CIK101" s="295"/>
      <c r="CIL101" s="295"/>
      <c r="CIM101" s="295"/>
      <c r="CIN101" s="295"/>
      <c r="CIO101" s="295"/>
      <c r="CIP101" s="295"/>
      <c r="CIQ101" s="295"/>
      <c r="CIR101" s="295"/>
      <c r="CIS101" s="295"/>
      <c r="CIT101" s="295"/>
      <c r="CIU101" s="295"/>
      <c r="CIV101" s="295"/>
      <c r="CIW101" s="295"/>
      <c r="CIX101" s="295"/>
      <c r="CIY101" s="295"/>
      <c r="CIZ101" s="295"/>
      <c r="CJA101" s="295"/>
      <c r="CJB101" s="295"/>
      <c r="CJC101" s="295"/>
      <c r="CJD101" s="295"/>
      <c r="CJE101" s="295"/>
      <c r="CJF101" s="295"/>
      <c r="CJG101" s="295"/>
      <c r="CJH101" s="295"/>
      <c r="CJI101" s="295"/>
      <c r="CJJ101" s="295"/>
      <c r="CJK101" s="295"/>
      <c r="CJL101" s="295"/>
      <c r="CJM101" s="295"/>
      <c r="CJN101" s="295"/>
      <c r="CJO101" s="295"/>
      <c r="CJP101" s="295"/>
      <c r="CJQ101" s="295"/>
      <c r="CJR101" s="295"/>
      <c r="CJS101" s="295"/>
      <c r="CJT101" s="295"/>
      <c r="CJU101" s="295"/>
      <c r="CJV101" s="295"/>
      <c r="CJW101" s="295"/>
      <c r="CJX101" s="295"/>
      <c r="CJY101" s="295"/>
      <c r="CJZ101" s="295"/>
      <c r="CKA101" s="295"/>
      <c r="CKB101" s="295"/>
      <c r="CKC101" s="295"/>
      <c r="CKD101" s="295"/>
      <c r="CKE101" s="295"/>
      <c r="CKF101" s="295"/>
      <c r="CKG101" s="295"/>
      <c r="CKH101" s="295"/>
      <c r="CKI101" s="295"/>
      <c r="CKJ101" s="295"/>
      <c r="CKK101" s="295"/>
      <c r="CKL101" s="295"/>
      <c r="CKM101" s="295"/>
      <c r="CKN101" s="295"/>
      <c r="CKO101" s="295"/>
      <c r="CKP101" s="295"/>
      <c r="CKQ101" s="295"/>
      <c r="CKR101" s="295"/>
      <c r="CKS101" s="295"/>
      <c r="CKT101" s="295"/>
      <c r="CKU101" s="295"/>
      <c r="CKV101" s="295"/>
      <c r="CKW101" s="295"/>
      <c r="CKX101" s="295"/>
      <c r="CKY101" s="295"/>
      <c r="CKZ101" s="295"/>
      <c r="CLA101" s="295"/>
      <c r="CLB101" s="295"/>
      <c r="CLC101" s="295"/>
      <c r="CLD101" s="295"/>
      <c r="CLE101" s="295"/>
      <c r="CLF101" s="295"/>
      <c r="CLG101" s="295"/>
      <c r="CLH101" s="295"/>
      <c r="CLI101" s="295"/>
      <c r="CLJ101" s="295"/>
      <c r="CLK101" s="295"/>
      <c r="CLL101" s="295"/>
      <c r="CLM101" s="295"/>
      <c r="CLN101" s="295"/>
      <c r="CLO101" s="295"/>
      <c r="CLP101" s="295"/>
      <c r="CLQ101" s="295"/>
      <c r="CLR101" s="295"/>
      <c r="CLS101" s="295"/>
      <c r="CLT101" s="295"/>
      <c r="CLU101" s="295"/>
      <c r="CLV101" s="295"/>
      <c r="CLW101" s="295"/>
      <c r="CLX101" s="295"/>
      <c r="CLY101" s="295"/>
      <c r="CLZ101" s="295"/>
      <c r="CMA101" s="295"/>
      <c r="CMB101" s="295"/>
      <c r="CMC101" s="295"/>
      <c r="CMD101" s="295"/>
      <c r="CME101" s="295"/>
      <c r="CMF101" s="295"/>
      <c r="CMG101" s="295"/>
      <c r="CMH101" s="295"/>
      <c r="CMI101" s="295"/>
      <c r="CMJ101" s="295"/>
      <c r="CMK101" s="295"/>
      <c r="CML101" s="295"/>
      <c r="CMM101" s="295"/>
      <c r="CMN101" s="295"/>
      <c r="CMO101" s="295"/>
      <c r="CMP101" s="295"/>
      <c r="CMQ101" s="295"/>
      <c r="CMR101" s="295"/>
      <c r="CMS101" s="295"/>
      <c r="CMT101" s="295"/>
      <c r="CMU101" s="295"/>
      <c r="CMV101" s="295"/>
      <c r="CMW101" s="295"/>
      <c r="CMX101" s="295"/>
      <c r="CMY101" s="295"/>
      <c r="CMZ101" s="295"/>
      <c r="CNA101" s="295"/>
      <c r="CNB101" s="295"/>
      <c r="CNC101" s="295"/>
      <c r="CND101" s="295"/>
      <c r="CNE101" s="295"/>
      <c r="CNF101" s="295"/>
      <c r="CNG101" s="295"/>
      <c r="CNH101" s="295"/>
      <c r="CNI101" s="295"/>
      <c r="CNJ101" s="295"/>
      <c r="CNK101" s="295"/>
      <c r="CNL101" s="295"/>
      <c r="CNM101" s="295"/>
      <c r="CNN101" s="295"/>
      <c r="CNO101" s="295"/>
      <c r="CNP101" s="295"/>
      <c r="CNQ101" s="295"/>
      <c r="CNR101" s="295"/>
      <c r="CNS101" s="295"/>
      <c r="CNT101" s="295"/>
      <c r="CNU101" s="295"/>
      <c r="CNV101" s="295"/>
      <c r="CNW101" s="295"/>
      <c r="CNX101" s="295"/>
      <c r="CNY101" s="295"/>
      <c r="CNZ101" s="295"/>
      <c r="COA101" s="295"/>
      <c r="COB101" s="295"/>
      <c r="COC101" s="295"/>
      <c r="COD101" s="295"/>
      <c r="COE101" s="295"/>
      <c r="COF101" s="295"/>
      <c r="COG101" s="295"/>
      <c r="COH101" s="295"/>
      <c r="COI101" s="295"/>
      <c r="COJ101" s="295"/>
      <c r="COK101" s="295"/>
      <c r="COL101" s="295"/>
      <c r="COM101" s="295"/>
      <c r="CON101" s="295"/>
      <c r="COO101" s="295"/>
      <c r="COP101" s="295"/>
      <c r="COQ101" s="295"/>
      <c r="COR101" s="295"/>
      <c r="COS101" s="295"/>
      <c r="COT101" s="295"/>
      <c r="COU101" s="295"/>
      <c r="COV101" s="295"/>
      <c r="COW101" s="295"/>
      <c r="COX101" s="295"/>
      <c r="COY101" s="295"/>
      <c r="COZ101" s="295"/>
      <c r="CPA101" s="295"/>
      <c r="CPB101" s="295"/>
      <c r="CPC101" s="295"/>
      <c r="CPD101" s="295"/>
      <c r="CPE101" s="295"/>
      <c r="CPF101" s="295"/>
      <c r="CPG101" s="295"/>
      <c r="CPH101" s="295"/>
      <c r="CPI101" s="295"/>
      <c r="CPJ101" s="295"/>
      <c r="CPK101" s="295"/>
      <c r="CPL101" s="295"/>
      <c r="CPM101" s="295"/>
      <c r="CPN101" s="295"/>
      <c r="CPO101" s="295"/>
      <c r="CPP101" s="295"/>
      <c r="CPQ101" s="295"/>
      <c r="CPR101" s="295"/>
      <c r="CPS101" s="295"/>
      <c r="CPT101" s="295"/>
      <c r="CPU101" s="295"/>
      <c r="CPV101" s="295"/>
      <c r="CPW101" s="295"/>
      <c r="CPX101" s="295"/>
      <c r="CPY101" s="295"/>
      <c r="CPZ101" s="295"/>
      <c r="CQA101" s="295"/>
      <c r="CQB101" s="295"/>
      <c r="CQC101" s="295"/>
      <c r="CQD101" s="295"/>
      <c r="CQE101" s="295"/>
      <c r="CQF101" s="295"/>
      <c r="CQG101" s="295"/>
      <c r="CQH101" s="295"/>
      <c r="CQI101" s="295"/>
      <c r="CQJ101" s="295"/>
      <c r="CQK101" s="295"/>
      <c r="CQL101" s="295"/>
      <c r="CQM101" s="295"/>
      <c r="CQN101" s="295"/>
      <c r="CQO101" s="295"/>
      <c r="CQP101" s="295"/>
      <c r="CQQ101" s="295"/>
      <c r="CQR101" s="295"/>
      <c r="CQS101" s="295"/>
      <c r="CQT101" s="295"/>
      <c r="CQU101" s="295"/>
      <c r="CQV101" s="295"/>
      <c r="CQW101" s="295"/>
      <c r="CQX101" s="295"/>
      <c r="CQY101" s="295"/>
      <c r="CQZ101" s="295"/>
      <c r="CRA101" s="295"/>
      <c r="CRB101" s="295"/>
      <c r="CRC101" s="295"/>
      <c r="CRD101" s="295"/>
      <c r="CRE101" s="295"/>
      <c r="CRF101" s="295"/>
      <c r="CRG101" s="295"/>
      <c r="CRH101" s="295"/>
      <c r="CRI101" s="295"/>
      <c r="CRJ101" s="295"/>
      <c r="CRK101" s="295"/>
      <c r="CRL101" s="295"/>
      <c r="CRM101" s="295"/>
      <c r="CRN101" s="295"/>
      <c r="CRO101" s="295"/>
      <c r="CRP101" s="295"/>
      <c r="CRQ101" s="295"/>
      <c r="CRR101" s="295"/>
      <c r="CRS101" s="295"/>
      <c r="CRT101" s="295"/>
      <c r="CRU101" s="295"/>
      <c r="CRV101" s="295"/>
      <c r="CRW101" s="295"/>
      <c r="CRX101" s="295"/>
      <c r="CRY101" s="295"/>
      <c r="CRZ101" s="295"/>
      <c r="CSA101" s="295"/>
      <c r="CSB101" s="295"/>
      <c r="CSC101" s="295"/>
      <c r="CSD101" s="295"/>
      <c r="CSE101" s="295"/>
      <c r="CSF101" s="295"/>
      <c r="CSG101" s="295"/>
      <c r="CSH101" s="295"/>
      <c r="CSI101" s="295"/>
      <c r="CSJ101" s="295"/>
      <c r="CSK101" s="295"/>
      <c r="CSL101" s="295"/>
      <c r="CSM101" s="295"/>
      <c r="CSN101" s="295"/>
      <c r="CSO101" s="295"/>
      <c r="CSP101" s="295"/>
      <c r="CSQ101" s="295"/>
      <c r="CSR101" s="295"/>
      <c r="CSS101" s="295"/>
      <c r="CST101" s="295"/>
      <c r="CSU101" s="295"/>
      <c r="CSV101" s="295"/>
      <c r="CSW101" s="295"/>
      <c r="CSX101" s="295"/>
      <c r="CSY101" s="295"/>
      <c r="CSZ101" s="295"/>
      <c r="CTA101" s="295"/>
      <c r="CTB101" s="295"/>
      <c r="CTC101" s="295"/>
      <c r="CTD101" s="295"/>
      <c r="CTE101" s="295"/>
      <c r="CTF101" s="295"/>
      <c r="CTG101" s="295"/>
      <c r="CTH101" s="295"/>
      <c r="CTI101" s="295"/>
      <c r="CTJ101" s="295"/>
      <c r="CTK101" s="295"/>
      <c r="CTL101" s="295"/>
      <c r="CTM101" s="295"/>
      <c r="CTN101" s="295"/>
      <c r="CTO101" s="295"/>
      <c r="CTP101" s="295"/>
      <c r="CTQ101" s="295"/>
      <c r="CTR101" s="295"/>
      <c r="CTS101" s="295"/>
      <c r="CTT101" s="295"/>
      <c r="CTU101" s="295"/>
      <c r="CTV101" s="295"/>
      <c r="CTW101" s="295"/>
      <c r="CTX101" s="295"/>
      <c r="CTY101" s="295"/>
      <c r="CTZ101" s="295"/>
      <c r="CUA101" s="295"/>
      <c r="CUB101" s="295"/>
      <c r="CUC101" s="295"/>
      <c r="CUD101" s="295"/>
      <c r="CUE101" s="295"/>
      <c r="CUF101" s="295"/>
      <c r="CUG101" s="295"/>
      <c r="CUH101" s="295"/>
      <c r="CUI101" s="295"/>
      <c r="CUJ101" s="295"/>
      <c r="CUK101" s="295"/>
      <c r="CUL101" s="295"/>
      <c r="CUM101" s="295"/>
      <c r="CUN101" s="295"/>
      <c r="CUO101" s="295"/>
      <c r="CUP101" s="295"/>
      <c r="CUQ101" s="295"/>
      <c r="CUR101" s="295"/>
      <c r="CUS101" s="295"/>
      <c r="CUT101" s="295"/>
      <c r="CUU101" s="295"/>
      <c r="CUV101" s="295"/>
      <c r="CUW101" s="295"/>
      <c r="CUX101" s="295"/>
      <c r="CUY101" s="295"/>
      <c r="CUZ101" s="295"/>
      <c r="CVA101" s="295"/>
      <c r="CVB101" s="295"/>
      <c r="CVC101" s="295"/>
      <c r="CVD101" s="295"/>
      <c r="CVE101" s="295"/>
      <c r="CVF101" s="295"/>
      <c r="CVG101" s="295"/>
      <c r="CVH101" s="295"/>
      <c r="CVI101" s="295"/>
      <c r="CVJ101" s="295"/>
      <c r="CVK101" s="295"/>
      <c r="CVL101" s="295"/>
      <c r="CVM101" s="295"/>
      <c r="CVN101" s="295"/>
      <c r="CVO101" s="295"/>
      <c r="CVP101" s="295"/>
      <c r="CVQ101" s="295"/>
      <c r="CVR101" s="295"/>
      <c r="CVS101" s="295"/>
      <c r="CVT101" s="295"/>
      <c r="CVU101" s="295"/>
      <c r="CVV101" s="295"/>
      <c r="CVW101" s="295"/>
      <c r="CVX101" s="295"/>
      <c r="CVY101" s="295"/>
      <c r="CVZ101" s="295"/>
      <c r="CWA101" s="295"/>
      <c r="CWB101" s="295"/>
      <c r="CWC101" s="295"/>
      <c r="CWD101" s="295"/>
      <c r="CWE101" s="295"/>
      <c r="CWF101" s="295"/>
      <c r="CWG101" s="295"/>
      <c r="CWH101" s="295"/>
      <c r="CWI101" s="295"/>
      <c r="CWJ101" s="295"/>
      <c r="CWK101" s="295"/>
      <c r="CWL101" s="295"/>
      <c r="CWM101" s="295"/>
      <c r="CWN101" s="295"/>
      <c r="CWO101" s="295"/>
      <c r="CWP101" s="295"/>
      <c r="CWQ101" s="295"/>
      <c r="CWR101" s="295"/>
      <c r="CWS101" s="295"/>
      <c r="CWT101" s="295"/>
      <c r="CWU101" s="295"/>
      <c r="CWV101" s="295"/>
      <c r="CWW101" s="295"/>
      <c r="CWX101" s="295"/>
      <c r="CWY101" s="295"/>
      <c r="CWZ101" s="295"/>
      <c r="CXA101" s="295"/>
      <c r="CXB101" s="295"/>
      <c r="CXC101" s="295"/>
      <c r="CXD101" s="295"/>
      <c r="CXE101" s="295"/>
      <c r="CXF101" s="295"/>
      <c r="CXG101" s="295"/>
      <c r="CXH101" s="295"/>
      <c r="CXI101" s="295"/>
      <c r="CXJ101" s="295"/>
      <c r="CXK101" s="295"/>
      <c r="CXL101" s="295"/>
      <c r="CXM101" s="295"/>
      <c r="CXN101" s="295"/>
      <c r="CXO101" s="295"/>
      <c r="CXP101" s="295"/>
      <c r="CXQ101" s="295"/>
      <c r="CXR101" s="295"/>
      <c r="CXS101" s="295"/>
      <c r="CXT101" s="295"/>
      <c r="CXU101" s="295"/>
      <c r="CXV101" s="295"/>
      <c r="CXW101" s="295"/>
      <c r="CXX101" s="295"/>
      <c r="CXY101" s="295"/>
      <c r="CXZ101" s="295"/>
      <c r="CYA101" s="295"/>
      <c r="CYB101" s="295"/>
      <c r="CYC101" s="295"/>
      <c r="CYD101" s="295"/>
      <c r="CYE101" s="295"/>
      <c r="CYF101" s="295"/>
      <c r="CYG101" s="295"/>
      <c r="CYH101" s="295"/>
      <c r="CYI101" s="295"/>
      <c r="CYJ101" s="295"/>
      <c r="CYK101" s="295"/>
      <c r="CYL101" s="295"/>
      <c r="CYM101" s="295"/>
      <c r="CYN101" s="295"/>
      <c r="CYO101" s="295"/>
      <c r="CYP101" s="295"/>
      <c r="CYQ101" s="295"/>
      <c r="CYR101" s="295"/>
      <c r="CYS101" s="295"/>
      <c r="CYT101" s="295"/>
      <c r="CYU101" s="295"/>
      <c r="CYV101" s="295"/>
      <c r="CYW101" s="295"/>
      <c r="CYX101" s="295"/>
      <c r="CYY101" s="295"/>
      <c r="CYZ101" s="295"/>
      <c r="CZA101" s="295"/>
      <c r="CZB101" s="295"/>
      <c r="CZC101" s="295"/>
      <c r="CZD101" s="295"/>
      <c r="CZE101" s="295"/>
      <c r="CZF101" s="295"/>
      <c r="CZG101" s="295"/>
      <c r="CZH101" s="295"/>
      <c r="CZI101" s="295"/>
      <c r="CZJ101" s="295"/>
      <c r="CZK101" s="295"/>
      <c r="CZL101" s="295"/>
      <c r="CZM101" s="295"/>
      <c r="CZN101" s="295"/>
      <c r="CZO101" s="295"/>
      <c r="CZP101" s="295"/>
      <c r="CZQ101" s="295"/>
      <c r="CZR101" s="295"/>
      <c r="CZS101" s="295"/>
      <c r="CZT101" s="295"/>
      <c r="CZU101" s="295"/>
      <c r="CZV101" s="295"/>
      <c r="CZW101" s="295"/>
      <c r="CZX101" s="295"/>
      <c r="CZY101" s="295"/>
      <c r="CZZ101" s="295"/>
      <c r="DAA101" s="295"/>
      <c r="DAB101" s="295"/>
      <c r="DAC101" s="295"/>
      <c r="DAD101" s="295"/>
      <c r="DAE101" s="295"/>
      <c r="DAF101" s="295"/>
      <c r="DAG101" s="295"/>
      <c r="DAH101" s="295"/>
      <c r="DAI101" s="295"/>
      <c r="DAJ101" s="295"/>
      <c r="DAK101" s="295"/>
      <c r="DAL101" s="295"/>
      <c r="DAM101" s="295"/>
      <c r="DAN101" s="295"/>
      <c r="DAO101" s="295"/>
      <c r="DAP101" s="295"/>
      <c r="DAQ101" s="295"/>
      <c r="DAR101" s="295"/>
      <c r="DAS101" s="295"/>
      <c r="DAT101" s="295"/>
      <c r="DAU101" s="295"/>
      <c r="DAV101" s="295"/>
      <c r="DAW101" s="295"/>
      <c r="DAX101" s="295"/>
      <c r="DAY101" s="295"/>
      <c r="DAZ101" s="295"/>
      <c r="DBA101" s="295"/>
      <c r="DBB101" s="295"/>
      <c r="DBC101" s="295"/>
      <c r="DBD101" s="295"/>
      <c r="DBE101" s="295"/>
      <c r="DBF101" s="295"/>
      <c r="DBG101" s="295"/>
      <c r="DBH101" s="295"/>
      <c r="DBI101" s="295"/>
      <c r="DBJ101" s="295"/>
      <c r="DBK101" s="295"/>
      <c r="DBL101" s="295"/>
      <c r="DBM101" s="295"/>
      <c r="DBN101" s="295"/>
      <c r="DBO101" s="295"/>
      <c r="DBP101" s="295"/>
      <c r="DBQ101" s="295"/>
      <c r="DBR101" s="295"/>
      <c r="DBS101" s="295"/>
      <c r="DBT101" s="295"/>
      <c r="DBU101" s="295"/>
      <c r="DBV101" s="295"/>
      <c r="DBW101" s="295"/>
      <c r="DBX101" s="295"/>
      <c r="DBY101" s="295"/>
      <c r="DBZ101" s="295"/>
      <c r="DCA101" s="295"/>
      <c r="DCB101" s="295"/>
      <c r="DCC101" s="295"/>
      <c r="DCD101" s="295"/>
      <c r="DCE101" s="295"/>
      <c r="DCF101" s="295"/>
      <c r="DCG101" s="295"/>
      <c r="DCH101" s="295"/>
      <c r="DCI101" s="295"/>
      <c r="DCJ101" s="295"/>
      <c r="DCK101" s="295"/>
      <c r="DCL101" s="295"/>
      <c r="DCM101" s="295"/>
      <c r="DCN101" s="295"/>
      <c r="DCO101" s="295"/>
      <c r="DCP101" s="295"/>
      <c r="DCQ101" s="295"/>
      <c r="DCR101" s="295"/>
      <c r="DCS101" s="295"/>
      <c r="DCT101" s="295"/>
      <c r="DCU101" s="295"/>
      <c r="DCV101" s="295"/>
      <c r="DCW101" s="295"/>
      <c r="DCX101" s="295"/>
      <c r="DCY101" s="295"/>
      <c r="DCZ101" s="295"/>
      <c r="DDA101" s="295"/>
      <c r="DDB101" s="295"/>
      <c r="DDC101" s="295"/>
      <c r="DDD101" s="295"/>
      <c r="DDE101" s="295"/>
      <c r="DDF101" s="295"/>
      <c r="DDG101" s="295"/>
      <c r="DDH101" s="295"/>
      <c r="DDI101" s="295"/>
      <c r="DDJ101" s="295"/>
      <c r="DDK101" s="295"/>
      <c r="DDL101" s="295"/>
      <c r="DDM101" s="295"/>
      <c r="DDN101" s="295"/>
      <c r="DDO101" s="295"/>
      <c r="DDP101" s="295"/>
      <c r="DDQ101" s="295"/>
      <c r="DDR101" s="295"/>
      <c r="DDS101" s="295"/>
      <c r="DDT101" s="295"/>
      <c r="DDU101" s="295"/>
      <c r="DDV101" s="295"/>
      <c r="DDW101" s="295"/>
      <c r="DDX101" s="295"/>
      <c r="DDY101" s="295"/>
      <c r="DDZ101" s="295"/>
      <c r="DEA101" s="295"/>
      <c r="DEB101" s="295"/>
      <c r="DEC101" s="295"/>
      <c r="DED101" s="295"/>
      <c r="DEE101" s="295"/>
      <c r="DEF101" s="295"/>
      <c r="DEG101" s="295"/>
      <c r="DEH101" s="295"/>
      <c r="DEI101" s="295"/>
      <c r="DEJ101" s="295"/>
      <c r="DEK101" s="295"/>
      <c r="DEL101" s="295"/>
      <c r="DEM101" s="295"/>
      <c r="DEN101" s="295"/>
      <c r="DEO101" s="295"/>
      <c r="DEP101" s="295"/>
      <c r="DEQ101" s="295"/>
      <c r="DER101" s="295"/>
      <c r="DES101" s="295"/>
      <c r="DET101" s="295"/>
      <c r="DEU101" s="295"/>
      <c r="DEV101" s="295"/>
      <c r="DEW101" s="295"/>
      <c r="DEX101" s="295"/>
      <c r="DEY101" s="295"/>
      <c r="DEZ101" s="295"/>
      <c r="DFA101" s="295"/>
      <c r="DFB101" s="295"/>
      <c r="DFC101" s="295"/>
      <c r="DFD101" s="295"/>
      <c r="DFE101" s="295"/>
      <c r="DFF101" s="295"/>
      <c r="DFG101" s="295"/>
      <c r="DFH101" s="295"/>
      <c r="DFI101" s="295"/>
      <c r="DFJ101" s="295"/>
      <c r="DFK101" s="295"/>
      <c r="DFL101" s="295"/>
      <c r="DFM101" s="295"/>
      <c r="DFN101" s="295"/>
      <c r="DFO101" s="295"/>
      <c r="DFP101" s="295"/>
      <c r="DFQ101" s="295"/>
      <c r="DFR101" s="295"/>
      <c r="DFS101" s="295"/>
      <c r="DFT101" s="295"/>
      <c r="DFU101" s="295"/>
      <c r="DFV101" s="295"/>
      <c r="DFW101" s="295"/>
      <c r="DFX101" s="295"/>
      <c r="DFY101" s="295"/>
      <c r="DFZ101" s="295"/>
      <c r="DGA101" s="295"/>
      <c r="DGB101" s="295"/>
      <c r="DGC101" s="295"/>
      <c r="DGD101" s="295"/>
      <c r="DGE101" s="295"/>
      <c r="DGF101" s="295"/>
      <c r="DGG101" s="295"/>
      <c r="DGH101" s="295"/>
      <c r="DGI101" s="295"/>
      <c r="DGJ101" s="295"/>
      <c r="DGK101" s="295"/>
      <c r="DGL101" s="295"/>
      <c r="DGM101" s="295"/>
      <c r="DGN101" s="295"/>
      <c r="DGO101" s="295"/>
      <c r="DGP101" s="295"/>
      <c r="DGQ101" s="295"/>
      <c r="DGR101" s="295"/>
      <c r="DGS101" s="295"/>
      <c r="DGT101" s="295"/>
      <c r="DGU101" s="295"/>
      <c r="DGV101" s="295"/>
      <c r="DGW101" s="295"/>
      <c r="DGX101" s="295"/>
      <c r="DGY101" s="295"/>
      <c r="DGZ101" s="295"/>
      <c r="DHA101" s="295"/>
      <c r="DHB101" s="295"/>
      <c r="DHC101" s="295"/>
      <c r="DHD101" s="295"/>
      <c r="DHE101" s="295"/>
      <c r="DHF101" s="295"/>
      <c r="DHG101" s="295"/>
      <c r="DHH101" s="295"/>
      <c r="DHI101" s="295"/>
      <c r="DHJ101" s="295"/>
      <c r="DHK101" s="295"/>
      <c r="DHL101" s="295"/>
      <c r="DHM101" s="295"/>
      <c r="DHN101" s="295"/>
      <c r="DHO101" s="295"/>
      <c r="DHP101" s="295"/>
      <c r="DHQ101" s="295"/>
      <c r="DHR101" s="295"/>
      <c r="DHS101" s="295"/>
      <c r="DHT101" s="295"/>
      <c r="DHU101" s="295"/>
      <c r="DHV101" s="295"/>
      <c r="DHW101" s="295"/>
      <c r="DHX101" s="295"/>
      <c r="DHY101" s="295"/>
      <c r="DHZ101" s="295"/>
      <c r="DIA101" s="295"/>
      <c r="DIB101" s="295"/>
      <c r="DIC101" s="295"/>
      <c r="DID101" s="295"/>
      <c r="DIE101" s="295"/>
      <c r="DIF101" s="295"/>
      <c r="DIG101" s="295"/>
      <c r="DIH101" s="295"/>
      <c r="DII101" s="295"/>
      <c r="DIJ101" s="295"/>
      <c r="DIK101" s="295"/>
      <c r="DIL101" s="295"/>
      <c r="DIM101" s="295"/>
      <c r="DIN101" s="295"/>
      <c r="DIO101" s="295"/>
      <c r="DIP101" s="295"/>
      <c r="DIQ101" s="295"/>
      <c r="DIR101" s="295"/>
      <c r="DIS101" s="295"/>
      <c r="DIT101" s="295"/>
      <c r="DIU101" s="295"/>
      <c r="DIV101" s="295"/>
      <c r="DIW101" s="295"/>
      <c r="DIX101" s="295"/>
      <c r="DIY101" s="295"/>
      <c r="DIZ101" s="295"/>
      <c r="DJA101" s="295"/>
      <c r="DJB101" s="295"/>
      <c r="DJC101" s="295"/>
      <c r="DJD101" s="295"/>
      <c r="DJE101" s="295"/>
      <c r="DJF101" s="295"/>
      <c r="DJG101" s="295"/>
      <c r="DJH101" s="295"/>
      <c r="DJI101" s="295"/>
      <c r="DJJ101" s="295"/>
      <c r="DJK101" s="295"/>
      <c r="DJL101" s="295"/>
      <c r="DJM101" s="295"/>
      <c r="DJN101" s="295"/>
      <c r="DJO101" s="295"/>
      <c r="DJP101" s="295"/>
      <c r="DJQ101" s="295"/>
      <c r="DJR101" s="295"/>
      <c r="DJS101" s="295"/>
      <c r="DJT101" s="295"/>
      <c r="DJU101" s="295"/>
      <c r="DJV101" s="295"/>
      <c r="DJW101" s="295"/>
      <c r="DJX101" s="295"/>
      <c r="DJY101" s="295"/>
      <c r="DJZ101" s="295"/>
      <c r="DKA101" s="295"/>
      <c r="DKB101" s="295"/>
      <c r="DKC101" s="295"/>
      <c r="DKD101" s="295"/>
      <c r="DKE101" s="295"/>
      <c r="DKF101" s="295"/>
      <c r="DKG101" s="295"/>
      <c r="DKH101" s="295"/>
      <c r="DKI101" s="295"/>
      <c r="DKJ101" s="295"/>
      <c r="DKK101" s="295"/>
      <c r="DKL101" s="295"/>
      <c r="DKM101" s="295"/>
      <c r="DKN101" s="295"/>
      <c r="DKO101" s="295"/>
      <c r="DKP101" s="295"/>
      <c r="DKQ101" s="295"/>
      <c r="DKR101" s="295"/>
      <c r="DKS101" s="295"/>
      <c r="DKT101" s="295"/>
      <c r="DKU101" s="295"/>
      <c r="DKV101" s="295"/>
      <c r="DKW101" s="295"/>
      <c r="DKX101" s="295"/>
      <c r="DKY101" s="295"/>
      <c r="DKZ101" s="295"/>
      <c r="DLA101" s="295"/>
      <c r="DLB101" s="295"/>
      <c r="DLC101" s="295"/>
      <c r="DLD101" s="295"/>
      <c r="DLE101" s="295"/>
      <c r="DLF101" s="295"/>
      <c r="DLG101" s="295"/>
      <c r="DLH101" s="295"/>
      <c r="DLI101" s="295"/>
      <c r="DLJ101" s="295"/>
      <c r="DLK101" s="295"/>
      <c r="DLL101" s="295"/>
      <c r="DLM101" s="295"/>
      <c r="DLN101" s="295"/>
      <c r="DLO101" s="295"/>
      <c r="DLP101" s="295"/>
      <c r="DLQ101" s="295"/>
      <c r="DLR101" s="295"/>
      <c r="DLS101" s="295"/>
      <c r="DLT101" s="295"/>
      <c r="DLU101" s="295"/>
      <c r="DLV101" s="295"/>
      <c r="DLW101" s="295"/>
      <c r="DLX101" s="295"/>
      <c r="DLY101" s="295"/>
      <c r="DLZ101" s="295"/>
      <c r="DMA101" s="295"/>
      <c r="DMB101" s="295"/>
      <c r="DMC101" s="295"/>
      <c r="DMD101" s="295"/>
      <c r="DME101" s="295"/>
      <c r="DMF101" s="295"/>
      <c r="DMG101" s="295"/>
      <c r="DMH101" s="295"/>
      <c r="DMI101" s="295"/>
      <c r="DMJ101" s="295"/>
      <c r="DMK101" s="295"/>
      <c r="DML101" s="295"/>
      <c r="DMM101" s="295"/>
      <c r="DMN101" s="295"/>
      <c r="DMO101" s="295"/>
      <c r="DMP101" s="295"/>
      <c r="DMQ101" s="295"/>
      <c r="DMR101" s="295"/>
      <c r="DMS101" s="295"/>
      <c r="DMT101" s="295"/>
      <c r="DMU101" s="295"/>
      <c r="DMV101" s="295"/>
      <c r="DMW101" s="295"/>
      <c r="DMX101" s="295"/>
      <c r="DMY101" s="295"/>
      <c r="DMZ101" s="295"/>
      <c r="DNA101" s="295"/>
      <c r="DNB101" s="295"/>
      <c r="DNC101" s="295"/>
      <c r="DND101" s="295"/>
      <c r="DNE101" s="295"/>
      <c r="DNF101" s="295"/>
      <c r="DNG101" s="295"/>
      <c r="DNH101" s="295"/>
      <c r="DNI101" s="295"/>
      <c r="DNJ101" s="295"/>
      <c r="DNK101" s="295"/>
      <c r="DNL101" s="295"/>
      <c r="DNM101" s="295"/>
      <c r="DNN101" s="295"/>
      <c r="DNO101" s="295"/>
      <c r="DNP101" s="295"/>
      <c r="DNQ101" s="295"/>
      <c r="DNR101" s="295"/>
      <c r="DNS101" s="295"/>
      <c r="DNT101" s="295"/>
      <c r="DNU101" s="295"/>
      <c r="DNV101" s="295"/>
      <c r="DNW101" s="295"/>
      <c r="DNX101" s="295"/>
      <c r="DNY101" s="295"/>
      <c r="DNZ101" s="295"/>
      <c r="DOA101" s="295"/>
      <c r="DOB101" s="295"/>
      <c r="DOC101" s="295"/>
      <c r="DOD101" s="295"/>
      <c r="DOE101" s="295"/>
      <c r="DOF101" s="295"/>
      <c r="DOG101" s="295"/>
      <c r="DOH101" s="295"/>
      <c r="DOI101" s="295"/>
      <c r="DOJ101" s="295"/>
      <c r="DOK101" s="295"/>
      <c r="DOL101" s="295"/>
      <c r="DOM101" s="295"/>
      <c r="DON101" s="295"/>
      <c r="DOO101" s="295"/>
      <c r="DOP101" s="295"/>
      <c r="DOQ101" s="295"/>
      <c r="DOR101" s="295"/>
      <c r="DOS101" s="295"/>
      <c r="DOT101" s="295"/>
      <c r="DOU101" s="295"/>
      <c r="DOV101" s="295"/>
      <c r="DOW101" s="295"/>
      <c r="DOX101" s="295"/>
      <c r="DOY101" s="295"/>
      <c r="DOZ101" s="295"/>
      <c r="DPA101" s="295"/>
      <c r="DPB101" s="295"/>
      <c r="DPC101" s="295"/>
      <c r="DPD101" s="295"/>
      <c r="DPE101" s="295"/>
      <c r="DPF101" s="295"/>
      <c r="DPG101" s="295"/>
      <c r="DPH101" s="295"/>
      <c r="DPI101" s="295"/>
      <c r="DPJ101" s="295"/>
      <c r="DPK101" s="295"/>
      <c r="DPL101" s="295"/>
      <c r="DPM101" s="295"/>
      <c r="DPN101" s="295"/>
      <c r="DPO101" s="295"/>
      <c r="DPP101" s="295"/>
      <c r="DPQ101" s="295"/>
      <c r="DPR101" s="295"/>
      <c r="DPS101" s="295"/>
      <c r="DPT101" s="295"/>
      <c r="DPU101" s="295"/>
      <c r="DPV101" s="295"/>
      <c r="DPW101" s="295"/>
      <c r="DPX101" s="295"/>
      <c r="DPY101" s="295"/>
      <c r="DPZ101" s="295"/>
      <c r="DQA101" s="295"/>
      <c r="DQB101" s="295"/>
      <c r="DQC101" s="295"/>
      <c r="DQD101" s="295"/>
      <c r="DQE101" s="295"/>
      <c r="DQF101" s="295"/>
      <c r="DQG101" s="295"/>
      <c r="DQH101" s="295"/>
      <c r="DQI101" s="295"/>
      <c r="DQJ101" s="295"/>
      <c r="DQK101" s="295"/>
      <c r="DQL101" s="295"/>
      <c r="DQM101" s="295"/>
      <c r="DQN101" s="295"/>
      <c r="DQO101" s="295"/>
      <c r="DQP101" s="295"/>
      <c r="DQQ101" s="295"/>
      <c r="DQR101" s="295"/>
      <c r="DQS101" s="295"/>
      <c r="DQT101" s="295"/>
      <c r="DQU101" s="295"/>
      <c r="DQV101" s="295"/>
      <c r="DQW101" s="295"/>
      <c r="DQX101" s="295"/>
      <c r="DQY101" s="295"/>
      <c r="DQZ101" s="295"/>
      <c r="DRA101" s="295"/>
      <c r="DRB101" s="295"/>
      <c r="DRC101" s="295"/>
      <c r="DRD101" s="295"/>
      <c r="DRE101" s="295"/>
      <c r="DRF101" s="295"/>
      <c r="DRG101" s="295"/>
      <c r="DRH101" s="295"/>
      <c r="DRI101" s="295"/>
      <c r="DRJ101" s="295"/>
      <c r="DRK101" s="295"/>
      <c r="DRL101" s="295"/>
      <c r="DRM101" s="295"/>
      <c r="DRN101" s="295"/>
      <c r="DRO101" s="295"/>
      <c r="DRP101" s="295"/>
      <c r="DRQ101" s="295"/>
      <c r="DRR101" s="295"/>
      <c r="DRS101" s="295"/>
      <c r="DRT101" s="295"/>
      <c r="DRU101" s="295"/>
      <c r="DRV101" s="295"/>
      <c r="DRW101" s="295"/>
      <c r="DRX101" s="295"/>
      <c r="DRY101" s="295"/>
      <c r="DRZ101" s="295"/>
      <c r="DSA101" s="295"/>
      <c r="DSB101" s="295"/>
      <c r="DSC101" s="295"/>
      <c r="DSD101" s="295"/>
      <c r="DSE101" s="295"/>
      <c r="DSF101" s="295"/>
      <c r="DSG101" s="295"/>
      <c r="DSH101" s="295"/>
      <c r="DSI101" s="295"/>
      <c r="DSJ101" s="295"/>
      <c r="DSK101" s="295"/>
      <c r="DSL101" s="295"/>
      <c r="DSM101" s="295"/>
      <c r="DSN101" s="295"/>
      <c r="DSO101" s="295"/>
      <c r="DSP101" s="295"/>
      <c r="DSQ101" s="295"/>
      <c r="DSR101" s="295"/>
      <c r="DSS101" s="295"/>
      <c r="DST101" s="295"/>
      <c r="DSU101" s="295"/>
      <c r="DSV101" s="295"/>
      <c r="DSW101" s="295"/>
      <c r="DSX101" s="295"/>
      <c r="DSY101" s="295"/>
      <c r="DSZ101" s="295"/>
      <c r="DTA101" s="295"/>
      <c r="DTB101" s="295"/>
      <c r="DTC101" s="295"/>
      <c r="DTD101" s="295"/>
      <c r="DTE101" s="295"/>
      <c r="DTF101" s="295"/>
      <c r="DTG101" s="295"/>
      <c r="DTH101" s="295"/>
      <c r="DTI101" s="295"/>
      <c r="DTJ101" s="295"/>
      <c r="DTK101" s="295"/>
      <c r="DTL101" s="295"/>
      <c r="DTM101" s="295"/>
      <c r="DTN101" s="295"/>
      <c r="DTO101" s="295"/>
      <c r="DTP101" s="295"/>
      <c r="DTQ101" s="295"/>
      <c r="DTR101" s="295"/>
      <c r="DTS101" s="295"/>
      <c r="DTT101" s="295"/>
      <c r="DTU101" s="295"/>
      <c r="DTV101" s="295"/>
      <c r="DTW101" s="295"/>
      <c r="DTX101" s="295"/>
      <c r="DTY101" s="295"/>
      <c r="DTZ101" s="295"/>
      <c r="DUA101" s="295"/>
      <c r="DUB101" s="295"/>
      <c r="DUC101" s="295"/>
      <c r="DUD101" s="295"/>
      <c r="DUE101" s="295"/>
      <c r="DUF101" s="295"/>
      <c r="DUG101" s="295"/>
      <c r="DUH101" s="295"/>
      <c r="DUI101" s="295"/>
      <c r="DUJ101" s="295"/>
      <c r="DUK101" s="295"/>
      <c r="DUL101" s="295"/>
      <c r="DUM101" s="295"/>
      <c r="DUN101" s="295"/>
      <c r="DUO101" s="295"/>
      <c r="DUP101" s="295"/>
      <c r="DUQ101" s="295"/>
      <c r="DUR101" s="295"/>
      <c r="DUS101" s="295"/>
      <c r="DUT101" s="295"/>
      <c r="DUU101" s="295"/>
      <c r="DUV101" s="295"/>
      <c r="DUW101" s="295"/>
      <c r="DUX101" s="295"/>
      <c r="DUY101" s="295"/>
      <c r="DUZ101" s="295"/>
      <c r="DVA101" s="295"/>
      <c r="DVB101" s="295"/>
      <c r="DVC101" s="295"/>
      <c r="DVD101" s="295"/>
      <c r="DVE101" s="295"/>
      <c r="DVF101" s="295"/>
      <c r="DVG101" s="295"/>
      <c r="DVH101" s="295"/>
      <c r="DVI101" s="295"/>
      <c r="DVJ101" s="295"/>
      <c r="DVK101" s="295"/>
      <c r="DVL101" s="295"/>
      <c r="DVM101" s="295"/>
      <c r="DVN101" s="295"/>
      <c r="DVO101" s="295"/>
      <c r="DVP101" s="295"/>
      <c r="DVQ101" s="295"/>
      <c r="DVR101" s="295"/>
      <c r="DVS101" s="295"/>
      <c r="DVT101" s="295"/>
      <c r="DVU101" s="295"/>
      <c r="DVV101" s="295"/>
      <c r="DVW101" s="295"/>
      <c r="DVX101" s="295"/>
      <c r="DVY101" s="295"/>
      <c r="DVZ101" s="295"/>
      <c r="DWA101" s="295"/>
      <c r="DWB101" s="295"/>
      <c r="DWC101" s="295"/>
      <c r="DWD101" s="295"/>
      <c r="DWE101" s="295"/>
      <c r="DWF101" s="295"/>
      <c r="DWG101" s="295"/>
      <c r="DWH101" s="295"/>
      <c r="DWI101" s="295"/>
      <c r="DWJ101" s="295"/>
      <c r="DWK101" s="295"/>
      <c r="DWL101" s="295"/>
      <c r="DWM101" s="295"/>
      <c r="DWN101" s="295"/>
      <c r="DWO101" s="295"/>
      <c r="DWP101" s="295"/>
      <c r="DWQ101" s="295"/>
      <c r="DWR101" s="295"/>
      <c r="DWS101" s="295"/>
      <c r="DWT101" s="295"/>
      <c r="DWU101" s="295"/>
      <c r="DWV101" s="295"/>
      <c r="DWW101" s="295"/>
      <c r="DWX101" s="295"/>
      <c r="DWY101" s="295"/>
      <c r="DWZ101" s="295"/>
      <c r="DXA101" s="295"/>
      <c r="DXB101" s="295"/>
      <c r="DXC101" s="295"/>
      <c r="DXD101" s="295"/>
      <c r="DXE101" s="295"/>
      <c r="DXF101" s="295"/>
      <c r="DXG101" s="295"/>
      <c r="DXH101" s="295"/>
      <c r="DXI101" s="295"/>
      <c r="DXJ101" s="295"/>
      <c r="DXK101" s="295"/>
      <c r="DXL101" s="295"/>
      <c r="DXM101" s="295"/>
      <c r="DXN101" s="295"/>
      <c r="DXO101" s="295"/>
      <c r="DXP101" s="295"/>
      <c r="DXQ101" s="295"/>
      <c r="DXR101" s="295"/>
      <c r="DXS101" s="295"/>
      <c r="DXT101" s="295"/>
      <c r="DXU101" s="295"/>
      <c r="DXV101" s="295"/>
      <c r="DXW101" s="295"/>
      <c r="DXX101" s="295"/>
      <c r="DXY101" s="295"/>
      <c r="DXZ101" s="295"/>
      <c r="DYA101" s="295"/>
      <c r="DYB101" s="295"/>
      <c r="DYC101" s="295"/>
      <c r="DYD101" s="295"/>
      <c r="DYE101" s="295"/>
      <c r="DYF101" s="295"/>
      <c r="DYG101" s="295"/>
      <c r="DYH101" s="295"/>
      <c r="DYI101" s="295"/>
      <c r="DYJ101" s="295"/>
      <c r="DYK101" s="295"/>
      <c r="DYL101" s="295"/>
      <c r="DYM101" s="295"/>
      <c r="DYN101" s="295"/>
      <c r="DYO101" s="295"/>
      <c r="DYP101" s="295"/>
      <c r="DYQ101" s="295"/>
      <c r="DYR101" s="295"/>
      <c r="DYS101" s="295"/>
      <c r="DYT101" s="295"/>
      <c r="DYU101" s="295"/>
      <c r="DYV101" s="295"/>
      <c r="DYW101" s="295"/>
      <c r="DYX101" s="295"/>
      <c r="DYY101" s="295"/>
      <c r="DYZ101" s="295"/>
      <c r="DZA101" s="295"/>
      <c r="DZB101" s="295"/>
      <c r="DZC101" s="295"/>
      <c r="DZD101" s="295"/>
      <c r="DZE101" s="295"/>
      <c r="DZF101" s="295"/>
      <c r="DZG101" s="295"/>
      <c r="DZH101" s="295"/>
      <c r="DZI101" s="295"/>
      <c r="DZJ101" s="295"/>
      <c r="DZK101" s="295"/>
      <c r="DZL101" s="295"/>
      <c r="DZM101" s="295"/>
      <c r="DZN101" s="295"/>
      <c r="DZO101" s="295"/>
      <c r="DZP101" s="295"/>
      <c r="DZQ101" s="295"/>
      <c r="DZR101" s="295"/>
      <c r="DZS101" s="295"/>
      <c r="DZT101" s="295"/>
      <c r="DZU101" s="295"/>
      <c r="DZV101" s="295"/>
      <c r="DZW101" s="295"/>
      <c r="DZX101" s="295"/>
      <c r="DZY101" s="295"/>
      <c r="DZZ101" s="295"/>
      <c r="EAA101" s="295"/>
      <c r="EAB101" s="295"/>
      <c r="EAC101" s="295"/>
      <c r="EAD101" s="295"/>
      <c r="EAE101" s="295"/>
      <c r="EAF101" s="295"/>
      <c r="EAG101" s="295"/>
      <c r="EAH101" s="295"/>
      <c r="EAI101" s="295"/>
      <c r="EAJ101" s="295"/>
      <c r="EAK101" s="295"/>
      <c r="EAL101" s="295"/>
      <c r="EAM101" s="295"/>
      <c r="EAN101" s="295"/>
      <c r="EAO101" s="295"/>
      <c r="EAP101" s="295"/>
      <c r="EAQ101" s="295"/>
      <c r="EAR101" s="295"/>
      <c r="EAS101" s="295"/>
      <c r="EAT101" s="295"/>
      <c r="EAU101" s="295"/>
      <c r="EAV101" s="295"/>
      <c r="EAW101" s="295"/>
      <c r="EAX101" s="295"/>
      <c r="EAY101" s="295"/>
      <c r="EAZ101" s="295"/>
      <c r="EBA101" s="295"/>
      <c r="EBB101" s="295"/>
      <c r="EBC101" s="295"/>
      <c r="EBD101" s="295"/>
      <c r="EBE101" s="295"/>
      <c r="EBF101" s="295"/>
      <c r="EBG101" s="295"/>
      <c r="EBH101" s="295"/>
      <c r="EBI101" s="295"/>
      <c r="EBJ101" s="295"/>
      <c r="EBK101" s="295"/>
      <c r="EBL101" s="295"/>
      <c r="EBM101" s="295"/>
      <c r="EBN101" s="295"/>
      <c r="EBO101" s="295"/>
      <c r="EBP101" s="295"/>
      <c r="EBQ101" s="295"/>
      <c r="EBR101" s="295"/>
      <c r="EBS101" s="295"/>
      <c r="EBT101" s="295"/>
      <c r="EBU101" s="295"/>
      <c r="EBV101" s="295"/>
      <c r="EBW101" s="295"/>
      <c r="EBX101" s="295"/>
      <c r="EBY101" s="295"/>
      <c r="EBZ101" s="295"/>
      <c r="ECA101" s="295"/>
      <c r="ECB101" s="295"/>
      <c r="ECC101" s="295"/>
      <c r="ECD101" s="295"/>
      <c r="ECE101" s="295"/>
      <c r="ECF101" s="295"/>
      <c r="ECG101" s="295"/>
      <c r="ECH101" s="295"/>
      <c r="ECI101" s="295"/>
      <c r="ECJ101" s="295"/>
      <c r="ECK101" s="295"/>
      <c r="ECL101" s="295"/>
      <c r="ECM101" s="295"/>
      <c r="ECN101" s="295"/>
      <c r="ECO101" s="295"/>
      <c r="ECP101" s="295"/>
      <c r="ECQ101" s="295"/>
      <c r="ECR101" s="295"/>
      <c r="ECS101" s="295"/>
      <c r="ECT101" s="295"/>
      <c r="ECU101" s="295"/>
      <c r="ECV101" s="295"/>
      <c r="ECW101" s="295"/>
      <c r="ECX101" s="295"/>
      <c r="ECY101" s="295"/>
      <c r="ECZ101" s="295"/>
      <c r="EDA101" s="295"/>
      <c r="EDB101" s="295"/>
      <c r="EDC101" s="295"/>
      <c r="EDD101" s="295"/>
      <c r="EDE101" s="295"/>
      <c r="EDF101" s="295"/>
      <c r="EDG101" s="295"/>
      <c r="EDH101" s="295"/>
      <c r="EDI101" s="295"/>
      <c r="EDJ101" s="295"/>
      <c r="EDK101" s="295"/>
      <c r="EDL101" s="295"/>
      <c r="EDM101" s="295"/>
      <c r="EDN101" s="295"/>
      <c r="EDO101" s="295"/>
      <c r="EDP101" s="295"/>
      <c r="EDQ101" s="295"/>
      <c r="EDR101" s="295"/>
      <c r="EDS101" s="295"/>
      <c r="EDT101" s="295"/>
      <c r="EDU101" s="295"/>
      <c r="EDV101" s="295"/>
      <c r="EDW101" s="295"/>
      <c r="EDX101" s="295"/>
      <c r="EDY101" s="295"/>
      <c r="EDZ101" s="295"/>
      <c r="EEA101" s="295"/>
      <c r="EEB101" s="295"/>
      <c r="EEC101" s="295"/>
      <c r="EED101" s="295"/>
      <c r="EEE101" s="295"/>
      <c r="EEF101" s="295"/>
      <c r="EEG101" s="295"/>
      <c r="EEH101" s="295"/>
      <c r="EEI101" s="295"/>
      <c r="EEJ101" s="295"/>
      <c r="EEK101" s="295"/>
      <c r="EEL101" s="295"/>
      <c r="EEM101" s="295"/>
      <c r="EEN101" s="295"/>
      <c r="EEO101" s="295"/>
      <c r="EEP101" s="295"/>
      <c r="EEQ101" s="295"/>
      <c r="EER101" s="295"/>
      <c r="EES101" s="295"/>
      <c r="EET101" s="295"/>
      <c r="EEU101" s="295"/>
      <c r="EEV101" s="295"/>
      <c r="EEW101" s="295"/>
      <c r="EEX101" s="295"/>
      <c r="EEY101" s="295"/>
      <c r="EEZ101" s="295"/>
      <c r="EFA101" s="295"/>
      <c r="EFB101" s="295"/>
      <c r="EFC101" s="295"/>
      <c r="EFD101" s="295"/>
      <c r="EFE101" s="295"/>
      <c r="EFF101" s="295"/>
      <c r="EFG101" s="295"/>
      <c r="EFH101" s="295"/>
      <c r="EFI101" s="295"/>
      <c r="EFJ101" s="295"/>
      <c r="EFK101" s="295"/>
      <c r="EFL101" s="295"/>
      <c r="EFM101" s="295"/>
      <c r="EFN101" s="295"/>
      <c r="EFO101" s="295"/>
      <c r="EFP101" s="295"/>
      <c r="EFQ101" s="295"/>
      <c r="EFR101" s="295"/>
      <c r="EFS101" s="295"/>
      <c r="EFT101" s="295"/>
      <c r="EFU101" s="295"/>
      <c r="EFV101" s="295"/>
      <c r="EFW101" s="295"/>
      <c r="EFX101" s="295"/>
      <c r="EFY101" s="295"/>
      <c r="EFZ101" s="295"/>
      <c r="EGA101" s="295"/>
      <c r="EGB101" s="295"/>
      <c r="EGC101" s="295"/>
      <c r="EGD101" s="295"/>
      <c r="EGE101" s="295"/>
      <c r="EGF101" s="295"/>
      <c r="EGG101" s="295"/>
      <c r="EGH101" s="295"/>
      <c r="EGI101" s="295"/>
      <c r="EGJ101" s="295"/>
      <c r="EGK101" s="295"/>
      <c r="EGL101" s="295"/>
      <c r="EGM101" s="295"/>
      <c r="EGN101" s="295"/>
      <c r="EGO101" s="295"/>
      <c r="EGP101" s="295"/>
      <c r="EGQ101" s="295"/>
      <c r="EGR101" s="295"/>
      <c r="EGS101" s="295"/>
      <c r="EGT101" s="295"/>
      <c r="EGU101" s="295"/>
      <c r="EGV101" s="295"/>
      <c r="EGW101" s="295"/>
      <c r="EGX101" s="295"/>
      <c r="EGY101" s="295"/>
      <c r="EGZ101" s="295"/>
      <c r="EHA101" s="295"/>
      <c r="EHB101" s="295"/>
      <c r="EHC101" s="295"/>
      <c r="EHD101" s="295"/>
      <c r="EHE101" s="295"/>
      <c r="EHF101" s="295"/>
      <c r="EHG101" s="295"/>
      <c r="EHH101" s="295"/>
      <c r="EHI101" s="295"/>
      <c r="EHJ101" s="295"/>
      <c r="EHK101" s="295"/>
      <c r="EHL101" s="295"/>
      <c r="EHM101" s="295"/>
      <c r="EHN101" s="295"/>
      <c r="EHO101" s="295"/>
      <c r="EHP101" s="295"/>
      <c r="EHQ101" s="295"/>
      <c r="EHR101" s="295"/>
      <c r="EHS101" s="295"/>
      <c r="EHT101" s="295"/>
      <c r="EHU101" s="295"/>
      <c r="EHV101" s="295"/>
      <c r="EHW101" s="295"/>
      <c r="EHX101" s="295"/>
      <c r="EHY101" s="295"/>
      <c r="EHZ101" s="295"/>
      <c r="EIA101" s="295"/>
      <c r="EIB101" s="295"/>
      <c r="EIC101" s="295"/>
      <c r="EID101" s="295"/>
      <c r="EIE101" s="295"/>
      <c r="EIF101" s="295"/>
      <c r="EIG101" s="295"/>
      <c r="EIH101" s="295"/>
      <c r="EII101" s="295"/>
      <c r="EIJ101" s="295"/>
      <c r="EIK101" s="295"/>
      <c r="EIL101" s="295"/>
      <c r="EIM101" s="295"/>
      <c r="EIN101" s="295"/>
      <c r="EIO101" s="295"/>
      <c r="EIP101" s="295"/>
      <c r="EIQ101" s="295"/>
      <c r="EIR101" s="295"/>
      <c r="EIS101" s="295"/>
      <c r="EIT101" s="295"/>
      <c r="EIU101" s="295"/>
      <c r="EIV101" s="295"/>
      <c r="EIW101" s="295"/>
      <c r="EIX101" s="295"/>
      <c r="EIY101" s="295"/>
      <c r="EIZ101" s="295"/>
      <c r="EJA101" s="295"/>
      <c r="EJB101" s="295"/>
      <c r="EJC101" s="295"/>
      <c r="EJD101" s="295"/>
      <c r="EJE101" s="295"/>
      <c r="EJF101" s="295"/>
      <c r="EJG101" s="295"/>
      <c r="EJH101" s="295"/>
      <c r="EJI101" s="295"/>
      <c r="EJJ101" s="295"/>
      <c r="EJK101" s="295"/>
      <c r="EJL101" s="295"/>
      <c r="EJM101" s="295"/>
      <c r="EJN101" s="295"/>
      <c r="EJO101" s="295"/>
      <c r="EJP101" s="295"/>
      <c r="EJQ101" s="295"/>
      <c r="EJR101" s="295"/>
      <c r="EJS101" s="295"/>
      <c r="EJT101" s="295"/>
      <c r="EJU101" s="295"/>
      <c r="EJV101" s="295"/>
      <c r="EJW101" s="295"/>
      <c r="EJX101" s="295"/>
      <c r="EJY101" s="295"/>
      <c r="EJZ101" s="295"/>
      <c r="EKA101" s="295"/>
      <c r="EKB101" s="295"/>
      <c r="EKC101" s="295"/>
      <c r="EKD101" s="295"/>
      <c r="EKE101" s="295"/>
      <c r="EKF101" s="295"/>
      <c r="EKG101" s="295"/>
      <c r="EKH101" s="295"/>
      <c r="EKI101" s="295"/>
      <c r="EKJ101" s="295"/>
      <c r="EKK101" s="295"/>
      <c r="EKL101" s="295"/>
      <c r="EKM101" s="295"/>
      <c r="EKN101" s="295"/>
      <c r="EKO101" s="295"/>
      <c r="EKP101" s="295"/>
      <c r="EKQ101" s="295"/>
      <c r="EKR101" s="295"/>
      <c r="EKS101" s="295"/>
      <c r="EKT101" s="295"/>
      <c r="EKU101" s="295"/>
      <c r="EKV101" s="295"/>
      <c r="EKW101" s="295"/>
      <c r="EKX101" s="295"/>
      <c r="EKY101" s="295"/>
      <c r="EKZ101" s="295"/>
      <c r="ELA101" s="295"/>
      <c r="ELB101" s="295"/>
      <c r="ELC101" s="295"/>
      <c r="ELD101" s="295"/>
      <c r="ELE101" s="295"/>
      <c r="ELF101" s="295"/>
      <c r="ELG101" s="295"/>
      <c r="ELH101" s="295"/>
      <c r="ELI101" s="295"/>
      <c r="ELJ101" s="295"/>
      <c r="ELK101" s="295"/>
      <c r="ELL101" s="295"/>
      <c r="ELM101" s="295"/>
      <c r="ELN101" s="295"/>
      <c r="ELO101" s="295"/>
      <c r="ELP101" s="295"/>
      <c r="ELQ101" s="295"/>
      <c r="ELR101" s="295"/>
      <c r="ELS101" s="295"/>
      <c r="ELT101" s="295"/>
      <c r="ELU101" s="295"/>
      <c r="ELV101" s="295"/>
      <c r="ELW101" s="295"/>
      <c r="ELX101" s="295"/>
      <c r="ELY101" s="295"/>
      <c r="ELZ101" s="295"/>
      <c r="EMA101" s="295"/>
      <c r="EMB101" s="295"/>
      <c r="EMC101" s="295"/>
      <c r="EMD101" s="295"/>
      <c r="EME101" s="295"/>
      <c r="EMF101" s="295"/>
      <c r="EMG101" s="295"/>
      <c r="EMH101" s="295"/>
      <c r="EMI101" s="295"/>
      <c r="EMJ101" s="295"/>
      <c r="EMK101" s="295"/>
      <c r="EML101" s="295"/>
      <c r="EMM101" s="295"/>
      <c r="EMN101" s="295"/>
      <c r="EMO101" s="295"/>
      <c r="EMP101" s="295"/>
      <c r="EMQ101" s="295"/>
      <c r="EMR101" s="295"/>
      <c r="EMS101" s="295"/>
      <c r="EMT101" s="295"/>
      <c r="EMU101" s="295"/>
      <c r="EMV101" s="295"/>
      <c r="EMW101" s="295"/>
      <c r="EMX101" s="295"/>
      <c r="EMY101" s="295"/>
      <c r="EMZ101" s="295"/>
      <c r="ENA101" s="295"/>
      <c r="ENB101" s="295"/>
      <c r="ENC101" s="295"/>
      <c r="END101" s="295"/>
      <c r="ENE101" s="295"/>
      <c r="ENF101" s="295"/>
      <c r="ENG101" s="295"/>
      <c r="ENH101" s="295"/>
      <c r="ENI101" s="295"/>
      <c r="ENJ101" s="295"/>
      <c r="ENK101" s="295"/>
      <c r="ENL101" s="295"/>
      <c r="ENM101" s="295"/>
      <c r="ENN101" s="295"/>
      <c r="ENO101" s="295"/>
      <c r="ENP101" s="295"/>
      <c r="ENQ101" s="295"/>
      <c r="ENR101" s="295"/>
      <c r="ENS101" s="295"/>
      <c r="ENT101" s="295"/>
      <c r="ENU101" s="295"/>
      <c r="ENV101" s="295"/>
      <c r="ENW101" s="295"/>
      <c r="ENX101" s="295"/>
      <c r="ENY101" s="295"/>
      <c r="ENZ101" s="295"/>
      <c r="EOA101" s="295"/>
      <c r="EOB101" s="295"/>
      <c r="EOC101" s="295"/>
      <c r="EOD101" s="295"/>
      <c r="EOE101" s="295"/>
      <c r="EOF101" s="295"/>
      <c r="EOG101" s="295"/>
      <c r="EOH101" s="295"/>
      <c r="EOI101" s="295"/>
      <c r="EOJ101" s="295"/>
      <c r="EOK101" s="295"/>
      <c r="EOL101" s="295"/>
      <c r="EOM101" s="295"/>
      <c r="EON101" s="295"/>
      <c r="EOO101" s="295"/>
      <c r="EOP101" s="295"/>
      <c r="EOQ101" s="295"/>
      <c r="EOR101" s="295"/>
      <c r="EOS101" s="295"/>
      <c r="EOT101" s="295"/>
      <c r="EOU101" s="295"/>
      <c r="EOV101" s="295"/>
      <c r="EOW101" s="295"/>
      <c r="EOX101" s="295"/>
      <c r="EOY101" s="295"/>
      <c r="EOZ101" s="295"/>
      <c r="EPA101" s="295"/>
      <c r="EPB101" s="295"/>
      <c r="EPC101" s="295"/>
      <c r="EPD101" s="295"/>
      <c r="EPE101" s="295"/>
      <c r="EPF101" s="295"/>
      <c r="EPG101" s="295"/>
      <c r="EPH101" s="295"/>
      <c r="EPI101" s="295"/>
      <c r="EPJ101" s="295"/>
      <c r="EPK101" s="295"/>
      <c r="EPL101" s="295"/>
      <c r="EPM101" s="295"/>
      <c r="EPN101" s="295"/>
      <c r="EPO101" s="295"/>
      <c r="EPP101" s="295"/>
      <c r="EPQ101" s="295"/>
      <c r="EPR101" s="295"/>
      <c r="EPS101" s="295"/>
      <c r="EPT101" s="295"/>
      <c r="EPU101" s="295"/>
      <c r="EPV101" s="295"/>
      <c r="EPW101" s="295"/>
      <c r="EPX101" s="295"/>
      <c r="EPY101" s="295"/>
      <c r="EPZ101" s="295"/>
      <c r="EQA101" s="295"/>
      <c r="EQB101" s="295"/>
      <c r="EQC101" s="295"/>
      <c r="EQD101" s="295"/>
      <c r="EQE101" s="295"/>
      <c r="EQF101" s="295"/>
      <c r="EQG101" s="295"/>
      <c r="EQH101" s="295"/>
      <c r="EQI101" s="295"/>
      <c r="EQJ101" s="295"/>
      <c r="EQK101" s="295"/>
      <c r="EQL101" s="295"/>
      <c r="EQM101" s="295"/>
      <c r="EQN101" s="295"/>
      <c r="EQO101" s="295"/>
      <c r="EQP101" s="295"/>
      <c r="EQQ101" s="295"/>
      <c r="EQR101" s="295"/>
      <c r="EQS101" s="295"/>
      <c r="EQT101" s="295"/>
      <c r="EQU101" s="295"/>
      <c r="EQV101" s="295"/>
      <c r="EQW101" s="295"/>
      <c r="EQX101" s="295"/>
      <c r="EQY101" s="295"/>
      <c r="EQZ101" s="295"/>
      <c r="ERA101" s="295"/>
      <c r="ERB101" s="295"/>
      <c r="ERC101" s="295"/>
      <c r="ERD101" s="295"/>
      <c r="ERE101" s="295"/>
      <c r="ERF101" s="295"/>
      <c r="ERG101" s="295"/>
      <c r="ERH101" s="295"/>
      <c r="ERI101" s="295"/>
      <c r="ERJ101" s="295"/>
      <c r="ERK101" s="295"/>
      <c r="ERL101" s="295"/>
      <c r="ERM101" s="295"/>
      <c r="ERN101" s="295"/>
      <c r="ERO101" s="295"/>
      <c r="ERP101" s="295"/>
      <c r="ERQ101" s="295"/>
      <c r="ERR101" s="295"/>
      <c r="ERS101" s="295"/>
      <c r="ERT101" s="295"/>
      <c r="ERU101" s="295"/>
      <c r="ERV101" s="295"/>
      <c r="ERW101" s="295"/>
      <c r="ERX101" s="295"/>
      <c r="ERY101" s="295"/>
      <c r="ERZ101" s="295"/>
      <c r="ESA101" s="295"/>
      <c r="ESB101" s="295"/>
      <c r="ESC101" s="295"/>
      <c r="ESD101" s="295"/>
      <c r="ESE101" s="295"/>
      <c r="ESF101" s="295"/>
      <c r="ESG101" s="295"/>
      <c r="ESH101" s="295"/>
      <c r="ESI101" s="295"/>
      <c r="ESJ101" s="295"/>
      <c r="ESK101" s="295"/>
      <c r="ESL101" s="295"/>
      <c r="ESM101" s="295"/>
      <c r="ESN101" s="295"/>
      <c r="ESO101" s="295"/>
      <c r="ESP101" s="295"/>
      <c r="ESQ101" s="295"/>
      <c r="ESR101" s="295"/>
      <c r="ESS101" s="295"/>
      <c r="EST101" s="295"/>
      <c r="ESU101" s="295"/>
      <c r="ESV101" s="295"/>
      <c r="ESW101" s="295"/>
      <c r="ESX101" s="295"/>
      <c r="ESY101" s="295"/>
      <c r="ESZ101" s="295"/>
      <c r="ETA101" s="295"/>
      <c r="ETB101" s="295"/>
      <c r="ETC101" s="295"/>
      <c r="ETD101" s="295"/>
      <c r="ETE101" s="295"/>
      <c r="ETF101" s="295"/>
      <c r="ETG101" s="295"/>
      <c r="ETH101" s="295"/>
      <c r="ETI101" s="295"/>
      <c r="ETJ101" s="295"/>
      <c r="ETK101" s="295"/>
      <c r="ETL101" s="295"/>
      <c r="ETM101" s="295"/>
      <c r="ETN101" s="295"/>
      <c r="ETO101" s="295"/>
      <c r="ETP101" s="295"/>
      <c r="ETQ101" s="295"/>
      <c r="ETR101" s="295"/>
      <c r="ETS101" s="295"/>
      <c r="ETT101" s="295"/>
      <c r="ETU101" s="295"/>
      <c r="ETV101" s="295"/>
      <c r="ETW101" s="295"/>
      <c r="ETX101" s="295"/>
      <c r="ETY101" s="295"/>
      <c r="ETZ101" s="295"/>
      <c r="EUA101" s="295"/>
      <c r="EUB101" s="295"/>
      <c r="EUC101" s="295"/>
      <c r="EUD101" s="295"/>
      <c r="EUE101" s="295"/>
      <c r="EUF101" s="295"/>
      <c r="EUG101" s="295"/>
      <c r="EUH101" s="295"/>
      <c r="EUI101" s="295"/>
      <c r="EUJ101" s="295"/>
      <c r="EUK101" s="295"/>
      <c r="EUL101" s="295"/>
      <c r="EUM101" s="295"/>
      <c r="EUN101" s="295"/>
      <c r="EUO101" s="295"/>
      <c r="EUP101" s="295"/>
      <c r="EUQ101" s="295"/>
      <c r="EUR101" s="295"/>
      <c r="EUS101" s="295"/>
      <c r="EUT101" s="295"/>
      <c r="EUU101" s="295"/>
      <c r="EUV101" s="295"/>
      <c r="EUW101" s="295"/>
      <c r="EUX101" s="295"/>
      <c r="EUY101" s="295"/>
      <c r="EUZ101" s="295"/>
      <c r="EVA101" s="295"/>
      <c r="EVB101" s="295"/>
      <c r="EVC101" s="295"/>
      <c r="EVD101" s="295"/>
      <c r="EVE101" s="295"/>
      <c r="EVF101" s="295"/>
      <c r="EVG101" s="295"/>
      <c r="EVH101" s="295"/>
      <c r="EVI101" s="295"/>
      <c r="EVJ101" s="295"/>
      <c r="EVK101" s="295"/>
      <c r="EVL101" s="295"/>
      <c r="EVM101" s="295"/>
      <c r="EVN101" s="295"/>
      <c r="EVO101" s="295"/>
      <c r="EVP101" s="295"/>
      <c r="EVQ101" s="295"/>
      <c r="EVR101" s="295"/>
      <c r="EVS101" s="295"/>
      <c r="EVT101" s="295"/>
      <c r="EVU101" s="295"/>
      <c r="EVV101" s="295"/>
      <c r="EVW101" s="295"/>
      <c r="EVX101" s="295"/>
      <c r="EVY101" s="295"/>
      <c r="EVZ101" s="295"/>
      <c r="EWA101" s="295"/>
      <c r="EWB101" s="295"/>
      <c r="EWC101" s="295"/>
      <c r="EWD101" s="295"/>
      <c r="EWE101" s="295"/>
      <c r="EWF101" s="295"/>
      <c r="EWG101" s="295"/>
      <c r="EWH101" s="295"/>
      <c r="EWI101" s="295"/>
      <c r="EWJ101" s="295"/>
      <c r="EWK101" s="295"/>
      <c r="EWL101" s="295"/>
      <c r="EWM101" s="295"/>
      <c r="EWN101" s="295"/>
      <c r="EWO101" s="295"/>
      <c r="EWP101" s="295"/>
      <c r="EWQ101" s="295"/>
      <c r="EWR101" s="295"/>
      <c r="EWS101" s="295"/>
      <c r="EWT101" s="295"/>
      <c r="EWU101" s="295"/>
      <c r="EWV101" s="295"/>
      <c r="EWW101" s="295"/>
      <c r="EWX101" s="295"/>
      <c r="EWY101" s="295"/>
      <c r="EWZ101" s="295"/>
      <c r="EXA101" s="295"/>
      <c r="EXB101" s="295"/>
      <c r="EXC101" s="295"/>
      <c r="EXD101" s="295"/>
      <c r="EXE101" s="295"/>
      <c r="EXF101" s="295"/>
      <c r="EXG101" s="295"/>
      <c r="EXH101" s="295"/>
      <c r="EXI101" s="295"/>
      <c r="EXJ101" s="295"/>
      <c r="EXK101" s="295"/>
      <c r="EXL101" s="295"/>
      <c r="EXM101" s="295"/>
      <c r="EXN101" s="295"/>
      <c r="EXO101" s="295"/>
      <c r="EXP101" s="295"/>
      <c r="EXQ101" s="295"/>
      <c r="EXR101" s="295"/>
      <c r="EXS101" s="295"/>
      <c r="EXT101" s="295"/>
      <c r="EXU101" s="295"/>
      <c r="EXV101" s="295"/>
      <c r="EXW101" s="295"/>
      <c r="EXX101" s="295"/>
      <c r="EXY101" s="295"/>
      <c r="EXZ101" s="295"/>
      <c r="EYA101" s="295"/>
      <c r="EYB101" s="295"/>
      <c r="EYC101" s="295"/>
      <c r="EYD101" s="295"/>
      <c r="EYE101" s="295"/>
      <c r="EYF101" s="295"/>
      <c r="EYG101" s="295"/>
      <c r="EYH101" s="295"/>
      <c r="EYI101" s="295"/>
      <c r="EYJ101" s="295"/>
      <c r="EYK101" s="295"/>
      <c r="EYL101" s="295"/>
      <c r="EYM101" s="295"/>
      <c r="EYN101" s="295"/>
      <c r="EYO101" s="295"/>
      <c r="EYP101" s="295"/>
      <c r="EYQ101" s="295"/>
      <c r="EYR101" s="295"/>
      <c r="EYS101" s="295"/>
      <c r="EYT101" s="295"/>
      <c r="EYU101" s="295"/>
      <c r="EYV101" s="295"/>
      <c r="EYW101" s="295"/>
      <c r="EYX101" s="295"/>
      <c r="EYY101" s="295"/>
      <c r="EYZ101" s="295"/>
      <c r="EZA101" s="295"/>
      <c r="EZB101" s="295"/>
      <c r="EZC101" s="295"/>
      <c r="EZD101" s="295"/>
      <c r="EZE101" s="295"/>
      <c r="EZF101" s="295"/>
      <c r="EZG101" s="295"/>
      <c r="EZH101" s="295"/>
      <c r="EZI101" s="295"/>
      <c r="EZJ101" s="295"/>
      <c r="EZK101" s="295"/>
      <c r="EZL101" s="295"/>
      <c r="EZM101" s="295"/>
      <c r="EZN101" s="295"/>
      <c r="EZO101" s="295"/>
      <c r="EZP101" s="295"/>
      <c r="EZQ101" s="295"/>
      <c r="EZR101" s="295"/>
      <c r="EZS101" s="295"/>
      <c r="EZT101" s="295"/>
      <c r="EZU101" s="295"/>
      <c r="EZV101" s="295"/>
      <c r="EZW101" s="295"/>
      <c r="EZX101" s="295"/>
      <c r="EZY101" s="295"/>
      <c r="EZZ101" s="295"/>
      <c r="FAA101" s="295"/>
      <c r="FAB101" s="295"/>
      <c r="FAC101" s="295"/>
      <c r="FAD101" s="295"/>
      <c r="FAE101" s="295"/>
      <c r="FAF101" s="295"/>
      <c r="FAG101" s="295"/>
      <c r="FAH101" s="295"/>
      <c r="FAI101" s="295"/>
      <c r="FAJ101" s="295"/>
      <c r="FAK101" s="295"/>
      <c r="FAL101" s="295"/>
      <c r="FAM101" s="295"/>
      <c r="FAN101" s="295"/>
      <c r="FAO101" s="295"/>
      <c r="FAP101" s="295"/>
      <c r="FAQ101" s="295"/>
      <c r="FAR101" s="295"/>
      <c r="FAS101" s="295"/>
      <c r="FAT101" s="295"/>
      <c r="FAU101" s="295"/>
      <c r="FAV101" s="295"/>
      <c r="FAW101" s="295"/>
      <c r="FAX101" s="295"/>
      <c r="FAY101" s="295"/>
      <c r="FAZ101" s="295"/>
      <c r="FBA101" s="295"/>
      <c r="FBB101" s="295"/>
      <c r="FBC101" s="295"/>
      <c r="FBD101" s="295"/>
      <c r="FBE101" s="295"/>
      <c r="FBF101" s="295"/>
      <c r="FBG101" s="295"/>
      <c r="FBH101" s="295"/>
      <c r="FBI101" s="295"/>
      <c r="FBJ101" s="295"/>
      <c r="FBK101" s="295"/>
      <c r="FBL101" s="295"/>
      <c r="FBM101" s="295"/>
      <c r="FBN101" s="295"/>
      <c r="FBO101" s="295"/>
      <c r="FBP101" s="295"/>
      <c r="FBQ101" s="295"/>
      <c r="FBR101" s="295"/>
      <c r="FBS101" s="295"/>
      <c r="FBT101" s="295"/>
      <c r="FBU101" s="295"/>
      <c r="FBV101" s="295"/>
      <c r="FBW101" s="295"/>
      <c r="FBX101" s="295"/>
      <c r="FBY101" s="295"/>
      <c r="FBZ101" s="295"/>
      <c r="FCA101" s="295"/>
      <c r="FCB101" s="295"/>
      <c r="FCC101" s="295"/>
      <c r="FCD101" s="295"/>
      <c r="FCE101" s="295"/>
      <c r="FCF101" s="295"/>
      <c r="FCG101" s="295"/>
      <c r="FCH101" s="295"/>
      <c r="FCI101" s="295"/>
      <c r="FCJ101" s="295"/>
      <c r="FCK101" s="295"/>
      <c r="FCL101" s="295"/>
      <c r="FCM101" s="295"/>
      <c r="FCN101" s="295"/>
      <c r="FCO101" s="295"/>
      <c r="FCP101" s="295"/>
      <c r="FCQ101" s="295"/>
      <c r="FCR101" s="295"/>
      <c r="FCS101" s="295"/>
      <c r="FCT101" s="295"/>
      <c r="FCU101" s="295"/>
      <c r="FCV101" s="295"/>
      <c r="FCW101" s="295"/>
      <c r="FCX101" s="295"/>
      <c r="FCY101" s="295"/>
      <c r="FCZ101" s="295"/>
      <c r="FDA101" s="295"/>
      <c r="FDB101" s="295"/>
      <c r="FDC101" s="295"/>
      <c r="FDD101" s="295"/>
      <c r="FDE101" s="295"/>
      <c r="FDF101" s="295"/>
      <c r="FDG101" s="295"/>
      <c r="FDH101" s="295"/>
      <c r="FDI101" s="295"/>
      <c r="FDJ101" s="295"/>
      <c r="FDK101" s="295"/>
      <c r="FDL101" s="295"/>
      <c r="FDM101" s="295"/>
      <c r="FDN101" s="295"/>
      <c r="FDO101" s="295"/>
      <c r="FDP101" s="295"/>
      <c r="FDQ101" s="295"/>
      <c r="FDR101" s="295"/>
      <c r="FDS101" s="295"/>
      <c r="FDT101" s="295"/>
      <c r="FDU101" s="295"/>
      <c r="FDV101" s="295"/>
      <c r="FDW101" s="295"/>
      <c r="FDX101" s="295"/>
      <c r="FDY101" s="295"/>
      <c r="FDZ101" s="295"/>
      <c r="FEA101" s="295"/>
      <c r="FEB101" s="295"/>
      <c r="FEC101" s="295"/>
      <c r="FED101" s="295"/>
      <c r="FEE101" s="295"/>
      <c r="FEF101" s="295"/>
      <c r="FEG101" s="295"/>
      <c r="FEH101" s="295"/>
      <c r="FEI101" s="295"/>
      <c r="FEJ101" s="295"/>
      <c r="FEK101" s="295"/>
      <c r="FEL101" s="295"/>
      <c r="FEM101" s="295"/>
      <c r="FEN101" s="295"/>
      <c r="FEO101" s="295"/>
      <c r="FEP101" s="295"/>
      <c r="FEQ101" s="295"/>
      <c r="FER101" s="295"/>
      <c r="FES101" s="295"/>
      <c r="FET101" s="295"/>
      <c r="FEU101" s="295"/>
      <c r="FEV101" s="295"/>
      <c r="FEW101" s="295"/>
      <c r="FEX101" s="295"/>
      <c r="FEY101" s="295"/>
      <c r="FEZ101" s="295"/>
      <c r="FFA101" s="295"/>
      <c r="FFB101" s="295"/>
      <c r="FFC101" s="295"/>
      <c r="FFD101" s="295"/>
      <c r="FFE101" s="295"/>
      <c r="FFF101" s="295"/>
      <c r="FFG101" s="295"/>
      <c r="FFH101" s="295"/>
      <c r="FFI101" s="295"/>
      <c r="FFJ101" s="295"/>
      <c r="FFK101" s="295"/>
      <c r="FFL101" s="295"/>
      <c r="FFM101" s="295"/>
      <c r="FFN101" s="295"/>
      <c r="FFO101" s="295"/>
      <c r="FFP101" s="295"/>
      <c r="FFQ101" s="295"/>
      <c r="FFR101" s="295"/>
      <c r="FFS101" s="295"/>
      <c r="FFT101" s="295"/>
      <c r="FFU101" s="295"/>
      <c r="FFV101" s="295"/>
      <c r="FFW101" s="295"/>
      <c r="FFX101" s="295"/>
      <c r="FFY101" s="295"/>
      <c r="FFZ101" s="295"/>
      <c r="FGA101" s="295"/>
      <c r="FGB101" s="295"/>
      <c r="FGC101" s="295"/>
      <c r="FGD101" s="295"/>
      <c r="FGE101" s="295"/>
      <c r="FGF101" s="295"/>
      <c r="FGG101" s="295"/>
      <c r="FGH101" s="295"/>
      <c r="FGI101" s="295"/>
      <c r="FGJ101" s="295"/>
      <c r="FGK101" s="295"/>
      <c r="FGL101" s="295"/>
      <c r="FGM101" s="295"/>
      <c r="FGN101" s="295"/>
      <c r="FGO101" s="295"/>
      <c r="FGP101" s="295"/>
      <c r="FGQ101" s="295"/>
      <c r="FGR101" s="295"/>
      <c r="FGS101" s="295"/>
      <c r="FGT101" s="295"/>
      <c r="FGU101" s="295"/>
      <c r="FGV101" s="295"/>
      <c r="FGW101" s="295"/>
      <c r="FGX101" s="295"/>
      <c r="FGY101" s="295"/>
      <c r="FGZ101" s="295"/>
      <c r="FHA101" s="295"/>
      <c r="FHB101" s="295"/>
      <c r="FHC101" s="295"/>
      <c r="FHD101" s="295"/>
      <c r="FHE101" s="295"/>
      <c r="FHF101" s="295"/>
      <c r="FHG101" s="295"/>
      <c r="FHH101" s="295"/>
      <c r="FHI101" s="295"/>
      <c r="FHJ101" s="295"/>
      <c r="FHK101" s="295"/>
      <c r="FHL101" s="295"/>
      <c r="FHM101" s="295"/>
      <c r="FHN101" s="295"/>
      <c r="FHO101" s="295"/>
      <c r="FHP101" s="295"/>
      <c r="FHQ101" s="295"/>
      <c r="FHR101" s="295"/>
      <c r="FHS101" s="295"/>
      <c r="FHT101" s="295"/>
      <c r="FHU101" s="295"/>
      <c r="FHV101" s="295"/>
      <c r="FHW101" s="295"/>
      <c r="FHX101" s="295"/>
      <c r="FHY101" s="295"/>
      <c r="FHZ101" s="295"/>
      <c r="FIA101" s="295"/>
      <c r="FIB101" s="295"/>
      <c r="FIC101" s="295"/>
      <c r="FID101" s="295"/>
      <c r="FIE101" s="295"/>
      <c r="FIF101" s="295"/>
      <c r="FIG101" s="295"/>
      <c r="FIH101" s="295"/>
      <c r="FII101" s="295"/>
      <c r="FIJ101" s="295"/>
      <c r="FIK101" s="295"/>
      <c r="FIL101" s="295"/>
      <c r="FIM101" s="295"/>
      <c r="FIN101" s="295"/>
      <c r="FIO101" s="295"/>
      <c r="FIP101" s="295"/>
      <c r="FIQ101" s="295"/>
      <c r="FIR101" s="295"/>
      <c r="FIS101" s="295"/>
      <c r="FIT101" s="295"/>
      <c r="FIU101" s="295"/>
      <c r="FIV101" s="295"/>
      <c r="FIW101" s="295"/>
      <c r="FIX101" s="295"/>
      <c r="FIY101" s="295"/>
      <c r="FIZ101" s="295"/>
      <c r="FJA101" s="295"/>
      <c r="FJB101" s="295"/>
      <c r="FJC101" s="295"/>
      <c r="FJD101" s="295"/>
      <c r="FJE101" s="295"/>
      <c r="FJF101" s="295"/>
      <c r="FJG101" s="295"/>
      <c r="FJH101" s="295"/>
      <c r="FJI101" s="295"/>
      <c r="FJJ101" s="295"/>
      <c r="FJK101" s="295"/>
      <c r="FJL101" s="295"/>
      <c r="FJM101" s="295"/>
      <c r="FJN101" s="295"/>
      <c r="FJO101" s="295"/>
      <c r="FJP101" s="295"/>
      <c r="FJQ101" s="295"/>
      <c r="FJR101" s="295"/>
      <c r="FJS101" s="295"/>
      <c r="FJT101" s="295"/>
      <c r="FJU101" s="295"/>
      <c r="FJV101" s="295"/>
      <c r="FJW101" s="295"/>
      <c r="FJX101" s="295"/>
      <c r="FJY101" s="295"/>
      <c r="FJZ101" s="295"/>
      <c r="FKA101" s="295"/>
      <c r="FKB101" s="295"/>
      <c r="FKC101" s="295"/>
      <c r="FKD101" s="295"/>
      <c r="FKE101" s="295"/>
      <c r="FKF101" s="295"/>
      <c r="FKG101" s="295"/>
      <c r="FKH101" s="295"/>
      <c r="FKI101" s="295"/>
      <c r="FKJ101" s="295"/>
      <c r="FKK101" s="295"/>
      <c r="FKL101" s="295"/>
      <c r="FKM101" s="295"/>
      <c r="FKN101" s="295"/>
      <c r="FKO101" s="295"/>
      <c r="FKP101" s="295"/>
      <c r="FKQ101" s="295"/>
      <c r="FKR101" s="295"/>
      <c r="FKS101" s="295"/>
      <c r="FKT101" s="295"/>
      <c r="FKU101" s="295"/>
      <c r="FKV101" s="295"/>
      <c r="FKW101" s="295"/>
      <c r="FKX101" s="295"/>
      <c r="FKY101" s="295"/>
      <c r="FKZ101" s="295"/>
      <c r="FLA101" s="295"/>
      <c r="FLB101" s="295"/>
      <c r="FLC101" s="295"/>
      <c r="FLD101" s="295"/>
      <c r="FLE101" s="295"/>
      <c r="FLF101" s="295"/>
      <c r="FLG101" s="295"/>
      <c r="FLH101" s="295"/>
      <c r="FLI101" s="295"/>
      <c r="FLJ101" s="295"/>
      <c r="FLK101" s="295"/>
      <c r="FLL101" s="295"/>
      <c r="FLM101" s="295"/>
      <c r="FLN101" s="295"/>
      <c r="FLO101" s="295"/>
      <c r="FLP101" s="295"/>
      <c r="FLQ101" s="295"/>
      <c r="FLR101" s="295"/>
      <c r="FLS101" s="295"/>
      <c r="FLT101" s="295"/>
      <c r="FLU101" s="295"/>
      <c r="FLV101" s="295"/>
      <c r="FLW101" s="295"/>
      <c r="FLX101" s="295"/>
      <c r="FLY101" s="295"/>
      <c r="FLZ101" s="295"/>
      <c r="FMA101" s="295"/>
      <c r="FMB101" s="295"/>
      <c r="FMC101" s="295"/>
      <c r="FMD101" s="295"/>
      <c r="FME101" s="295"/>
      <c r="FMF101" s="295"/>
      <c r="FMG101" s="295"/>
      <c r="FMH101" s="295"/>
      <c r="FMI101" s="295"/>
      <c r="FMJ101" s="295"/>
      <c r="FMK101" s="295"/>
      <c r="FML101" s="295"/>
      <c r="FMM101" s="295"/>
      <c r="FMN101" s="295"/>
      <c r="FMO101" s="295"/>
      <c r="FMP101" s="295"/>
      <c r="FMQ101" s="295"/>
      <c r="FMR101" s="295"/>
      <c r="FMS101" s="295"/>
      <c r="FMT101" s="295"/>
      <c r="FMU101" s="295"/>
      <c r="FMV101" s="295"/>
      <c r="FMW101" s="295"/>
      <c r="FMX101" s="295"/>
      <c r="FMY101" s="295"/>
      <c r="FMZ101" s="295"/>
      <c r="FNA101" s="295"/>
      <c r="FNB101" s="295"/>
      <c r="FNC101" s="295"/>
      <c r="FND101" s="295"/>
      <c r="FNE101" s="295"/>
      <c r="FNF101" s="295"/>
      <c r="FNG101" s="295"/>
      <c r="FNH101" s="295"/>
      <c r="FNI101" s="295"/>
      <c r="FNJ101" s="295"/>
      <c r="FNK101" s="295"/>
      <c r="FNL101" s="295"/>
      <c r="FNM101" s="295"/>
      <c r="FNN101" s="295"/>
      <c r="FNO101" s="295"/>
      <c r="FNP101" s="295"/>
      <c r="FNQ101" s="295"/>
      <c r="FNR101" s="295"/>
      <c r="FNS101" s="295"/>
      <c r="FNT101" s="295"/>
      <c r="FNU101" s="295"/>
      <c r="FNV101" s="295"/>
      <c r="FNW101" s="295"/>
      <c r="FNX101" s="295"/>
      <c r="FNY101" s="295"/>
      <c r="FNZ101" s="295"/>
      <c r="FOA101" s="295"/>
      <c r="FOB101" s="295"/>
      <c r="FOC101" s="295"/>
      <c r="FOD101" s="295"/>
      <c r="FOE101" s="295"/>
      <c r="FOF101" s="295"/>
      <c r="FOG101" s="295"/>
      <c r="FOH101" s="295"/>
      <c r="FOI101" s="295"/>
      <c r="FOJ101" s="295"/>
      <c r="FOK101" s="295"/>
      <c r="FOL101" s="295"/>
      <c r="FOM101" s="295"/>
      <c r="FON101" s="295"/>
      <c r="FOO101" s="295"/>
      <c r="FOP101" s="295"/>
      <c r="FOQ101" s="295"/>
      <c r="FOR101" s="295"/>
      <c r="FOS101" s="295"/>
      <c r="FOT101" s="295"/>
      <c r="FOU101" s="295"/>
      <c r="FOV101" s="295"/>
      <c r="FOW101" s="295"/>
      <c r="FOX101" s="295"/>
      <c r="FOY101" s="295"/>
      <c r="FOZ101" s="295"/>
      <c r="FPA101" s="295"/>
      <c r="FPB101" s="295"/>
      <c r="FPC101" s="295"/>
      <c r="FPD101" s="295"/>
      <c r="FPE101" s="295"/>
      <c r="FPF101" s="295"/>
      <c r="FPG101" s="295"/>
      <c r="FPH101" s="295"/>
      <c r="FPI101" s="295"/>
      <c r="FPJ101" s="295"/>
      <c r="FPK101" s="295"/>
      <c r="FPL101" s="295"/>
      <c r="FPM101" s="295"/>
      <c r="FPN101" s="295"/>
      <c r="FPO101" s="295"/>
      <c r="FPP101" s="295"/>
      <c r="FPQ101" s="295"/>
      <c r="FPR101" s="295"/>
      <c r="FPS101" s="295"/>
      <c r="FPT101" s="295"/>
      <c r="FPU101" s="295"/>
      <c r="FPV101" s="295"/>
      <c r="FPW101" s="295"/>
      <c r="FPX101" s="295"/>
      <c r="FPY101" s="295"/>
      <c r="FPZ101" s="295"/>
      <c r="FQA101" s="295"/>
      <c r="FQB101" s="295"/>
      <c r="FQC101" s="295"/>
      <c r="FQD101" s="295"/>
      <c r="FQE101" s="295"/>
      <c r="FQF101" s="295"/>
      <c r="FQG101" s="295"/>
      <c r="FQH101" s="295"/>
      <c r="FQI101" s="295"/>
      <c r="FQJ101" s="295"/>
      <c r="FQK101" s="295"/>
      <c r="FQL101" s="295"/>
      <c r="FQM101" s="295"/>
      <c r="FQN101" s="295"/>
      <c r="FQO101" s="295"/>
      <c r="FQP101" s="295"/>
      <c r="FQQ101" s="295"/>
      <c r="FQR101" s="295"/>
      <c r="FQS101" s="295"/>
      <c r="FQT101" s="295"/>
      <c r="FQU101" s="295"/>
      <c r="FQV101" s="295"/>
      <c r="FQW101" s="295"/>
      <c r="FQX101" s="295"/>
      <c r="FQY101" s="295"/>
      <c r="FQZ101" s="295"/>
      <c r="FRA101" s="295"/>
      <c r="FRB101" s="295"/>
      <c r="FRC101" s="295"/>
      <c r="FRD101" s="295"/>
      <c r="FRE101" s="295"/>
      <c r="FRF101" s="295"/>
      <c r="FRG101" s="295"/>
      <c r="FRH101" s="295"/>
      <c r="FRI101" s="295"/>
      <c r="FRJ101" s="295"/>
      <c r="FRK101" s="295"/>
      <c r="FRL101" s="295"/>
      <c r="FRM101" s="295"/>
      <c r="FRN101" s="295"/>
      <c r="FRO101" s="295"/>
      <c r="FRP101" s="295"/>
      <c r="FRQ101" s="295"/>
      <c r="FRR101" s="295"/>
      <c r="FRS101" s="295"/>
      <c r="FRT101" s="295"/>
      <c r="FRU101" s="295"/>
      <c r="FRV101" s="295"/>
      <c r="FRW101" s="295"/>
      <c r="FRX101" s="295"/>
      <c r="FRY101" s="295"/>
      <c r="FRZ101" s="295"/>
      <c r="FSA101" s="295"/>
      <c r="FSB101" s="295"/>
      <c r="FSC101" s="295"/>
      <c r="FSD101" s="295"/>
      <c r="FSE101" s="295"/>
      <c r="FSF101" s="295"/>
      <c r="FSG101" s="295"/>
      <c r="FSH101" s="295"/>
      <c r="FSI101" s="295"/>
      <c r="FSJ101" s="295"/>
      <c r="FSK101" s="295"/>
      <c r="FSL101" s="295"/>
      <c r="FSM101" s="295"/>
      <c r="FSN101" s="295"/>
      <c r="FSO101" s="295"/>
      <c r="FSP101" s="295"/>
      <c r="FSQ101" s="295"/>
      <c r="FSR101" s="295"/>
      <c r="FSS101" s="295"/>
      <c r="FST101" s="295"/>
      <c r="FSU101" s="295"/>
      <c r="FSV101" s="295"/>
      <c r="FSW101" s="295"/>
      <c r="FSX101" s="295"/>
      <c r="FSY101" s="295"/>
      <c r="FSZ101" s="295"/>
      <c r="FTA101" s="295"/>
      <c r="FTB101" s="295"/>
      <c r="FTC101" s="295"/>
      <c r="FTD101" s="295"/>
      <c r="FTE101" s="295"/>
      <c r="FTF101" s="295"/>
      <c r="FTG101" s="295"/>
      <c r="FTH101" s="295"/>
      <c r="FTI101" s="295"/>
      <c r="FTJ101" s="295"/>
      <c r="FTK101" s="295"/>
      <c r="FTL101" s="295"/>
      <c r="FTM101" s="295"/>
      <c r="FTN101" s="295"/>
      <c r="FTO101" s="295"/>
      <c r="FTP101" s="295"/>
      <c r="FTQ101" s="295"/>
      <c r="FTR101" s="295"/>
      <c r="FTS101" s="295"/>
      <c r="FTT101" s="295"/>
      <c r="FTU101" s="295"/>
      <c r="FTV101" s="295"/>
      <c r="FTW101" s="295"/>
      <c r="FTX101" s="295"/>
      <c r="FTY101" s="295"/>
      <c r="FTZ101" s="295"/>
      <c r="FUA101" s="295"/>
      <c r="FUB101" s="295"/>
      <c r="FUC101" s="295"/>
      <c r="FUD101" s="295"/>
      <c r="FUE101" s="295"/>
      <c r="FUF101" s="295"/>
      <c r="FUG101" s="295"/>
      <c r="FUH101" s="295"/>
      <c r="FUI101" s="295"/>
      <c r="FUJ101" s="295"/>
      <c r="FUK101" s="295"/>
      <c r="FUL101" s="295"/>
      <c r="FUM101" s="295"/>
      <c r="FUN101" s="295"/>
      <c r="FUO101" s="295"/>
      <c r="FUP101" s="295"/>
      <c r="FUQ101" s="295"/>
      <c r="FUR101" s="295"/>
      <c r="FUS101" s="295"/>
      <c r="FUT101" s="295"/>
      <c r="FUU101" s="295"/>
      <c r="FUV101" s="295"/>
      <c r="FUW101" s="295"/>
      <c r="FUX101" s="295"/>
      <c r="FUY101" s="295"/>
      <c r="FUZ101" s="295"/>
      <c r="FVA101" s="295"/>
      <c r="FVB101" s="295"/>
      <c r="FVC101" s="295"/>
      <c r="FVD101" s="295"/>
      <c r="FVE101" s="295"/>
      <c r="FVF101" s="295"/>
      <c r="FVG101" s="295"/>
      <c r="FVH101" s="295"/>
      <c r="FVI101" s="295"/>
      <c r="FVJ101" s="295"/>
      <c r="FVK101" s="295"/>
      <c r="FVL101" s="295"/>
      <c r="FVM101" s="295"/>
      <c r="FVN101" s="295"/>
      <c r="FVO101" s="295"/>
      <c r="FVP101" s="295"/>
      <c r="FVQ101" s="295"/>
      <c r="FVR101" s="295"/>
      <c r="FVS101" s="295"/>
      <c r="FVT101" s="295"/>
      <c r="FVU101" s="295"/>
      <c r="FVV101" s="295"/>
      <c r="FVW101" s="295"/>
      <c r="FVX101" s="295"/>
      <c r="FVY101" s="295"/>
      <c r="FVZ101" s="295"/>
      <c r="FWA101" s="295"/>
      <c r="FWB101" s="295"/>
      <c r="FWC101" s="295"/>
      <c r="FWD101" s="295"/>
      <c r="FWE101" s="295"/>
      <c r="FWF101" s="295"/>
      <c r="FWG101" s="295"/>
      <c r="FWH101" s="295"/>
      <c r="FWI101" s="295"/>
      <c r="FWJ101" s="295"/>
      <c r="FWK101" s="295"/>
      <c r="FWL101" s="295"/>
      <c r="FWM101" s="295"/>
      <c r="FWN101" s="295"/>
      <c r="FWO101" s="295"/>
      <c r="FWP101" s="295"/>
      <c r="FWQ101" s="295"/>
      <c r="FWR101" s="295"/>
      <c r="FWS101" s="295"/>
      <c r="FWT101" s="295"/>
      <c r="FWU101" s="295"/>
      <c r="FWV101" s="295"/>
      <c r="FWW101" s="295"/>
      <c r="FWX101" s="295"/>
      <c r="FWY101" s="295"/>
      <c r="FWZ101" s="295"/>
      <c r="FXA101" s="295"/>
      <c r="FXB101" s="295"/>
      <c r="FXC101" s="295"/>
      <c r="FXD101" s="295"/>
      <c r="FXE101" s="295"/>
      <c r="FXF101" s="295"/>
      <c r="FXG101" s="295"/>
      <c r="FXH101" s="295"/>
      <c r="FXI101" s="295"/>
      <c r="FXJ101" s="295"/>
      <c r="FXK101" s="295"/>
      <c r="FXL101" s="295"/>
      <c r="FXM101" s="295"/>
      <c r="FXN101" s="295"/>
      <c r="FXO101" s="295"/>
      <c r="FXP101" s="295"/>
      <c r="FXQ101" s="295"/>
      <c r="FXR101" s="295"/>
      <c r="FXS101" s="295"/>
      <c r="FXT101" s="295"/>
      <c r="FXU101" s="295"/>
      <c r="FXV101" s="295"/>
      <c r="FXW101" s="295"/>
      <c r="FXX101" s="295"/>
      <c r="FXY101" s="295"/>
      <c r="FXZ101" s="295"/>
      <c r="FYA101" s="295"/>
      <c r="FYB101" s="295"/>
      <c r="FYC101" s="295"/>
      <c r="FYD101" s="295"/>
      <c r="FYE101" s="295"/>
      <c r="FYF101" s="295"/>
      <c r="FYG101" s="295"/>
      <c r="FYH101" s="295"/>
      <c r="FYI101" s="295"/>
      <c r="FYJ101" s="295"/>
      <c r="FYK101" s="295"/>
      <c r="FYL101" s="295"/>
      <c r="FYM101" s="295"/>
      <c r="FYN101" s="295"/>
      <c r="FYO101" s="295"/>
      <c r="FYP101" s="295"/>
      <c r="FYQ101" s="295"/>
      <c r="FYR101" s="295"/>
      <c r="FYS101" s="295"/>
      <c r="FYT101" s="295"/>
      <c r="FYU101" s="295"/>
      <c r="FYV101" s="295"/>
      <c r="FYW101" s="295"/>
      <c r="FYX101" s="295"/>
      <c r="FYY101" s="295"/>
      <c r="FYZ101" s="295"/>
      <c r="FZA101" s="295"/>
      <c r="FZB101" s="295"/>
      <c r="FZC101" s="295"/>
      <c r="FZD101" s="295"/>
      <c r="FZE101" s="295"/>
      <c r="FZF101" s="295"/>
      <c r="FZG101" s="295"/>
      <c r="FZH101" s="295"/>
      <c r="FZI101" s="295"/>
      <c r="FZJ101" s="295"/>
      <c r="FZK101" s="295"/>
      <c r="FZL101" s="295"/>
      <c r="FZM101" s="295"/>
      <c r="FZN101" s="295"/>
      <c r="FZO101" s="295"/>
      <c r="FZP101" s="295"/>
      <c r="FZQ101" s="295"/>
      <c r="FZR101" s="295"/>
      <c r="FZS101" s="295"/>
      <c r="FZT101" s="295"/>
      <c r="FZU101" s="295"/>
      <c r="FZV101" s="295"/>
      <c r="FZW101" s="295"/>
      <c r="FZX101" s="295"/>
      <c r="FZY101" s="295"/>
      <c r="FZZ101" s="295"/>
      <c r="GAA101" s="295"/>
      <c r="GAB101" s="295"/>
      <c r="GAC101" s="295"/>
      <c r="GAD101" s="295"/>
      <c r="GAE101" s="295"/>
      <c r="GAF101" s="295"/>
      <c r="GAG101" s="295"/>
      <c r="GAH101" s="295"/>
      <c r="GAI101" s="295"/>
      <c r="GAJ101" s="295"/>
      <c r="GAK101" s="295"/>
      <c r="GAL101" s="295"/>
      <c r="GAM101" s="295"/>
      <c r="GAN101" s="295"/>
      <c r="GAO101" s="295"/>
      <c r="GAP101" s="295"/>
      <c r="GAQ101" s="295"/>
      <c r="GAR101" s="295"/>
      <c r="GAS101" s="295"/>
      <c r="GAT101" s="295"/>
      <c r="GAU101" s="295"/>
      <c r="GAV101" s="295"/>
      <c r="GAW101" s="295"/>
      <c r="GAX101" s="295"/>
      <c r="GAY101" s="295"/>
      <c r="GAZ101" s="295"/>
      <c r="GBA101" s="295"/>
      <c r="GBB101" s="295"/>
      <c r="GBC101" s="295"/>
      <c r="GBD101" s="295"/>
      <c r="GBE101" s="295"/>
      <c r="GBF101" s="295"/>
      <c r="GBG101" s="295"/>
      <c r="GBH101" s="295"/>
      <c r="GBI101" s="295"/>
      <c r="GBJ101" s="295"/>
      <c r="GBK101" s="295"/>
      <c r="GBL101" s="295"/>
      <c r="GBM101" s="295"/>
      <c r="GBN101" s="295"/>
      <c r="GBO101" s="295"/>
      <c r="GBP101" s="295"/>
      <c r="GBQ101" s="295"/>
      <c r="GBR101" s="295"/>
      <c r="GBS101" s="295"/>
      <c r="GBT101" s="295"/>
      <c r="GBU101" s="295"/>
      <c r="GBV101" s="295"/>
      <c r="GBW101" s="295"/>
      <c r="GBX101" s="295"/>
      <c r="GBY101" s="295"/>
      <c r="GBZ101" s="295"/>
      <c r="GCA101" s="295"/>
      <c r="GCB101" s="295"/>
      <c r="GCC101" s="295"/>
      <c r="GCD101" s="295"/>
      <c r="GCE101" s="295"/>
      <c r="GCF101" s="295"/>
      <c r="GCG101" s="295"/>
      <c r="GCH101" s="295"/>
      <c r="GCI101" s="295"/>
      <c r="GCJ101" s="295"/>
      <c r="GCK101" s="295"/>
      <c r="GCL101" s="295"/>
      <c r="GCM101" s="295"/>
      <c r="GCN101" s="295"/>
      <c r="GCO101" s="295"/>
      <c r="GCP101" s="295"/>
      <c r="GCQ101" s="295"/>
      <c r="GCR101" s="295"/>
      <c r="GCS101" s="295"/>
      <c r="GCT101" s="295"/>
      <c r="GCU101" s="295"/>
      <c r="GCV101" s="295"/>
      <c r="GCW101" s="295"/>
      <c r="GCX101" s="295"/>
      <c r="GCY101" s="295"/>
      <c r="GCZ101" s="295"/>
      <c r="GDA101" s="295"/>
      <c r="GDB101" s="295"/>
      <c r="GDC101" s="295"/>
      <c r="GDD101" s="295"/>
      <c r="GDE101" s="295"/>
      <c r="GDF101" s="295"/>
      <c r="GDG101" s="295"/>
      <c r="GDH101" s="295"/>
      <c r="GDI101" s="295"/>
      <c r="GDJ101" s="295"/>
      <c r="GDK101" s="295"/>
      <c r="GDL101" s="295"/>
      <c r="GDM101" s="295"/>
      <c r="GDN101" s="295"/>
      <c r="GDO101" s="295"/>
      <c r="GDP101" s="295"/>
      <c r="GDQ101" s="295"/>
      <c r="GDR101" s="295"/>
      <c r="GDS101" s="295"/>
      <c r="GDT101" s="295"/>
      <c r="GDU101" s="295"/>
      <c r="GDV101" s="295"/>
      <c r="GDW101" s="295"/>
      <c r="GDX101" s="295"/>
      <c r="GDY101" s="295"/>
      <c r="GDZ101" s="295"/>
      <c r="GEA101" s="295"/>
      <c r="GEB101" s="295"/>
      <c r="GEC101" s="295"/>
      <c r="GED101" s="295"/>
      <c r="GEE101" s="295"/>
      <c r="GEF101" s="295"/>
      <c r="GEG101" s="295"/>
      <c r="GEH101" s="295"/>
      <c r="GEI101" s="295"/>
      <c r="GEJ101" s="295"/>
      <c r="GEK101" s="295"/>
      <c r="GEL101" s="295"/>
      <c r="GEM101" s="295"/>
      <c r="GEN101" s="295"/>
      <c r="GEO101" s="295"/>
      <c r="GEP101" s="295"/>
      <c r="GEQ101" s="295"/>
      <c r="GER101" s="295"/>
      <c r="GES101" s="295"/>
      <c r="GET101" s="295"/>
      <c r="GEU101" s="295"/>
      <c r="GEV101" s="295"/>
      <c r="GEW101" s="295"/>
      <c r="GEX101" s="295"/>
      <c r="GEY101" s="295"/>
      <c r="GEZ101" s="295"/>
      <c r="GFA101" s="295"/>
      <c r="GFB101" s="295"/>
      <c r="GFC101" s="295"/>
      <c r="GFD101" s="295"/>
      <c r="GFE101" s="295"/>
      <c r="GFF101" s="295"/>
      <c r="GFG101" s="295"/>
      <c r="GFH101" s="295"/>
      <c r="GFI101" s="295"/>
      <c r="GFJ101" s="295"/>
      <c r="GFK101" s="295"/>
      <c r="GFL101" s="295"/>
      <c r="GFM101" s="295"/>
      <c r="GFN101" s="295"/>
      <c r="GFO101" s="295"/>
      <c r="GFP101" s="295"/>
      <c r="GFQ101" s="295"/>
      <c r="GFR101" s="295"/>
      <c r="GFS101" s="295"/>
      <c r="GFT101" s="295"/>
      <c r="GFU101" s="295"/>
      <c r="GFV101" s="295"/>
      <c r="GFW101" s="295"/>
      <c r="GFX101" s="295"/>
      <c r="GFY101" s="295"/>
      <c r="GFZ101" s="295"/>
      <c r="GGA101" s="295"/>
      <c r="GGB101" s="295"/>
      <c r="GGC101" s="295"/>
      <c r="GGD101" s="295"/>
      <c r="GGE101" s="295"/>
      <c r="GGF101" s="295"/>
      <c r="GGG101" s="295"/>
      <c r="GGH101" s="295"/>
      <c r="GGI101" s="295"/>
      <c r="GGJ101" s="295"/>
      <c r="GGK101" s="295"/>
      <c r="GGL101" s="295"/>
      <c r="GGM101" s="295"/>
      <c r="GGN101" s="295"/>
      <c r="GGO101" s="295"/>
      <c r="GGP101" s="295"/>
      <c r="GGQ101" s="295"/>
      <c r="GGR101" s="295"/>
      <c r="GGS101" s="295"/>
      <c r="GGT101" s="295"/>
      <c r="GGU101" s="295"/>
      <c r="GGV101" s="295"/>
      <c r="GGW101" s="295"/>
      <c r="GGX101" s="295"/>
      <c r="GGY101" s="295"/>
      <c r="GGZ101" s="295"/>
      <c r="GHA101" s="295"/>
      <c r="GHB101" s="295"/>
      <c r="GHC101" s="295"/>
      <c r="GHD101" s="295"/>
      <c r="GHE101" s="295"/>
      <c r="GHF101" s="295"/>
      <c r="GHG101" s="295"/>
      <c r="GHH101" s="295"/>
      <c r="GHI101" s="295"/>
      <c r="GHJ101" s="295"/>
      <c r="GHK101" s="295"/>
      <c r="GHL101" s="295"/>
      <c r="GHM101" s="295"/>
      <c r="GHN101" s="295"/>
      <c r="GHO101" s="295"/>
      <c r="GHP101" s="295"/>
      <c r="GHQ101" s="295"/>
      <c r="GHR101" s="295"/>
      <c r="GHS101" s="295"/>
      <c r="GHT101" s="295"/>
      <c r="GHU101" s="295"/>
      <c r="GHV101" s="295"/>
      <c r="GHW101" s="295"/>
      <c r="GHX101" s="295"/>
      <c r="GHY101" s="295"/>
      <c r="GHZ101" s="295"/>
      <c r="GIA101" s="295"/>
      <c r="GIB101" s="295"/>
      <c r="GIC101" s="295"/>
      <c r="GID101" s="295"/>
      <c r="GIE101" s="295"/>
      <c r="GIF101" s="295"/>
      <c r="GIG101" s="295"/>
      <c r="GIH101" s="295"/>
      <c r="GII101" s="295"/>
      <c r="GIJ101" s="295"/>
      <c r="GIK101" s="295"/>
      <c r="GIL101" s="295"/>
      <c r="GIM101" s="295"/>
      <c r="GIN101" s="295"/>
      <c r="GIO101" s="295"/>
      <c r="GIP101" s="295"/>
      <c r="GIQ101" s="295"/>
      <c r="GIR101" s="295"/>
      <c r="GIS101" s="295"/>
      <c r="GIT101" s="295"/>
      <c r="GIU101" s="295"/>
      <c r="GIV101" s="295"/>
      <c r="GIW101" s="295"/>
      <c r="GIX101" s="295"/>
      <c r="GIY101" s="295"/>
      <c r="GIZ101" s="295"/>
      <c r="GJA101" s="295"/>
      <c r="GJB101" s="295"/>
      <c r="GJC101" s="295"/>
      <c r="GJD101" s="295"/>
      <c r="GJE101" s="295"/>
      <c r="GJF101" s="295"/>
      <c r="GJG101" s="295"/>
      <c r="GJH101" s="295"/>
      <c r="GJI101" s="295"/>
      <c r="GJJ101" s="295"/>
      <c r="GJK101" s="295"/>
      <c r="GJL101" s="295"/>
      <c r="GJM101" s="295"/>
      <c r="GJN101" s="295"/>
      <c r="GJO101" s="295"/>
      <c r="GJP101" s="295"/>
      <c r="GJQ101" s="295"/>
      <c r="GJR101" s="295"/>
      <c r="GJS101" s="295"/>
      <c r="GJT101" s="295"/>
      <c r="GJU101" s="295"/>
      <c r="GJV101" s="295"/>
      <c r="GJW101" s="295"/>
      <c r="GJX101" s="295"/>
      <c r="GJY101" s="295"/>
      <c r="GJZ101" s="295"/>
      <c r="GKA101" s="295"/>
      <c r="GKB101" s="295"/>
      <c r="GKC101" s="295"/>
      <c r="GKD101" s="295"/>
      <c r="GKE101" s="295"/>
      <c r="GKF101" s="295"/>
      <c r="GKG101" s="295"/>
      <c r="GKH101" s="295"/>
      <c r="GKI101" s="295"/>
      <c r="GKJ101" s="295"/>
      <c r="GKK101" s="295"/>
      <c r="GKL101" s="295"/>
      <c r="GKM101" s="295"/>
      <c r="GKN101" s="295"/>
      <c r="GKO101" s="295"/>
      <c r="GKP101" s="295"/>
      <c r="GKQ101" s="295"/>
      <c r="GKR101" s="295"/>
      <c r="GKS101" s="295"/>
      <c r="GKT101" s="295"/>
      <c r="GKU101" s="295"/>
      <c r="GKV101" s="295"/>
      <c r="GKW101" s="295"/>
      <c r="GKX101" s="295"/>
      <c r="GKY101" s="295"/>
      <c r="GKZ101" s="295"/>
      <c r="GLA101" s="295"/>
      <c r="GLB101" s="295"/>
      <c r="GLC101" s="295"/>
      <c r="GLD101" s="295"/>
      <c r="GLE101" s="295"/>
      <c r="GLF101" s="295"/>
      <c r="GLG101" s="295"/>
      <c r="GLH101" s="295"/>
      <c r="GLI101" s="295"/>
      <c r="GLJ101" s="295"/>
      <c r="GLK101" s="295"/>
      <c r="GLL101" s="295"/>
      <c r="GLM101" s="295"/>
      <c r="GLN101" s="295"/>
      <c r="GLO101" s="295"/>
      <c r="GLP101" s="295"/>
      <c r="GLQ101" s="295"/>
      <c r="GLR101" s="295"/>
      <c r="GLS101" s="295"/>
      <c r="GLT101" s="295"/>
      <c r="GLU101" s="295"/>
      <c r="GLV101" s="295"/>
      <c r="GLW101" s="295"/>
      <c r="GLX101" s="295"/>
      <c r="GLY101" s="295"/>
      <c r="GLZ101" s="295"/>
      <c r="GMA101" s="295"/>
      <c r="GMB101" s="295"/>
      <c r="GMC101" s="295"/>
      <c r="GMD101" s="295"/>
      <c r="GME101" s="295"/>
      <c r="GMF101" s="295"/>
      <c r="GMG101" s="295"/>
      <c r="GMH101" s="295"/>
      <c r="GMI101" s="295"/>
      <c r="GMJ101" s="295"/>
      <c r="GMK101" s="295"/>
      <c r="GML101" s="295"/>
      <c r="GMM101" s="295"/>
      <c r="GMN101" s="295"/>
      <c r="GMO101" s="295"/>
      <c r="GMP101" s="295"/>
      <c r="GMQ101" s="295"/>
      <c r="GMR101" s="295"/>
      <c r="GMS101" s="295"/>
      <c r="GMT101" s="295"/>
      <c r="GMU101" s="295"/>
      <c r="GMV101" s="295"/>
      <c r="GMW101" s="295"/>
      <c r="GMX101" s="295"/>
      <c r="GMY101" s="295"/>
      <c r="GMZ101" s="295"/>
      <c r="GNA101" s="295"/>
      <c r="GNB101" s="295"/>
      <c r="GNC101" s="295"/>
      <c r="GND101" s="295"/>
      <c r="GNE101" s="295"/>
      <c r="GNF101" s="295"/>
      <c r="GNG101" s="295"/>
      <c r="GNH101" s="295"/>
      <c r="GNI101" s="295"/>
      <c r="GNJ101" s="295"/>
      <c r="GNK101" s="295"/>
      <c r="GNL101" s="295"/>
      <c r="GNM101" s="295"/>
      <c r="GNN101" s="295"/>
      <c r="GNO101" s="295"/>
      <c r="GNP101" s="295"/>
      <c r="GNQ101" s="295"/>
      <c r="GNR101" s="295"/>
      <c r="GNS101" s="295"/>
      <c r="GNT101" s="295"/>
      <c r="GNU101" s="295"/>
      <c r="GNV101" s="295"/>
      <c r="GNW101" s="295"/>
      <c r="GNX101" s="295"/>
      <c r="GNY101" s="295"/>
      <c r="GNZ101" s="295"/>
      <c r="GOA101" s="295"/>
      <c r="GOB101" s="295"/>
      <c r="GOC101" s="295"/>
      <c r="GOD101" s="295"/>
      <c r="GOE101" s="295"/>
      <c r="GOF101" s="295"/>
      <c r="GOG101" s="295"/>
      <c r="GOH101" s="295"/>
      <c r="GOI101" s="295"/>
      <c r="GOJ101" s="295"/>
      <c r="GOK101" s="295"/>
      <c r="GOL101" s="295"/>
      <c r="GOM101" s="295"/>
      <c r="GON101" s="295"/>
      <c r="GOO101" s="295"/>
      <c r="GOP101" s="295"/>
      <c r="GOQ101" s="295"/>
      <c r="GOR101" s="295"/>
      <c r="GOS101" s="295"/>
      <c r="GOT101" s="295"/>
      <c r="GOU101" s="295"/>
      <c r="GOV101" s="295"/>
      <c r="GOW101" s="295"/>
      <c r="GOX101" s="295"/>
      <c r="GOY101" s="295"/>
      <c r="GOZ101" s="295"/>
      <c r="GPA101" s="295"/>
      <c r="GPB101" s="295"/>
      <c r="GPC101" s="295"/>
      <c r="GPD101" s="295"/>
      <c r="GPE101" s="295"/>
      <c r="GPF101" s="295"/>
      <c r="GPG101" s="295"/>
      <c r="GPH101" s="295"/>
      <c r="GPI101" s="295"/>
      <c r="GPJ101" s="295"/>
      <c r="GPK101" s="295"/>
      <c r="GPL101" s="295"/>
      <c r="GPM101" s="295"/>
      <c r="GPN101" s="295"/>
      <c r="GPO101" s="295"/>
      <c r="GPP101" s="295"/>
      <c r="GPQ101" s="295"/>
      <c r="GPR101" s="295"/>
      <c r="GPS101" s="295"/>
      <c r="GPT101" s="295"/>
      <c r="GPU101" s="295"/>
      <c r="GPV101" s="295"/>
      <c r="GPW101" s="295"/>
      <c r="GPX101" s="295"/>
      <c r="GPY101" s="295"/>
      <c r="GPZ101" s="295"/>
      <c r="GQA101" s="295"/>
      <c r="GQB101" s="295"/>
      <c r="GQC101" s="295"/>
      <c r="GQD101" s="295"/>
      <c r="GQE101" s="295"/>
      <c r="GQF101" s="295"/>
      <c r="GQG101" s="295"/>
      <c r="GQH101" s="295"/>
      <c r="GQI101" s="295"/>
      <c r="GQJ101" s="295"/>
      <c r="GQK101" s="295"/>
      <c r="GQL101" s="295"/>
      <c r="GQM101" s="295"/>
      <c r="GQN101" s="295"/>
      <c r="GQO101" s="295"/>
      <c r="GQP101" s="295"/>
      <c r="GQQ101" s="295"/>
      <c r="GQR101" s="295"/>
      <c r="GQS101" s="295"/>
      <c r="GQT101" s="295"/>
      <c r="GQU101" s="295"/>
      <c r="GQV101" s="295"/>
      <c r="GQW101" s="295"/>
      <c r="GQX101" s="295"/>
      <c r="GQY101" s="295"/>
      <c r="GQZ101" s="295"/>
      <c r="GRA101" s="295"/>
      <c r="GRB101" s="295"/>
      <c r="GRC101" s="295"/>
      <c r="GRD101" s="295"/>
      <c r="GRE101" s="295"/>
      <c r="GRF101" s="295"/>
      <c r="GRG101" s="295"/>
      <c r="GRH101" s="295"/>
      <c r="GRI101" s="295"/>
      <c r="GRJ101" s="295"/>
      <c r="GRK101" s="295"/>
      <c r="GRL101" s="295"/>
      <c r="GRM101" s="295"/>
      <c r="GRN101" s="295"/>
      <c r="GRO101" s="295"/>
      <c r="GRP101" s="295"/>
      <c r="GRQ101" s="295"/>
      <c r="GRR101" s="295"/>
      <c r="GRS101" s="295"/>
      <c r="GRT101" s="295"/>
      <c r="GRU101" s="295"/>
      <c r="GRV101" s="295"/>
      <c r="GRW101" s="295"/>
      <c r="GRX101" s="295"/>
      <c r="GRY101" s="295"/>
      <c r="GRZ101" s="295"/>
      <c r="GSA101" s="295"/>
      <c r="GSB101" s="295"/>
      <c r="GSC101" s="295"/>
      <c r="GSD101" s="295"/>
      <c r="GSE101" s="295"/>
      <c r="GSF101" s="295"/>
      <c r="GSG101" s="295"/>
      <c r="GSH101" s="295"/>
      <c r="GSI101" s="295"/>
      <c r="GSJ101" s="295"/>
      <c r="GSK101" s="295"/>
      <c r="GSL101" s="295"/>
      <c r="GSM101" s="295"/>
      <c r="GSN101" s="295"/>
      <c r="GSO101" s="295"/>
      <c r="GSP101" s="295"/>
      <c r="GSQ101" s="295"/>
      <c r="GSR101" s="295"/>
      <c r="GSS101" s="295"/>
      <c r="GST101" s="295"/>
      <c r="GSU101" s="295"/>
      <c r="GSV101" s="295"/>
      <c r="GSW101" s="295"/>
      <c r="GSX101" s="295"/>
      <c r="GSY101" s="295"/>
      <c r="GSZ101" s="295"/>
      <c r="GTA101" s="295"/>
      <c r="GTB101" s="295"/>
      <c r="GTC101" s="295"/>
      <c r="GTD101" s="295"/>
      <c r="GTE101" s="295"/>
      <c r="GTF101" s="295"/>
      <c r="GTG101" s="295"/>
      <c r="GTH101" s="295"/>
      <c r="GTI101" s="295"/>
      <c r="GTJ101" s="295"/>
      <c r="GTK101" s="295"/>
      <c r="GTL101" s="295"/>
      <c r="GTM101" s="295"/>
      <c r="GTN101" s="295"/>
      <c r="GTO101" s="295"/>
      <c r="GTP101" s="295"/>
      <c r="GTQ101" s="295"/>
      <c r="GTR101" s="295"/>
      <c r="GTS101" s="295"/>
      <c r="GTT101" s="295"/>
      <c r="GTU101" s="295"/>
      <c r="GTV101" s="295"/>
      <c r="GTW101" s="295"/>
      <c r="GTX101" s="295"/>
      <c r="GTY101" s="295"/>
      <c r="GTZ101" s="295"/>
      <c r="GUA101" s="295"/>
      <c r="GUB101" s="295"/>
      <c r="GUC101" s="295"/>
      <c r="GUD101" s="295"/>
      <c r="GUE101" s="295"/>
      <c r="GUF101" s="295"/>
      <c r="GUG101" s="295"/>
      <c r="GUH101" s="295"/>
      <c r="GUI101" s="295"/>
      <c r="GUJ101" s="295"/>
      <c r="GUK101" s="295"/>
      <c r="GUL101" s="295"/>
      <c r="GUM101" s="295"/>
      <c r="GUN101" s="295"/>
      <c r="GUO101" s="295"/>
      <c r="GUP101" s="295"/>
      <c r="GUQ101" s="295"/>
      <c r="GUR101" s="295"/>
      <c r="GUS101" s="295"/>
      <c r="GUT101" s="295"/>
      <c r="GUU101" s="295"/>
      <c r="GUV101" s="295"/>
      <c r="GUW101" s="295"/>
      <c r="GUX101" s="295"/>
      <c r="GUY101" s="295"/>
      <c r="GUZ101" s="295"/>
      <c r="GVA101" s="295"/>
      <c r="GVB101" s="295"/>
      <c r="GVC101" s="295"/>
      <c r="GVD101" s="295"/>
      <c r="GVE101" s="295"/>
      <c r="GVF101" s="295"/>
      <c r="GVG101" s="295"/>
      <c r="GVH101" s="295"/>
      <c r="GVI101" s="295"/>
      <c r="GVJ101" s="295"/>
      <c r="GVK101" s="295"/>
      <c r="GVL101" s="295"/>
      <c r="GVM101" s="295"/>
      <c r="GVN101" s="295"/>
      <c r="GVO101" s="295"/>
      <c r="GVP101" s="295"/>
      <c r="GVQ101" s="295"/>
      <c r="GVR101" s="295"/>
      <c r="GVS101" s="295"/>
      <c r="GVT101" s="295"/>
      <c r="GVU101" s="295"/>
      <c r="GVV101" s="295"/>
      <c r="GVW101" s="295"/>
      <c r="GVX101" s="295"/>
      <c r="GVY101" s="295"/>
      <c r="GVZ101" s="295"/>
      <c r="GWA101" s="295"/>
      <c r="GWB101" s="295"/>
      <c r="GWC101" s="295"/>
      <c r="GWD101" s="295"/>
      <c r="GWE101" s="295"/>
      <c r="GWF101" s="295"/>
      <c r="GWG101" s="295"/>
      <c r="GWH101" s="295"/>
      <c r="GWI101" s="295"/>
      <c r="GWJ101" s="295"/>
      <c r="GWK101" s="295"/>
      <c r="GWL101" s="295"/>
      <c r="GWM101" s="295"/>
      <c r="GWN101" s="295"/>
      <c r="GWO101" s="295"/>
      <c r="GWP101" s="295"/>
      <c r="GWQ101" s="295"/>
      <c r="GWR101" s="295"/>
      <c r="GWS101" s="295"/>
      <c r="GWT101" s="295"/>
      <c r="GWU101" s="295"/>
      <c r="GWV101" s="295"/>
      <c r="GWW101" s="295"/>
      <c r="GWX101" s="295"/>
      <c r="GWY101" s="295"/>
      <c r="GWZ101" s="295"/>
      <c r="GXA101" s="295"/>
      <c r="GXB101" s="295"/>
      <c r="GXC101" s="295"/>
      <c r="GXD101" s="295"/>
      <c r="GXE101" s="295"/>
      <c r="GXF101" s="295"/>
      <c r="GXG101" s="295"/>
      <c r="GXH101" s="295"/>
      <c r="GXI101" s="295"/>
      <c r="GXJ101" s="295"/>
      <c r="GXK101" s="295"/>
      <c r="GXL101" s="295"/>
      <c r="GXM101" s="295"/>
      <c r="GXN101" s="295"/>
      <c r="GXO101" s="295"/>
      <c r="GXP101" s="295"/>
      <c r="GXQ101" s="295"/>
      <c r="GXR101" s="295"/>
      <c r="GXS101" s="295"/>
      <c r="GXT101" s="295"/>
      <c r="GXU101" s="295"/>
      <c r="GXV101" s="295"/>
      <c r="GXW101" s="295"/>
      <c r="GXX101" s="295"/>
      <c r="GXY101" s="295"/>
      <c r="GXZ101" s="295"/>
      <c r="GYA101" s="295"/>
      <c r="GYB101" s="295"/>
      <c r="GYC101" s="295"/>
      <c r="GYD101" s="295"/>
      <c r="GYE101" s="295"/>
      <c r="GYF101" s="295"/>
      <c r="GYG101" s="295"/>
      <c r="GYH101" s="295"/>
      <c r="GYI101" s="295"/>
      <c r="GYJ101" s="295"/>
      <c r="GYK101" s="295"/>
      <c r="GYL101" s="295"/>
      <c r="GYM101" s="295"/>
      <c r="GYN101" s="295"/>
      <c r="GYO101" s="295"/>
      <c r="GYP101" s="295"/>
      <c r="GYQ101" s="295"/>
      <c r="GYR101" s="295"/>
      <c r="GYS101" s="295"/>
      <c r="GYT101" s="295"/>
      <c r="GYU101" s="295"/>
      <c r="GYV101" s="295"/>
      <c r="GYW101" s="295"/>
      <c r="GYX101" s="295"/>
      <c r="GYY101" s="295"/>
      <c r="GYZ101" s="295"/>
      <c r="GZA101" s="295"/>
      <c r="GZB101" s="295"/>
      <c r="GZC101" s="295"/>
      <c r="GZD101" s="295"/>
      <c r="GZE101" s="295"/>
      <c r="GZF101" s="295"/>
      <c r="GZG101" s="295"/>
      <c r="GZH101" s="295"/>
      <c r="GZI101" s="295"/>
      <c r="GZJ101" s="295"/>
      <c r="GZK101" s="295"/>
      <c r="GZL101" s="295"/>
      <c r="GZM101" s="295"/>
      <c r="GZN101" s="295"/>
      <c r="GZO101" s="295"/>
      <c r="GZP101" s="295"/>
      <c r="GZQ101" s="295"/>
      <c r="GZR101" s="295"/>
      <c r="GZS101" s="295"/>
      <c r="GZT101" s="295"/>
      <c r="GZU101" s="295"/>
      <c r="GZV101" s="295"/>
      <c r="GZW101" s="295"/>
      <c r="GZX101" s="295"/>
      <c r="GZY101" s="295"/>
      <c r="GZZ101" s="295"/>
      <c r="HAA101" s="295"/>
      <c r="HAB101" s="295"/>
      <c r="HAC101" s="295"/>
      <c r="HAD101" s="295"/>
      <c r="HAE101" s="295"/>
      <c r="HAF101" s="295"/>
      <c r="HAG101" s="295"/>
      <c r="HAH101" s="295"/>
      <c r="HAI101" s="295"/>
      <c r="HAJ101" s="295"/>
      <c r="HAK101" s="295"/>
      <c r="HAL101" s="295"/>
      <c r="HAM101" s="295"/>
      <c r="HAN101" s="295"/>
      <c r="HAO101" s="295"/>
      <c r="HAP101" s="295"/>
      <c r="HAQ101" s="295"/>
      <c r="HAR101" s="295"/>
      <c r="HAS101" s="295"/>
      <c r="HAT101" s="295"/>
      <c r="HAU101" s="295"/>
      <c r="HAV101" s="295"/>
      <c r="HAW101" s="295"/>
      <c r="HAX101" s="295"/>
      <c r="HAY101" s="295"/>
      <c r="HAZ101" s="295"/>
      <c r="HBA101" s="295"/>
      <c r="HBB101" s="295"/>
      <c r="HBC101" s="295"/>
      <c r="HBD101" s="295"/>
      <c r="HBE101" s="295"/>
      <c r="HBF101" s="295"/>
      <c r="HBG101" s="295"/>
      <c r="HBH101" s="295"/>
      <c r="HBI101" s="295"/>
      <c r="HBJ101" s="295"/>
      <c r="HBK101" s="295"/>
      <c r="HBL101" s="295"/>
      <c r="HBM101" s="295"/>
      <c r="HBN101" s="295"/>
      <c r="HBO101" s="295"/>
      <c r="HBP101" s="295"/>
      <c r="HBQ101" s="295"/>
      <c r="HBR101" s="295"/>
      <c r="HBS101" s="295"/>
      <c r="HBT101" s="295"/>
      <c r="HBU101" s="295"/>
      <c r="HBV101" s="295"/>
      <c r="HBW101" s="295"/>
      <c r="HBX101" s="295"/>
      <c r="HBY101" s="295"/>
      <c r="HBZ101" s="295"/>
      <c r="HCA101" s="295"/>
      <c r="HCB101" s="295"/>
      <c r="HCC101" s="295"/>
      <c r="HCD101" s="295"/>
      <c r="HCE101" s="295"/>
      <c r="HCF101" s="295"/>
      <c r="HCG101" s="295"/>
      <c r="HCH101" s="295"/>
      <c r="HCI101" s="295"/>
      <c r="HCJ101" s="295"/>
      <c r="HCK101" s="295"/>
      <c r="HCL101" s="295"/>
      <c r="HCM101" s="295"/>
      <c r="HCN101" s="295"/>
      <c r="HCO101" s="295"/>
      <c r="HCP101" s="295"/>
      <c r="HCQ101" s="295"/>
      <c r="HCR101" s="295"/>
      <c r="HCS101" s="295"/>
      <c r="HCT101" s="295"/>
      <c r="HCU101" s="295"/>
      <c r="HCV101" s="295"/>
      <c r="HCW101" s="295"/>
      <c r="HCX101" s="295"/>
      <c r="HCY101" s="295"/>
      <c r="HCZ101" s="295"/>
      <c r="HDA101" s="295"/>
      <c r="HDB101" s="295"/>
      <c r="HDC101" s="295"/>
      <c r="HDD101" s="295"/>
      <c r="HDE101" s="295"/>
      <c r="HDF101" s="295"/>
      <c r="HDG101" s="295"/>
      <c r="HDH101" s="295"/>
      <c r="HDI101" s="295"/>
      <c r="HDJ101" s="295"/>
      <c r="HDK101" s="295"/>
      <c r="HDL101" s="295"/>
      <c r="HDM101" s="295"/>
      <c r="HDN101" s="295"/>
      <c r="HDO101" s="295"/>
      <c r="HDP101" s="295"/>
      <c r="HDQ101" s="295"/>
      <c r="HDR101" s="295"/>
      <c r="HDS101" s="295"/>
      <c r="HDT101" s="295"/>
      <c r="HDU101" s="295"/>
      <c r="HDV101" s="295"/>
      <c r="HDW101" s="295"/>
      <c r="HDX101" s="295"/>
      <c r="HDY101" s="295"/>
      <c r="HDZ101" s="295"/>
      <c r="HEA101" s="295"/>
      <c r="HEB101" s="295"/>
      <c r="HEC101" s="295"/>
      <c r="HED101" s="295"/>
      <c r="HEE101" s="295"/>
      <c r="HEF101" s="295"/>
      <c r="HEG101" s="295"/>
      <c r="HEH101" s="295"/>
      <c r="HEI101" s="295"/>
      <c r="HEJ101" s="295"/>
      <c r="HEK101" s="295"/>
      <c r="HEL101" s="295"/>
      <c r="HEM101" s="295"/>
      <c r="HEN101" s="295"/>
      <c r="HEO101" s="295"/>
      <c r="HEP101" s="295"/>
      <c r="HEQ101" s="295"/>
      <c r="HER101" s="295"/>
      <c r="HES101" s="295"/>
      <c r="HET101" s="295"/>
      <c r="HEU101" s="295"/>
      <c r="HEV101" s="295"/>
      <c r="HEW101" s="295"/>
      <c r="HEX101" s="295"/>
      <c r="HEY101" s="295"/>
      <c r="HEZ101" s="295"/>
      <c r="HFA101" s="295"/>
      <c r="HFB101" s="295"/>
      <c r="HFC101" s="295"/>
      <c r="HFD101" s="295"/>
      <c r="HFE101" s="295"/>
      <c r="HFF101" s="295"/>
      <c r="HFG101" s="295"/>
      <c r="HFH101" s="295"/>
      <c r="HFI101" s="295"/>
      <c r="HFJ101" s="295"/>
      <c r="HFK101" s="295"/>
      <c r="HFL101" s="295"/>
      <c r="HFM101" s="295"/>
      <c r="HFN101" s="295"/>
      <c r="HFO101" s="295"/>
      <c r="HFP101" s="295"/>
      <c r="HFQ101" s="295"/>
      <c r="HFR101" s="295"/>
      <c r="HFS101" s="295"/>
      <c r="HFT101" s="295"/>
      <c r="HFU101" s="295"/>
      <c r="HFV101" s="295"/>
      <c r="HFW101" s="295"/>
      <c r="HFX101" s="295"/>
      <c r="HFY101" s="295"/>
      <c r="HFZ101" s="295"/>
      <c r="HGA101" s="295"/>
      <c r="HGB101" s="295"/>
      <c r="HGC101" s="295"/>
      <c r="HGD101" s="295"/>
      <c r="HGE101" s="295"/>
      <c r="HGF101" s="295"/>
      <c r="HGG101" s="295"/>
      <c r="HGH101" s="295"/>
      <c r="HGI101" s="295"/>
      <c r="HGJ101" s="295"/>
      <c r="HGK101" s="295"/>
      <c r="HGL101" s="295"/>
      <c r="HGM101" s="295"/>
      <c r="HGN101" s="295"/>
      <c r="HGO101" s="295"/>
      <c r="HGP101" s="295"/>
      <c r="HGQ101" s="295"/>
      <c r="HGR101" s="295"/>
      <c r="HGS101" s="295"/>
      <c r="HGT101" s="295"/>
      <c r="HGU101" s="295"/>
      <c r="HGV101" s="295"/>
      <c r="HGW101" s="295"/>
      <c r="HGX101" s="295"/>
      <c r="HGY101" s="295"/>
      <c r="HGZ101" s="295"/>
      <c r="HHA101" s="295"/>
      <c r="HHB101" s="295"/>
      <c r="HHC101" s="295"/>
      <c r="HHD101" s="295"/>
      <c r="HHE101" s="295"/>
      <c r="HHF101" s="295"/>
      <c r="HHG101" s="295"/>
      <c r="HHH101" s="295"/>
      <c r="HHI101" s="295"/>
      <c r="HHJ101" s="295"/>
      <c r="HHK101" s="295"/>
      <c r="HHL101" s="295"/>
      <c r="HHM101" s="295"/>
      <c r="HHN101" s="295"/>
      <c r="HHO101" s="295"/>
      <c r="HHP101" s="295"/>
      <c r="HHQ101" s="295"/>
      <c r="HHR101" s="295"/>
      <c r="HHS101" s="295"/>
      <c r="HHT101" s="295"/>
      <c r="HHU101" s="295"/>
      <c r="HHV101" s="295"/>
      <c r="HHW101" s="295"/>
      <c r="HHX101" s="295"/>
      <c r="HHY101" s="295"/>
      <c r="HHZ101" s="295"/>
      <c r="HIA101" s="295"/>
      <c r="HIB101" s="295"/>
      <c r="HIC101" s="295"/>
      <c r="HID101" s="295"/>
      <c r="HIE101" s="295"/>
      <c r="HIF101" s="295"/>
      <c r="HIG101" s="295"/>
      <c r="HIH101" s="295"/>
      <c r="HII101" s="295"/>
      <c r="HIJ101" s="295"/>
      <c r="HIK101" s="295"/>
      <c r="HIL101" s="295"/>
      <c r="HIM101" s="295"/>
      <c r="HIN101" s="295"/>
      <c r="HIO101" s="295"/>
      <c r="HIP101" s="295"/>
      <c r="HIQ101" s="295"/>
      <c r="HIR101" s="295"/>
      <c r="HIS101" s="295"/>
      <c r="HIT101" s="295"/>
      <c r="HIU101" s="295"/>
      <c r="HIV101" s="295"/>
      <c r="HIW101" s="295"/>
      <c r="HIX101" s="295"/>
      <c r="HIY101" s="295"/>
      <c r="HIZ101" s="295"/>
      <c r="HJA101" s="295"/>
      <c r="HJB101" s="295"/>
      <c r="HJC101" s="295"/>
      <c r="HJD101" s="295"/>
      <c r="HJE101" s="295"/>
      <c r="HJF101" s="295"/>
      <c r="HJG101" s="295"/>
      <c r="HJH101" s="295"/>
      <c r="HJI101" s="295"/>
      <c r="HJJ101" s="295"/>
      <c r="HJK101" s="295"/>
      <c r="HJL101" s="295"/>
      <c r="HJM101" s="295"/>
      <c r="HJN101" s="295"/>
      <c r="HJO101" s="295"/>
      <c r="HJP101" s="295"/>
      <c r="HJQ101" s="295"/>
      <c r="HJR101" s="295"/>
      <c r="HJS101" s="295"/>
      <c r="HJT101" s="295"/>
      <c r="HJU101" s="295"/>
      <c r="HJV101" s="295"/>
      <c r="HJW101" s="295"/>
      <c r="HJX101" s="295"/>
      <c r="HJY101" s="295"/>
      <c r="HJZ101" s="295"/>
      <c r="HKA101" s="295"/>
      <c r="HKB101" s="295"/>
      <c r="HKC101" s="295"/>
      <c r="HKD101" s="295"/>
      <c r="HKE101" s="295"/>
      <c r="HKF101" s="295"/>
      <c r="HKG101" s="295"/>
      <c r="HKH101" s="295"/>
      <c r="HKI101" s="295"/>
      <c r="HKJ101" s="295"/>
      <c r="HKK101" s="295"/>
      <c r="HKL101" s="295"/>
      <c r="HKM101" s="295"/>
      <c r="HKN101" s="295"/>
      <c r="HKO101" s="295"/>
      <c r="HKP101" s="295"/>
      <c r="HKQ101" s="295"/>
      <c r="HKR101" s="295"/>
      <c r="HKS101" s="295"/>
      <c r="HKT101" s="295"/>
      <c r="HKU101" s="295"/>
      <c r="HKV101" s="295"/>
      <c r="HKW101" s="295"/>
      <c r="HKX101" s="295"/>
      <c r="HKY101" s="295"/>
      <c r="HKZ101" s="295"/>
      <c r="HLA101" s="295"/>
      <c r="HLB101" s="295"/>
      <c r="HLC101" s="295"/>
      <c r="HLD101" s="295"/>
      <c r="HLE101" s="295"/>
      <c r="HLF101" s="295"/>
      <c r="HLG101" s="295"/>
      <c r="HLH101" s="295"/>
      <c r="HLI101" s="295"/>
      <c r="HLJ101" s="295"/>
      <c r="HLK101" s="295"/>
      <c r="HLL101" s="295"/>
      <c r="HLM101" s="295"/>
      <c r="HLN101" s="295"/>
      <c r="HLO101" s="295"/>
      <c r="HLP101" s="295"/>
      <c r="HLQ101" s="295"/>
      <c r="HLR101" s="295"/>
      <c r="HLS101" s="295"/>
      <c r="HLT101" s="295"/>
      <c r="HLU101" s="295"/>
      <c r="HLV101" s="295"/>
      <c r="HLW101" s="295"/>
      <c r="HLX101" s="295"/>
      <c r="HLY101" s="295"/>
      <c r="HLZ101" s="295"/>
      <c r="HMA101" s="295"/>
      <c r="HMB101" s="295"/>
      <c r="HMC101" s="295"/>
      <c r="HMD101" s="295"/>
      <c r="HME101" s="295"/>
      <c r="HMF101" s="295"/>
      <c r="HMG101" s="295"/>
      <c r="HMH101" s="295"/>
      <c r="HMI101" s="295"/>
      <c r="HMJ101" s="295"/>
      <c r="HMK101" s="295"/>
      <c r="HML101" s="295"/>
      <c r="HMM101" s="295"/>
      <c r="HMN101" s="295"/>
      <c r="HMO101" s="295"/>
      <c r="HMP101" s="295"/>
      <c r="HMQ101" s="295"/>
      <c r="HMR101" s="295"/>
      <c r="HMS101" s="295"/>
      <c r="HMT101" s="295"/>
      <c r="HMU101" s="295"/>
      <c r="HMV101" s="295"/>
      <c r="HMW101" s="295"/>
      <c r="HMX101" s="295"/>
      <c r="HMY101" s="295"/>
      <c r="HMZ101" s="295"/>
      <c r="HNA101" s="295"/>
      <c r="HNB101" s="295"/>
      <c r="HNC101" s="295"/>
      <c r="HND101" s="295"/>
      <c r="HNE101" s="295"/>
      <c r="HNF101" s="295"/>
      <c r="HNG101" s="295"/>
      <c r="HNH101" s="295"/>
      <c r="HNI101" s="295"/>
      <c r="HNJ101" s="295"/>
      <c r="HNK101" s="295"/>
      <c r="HNL101" s="295"/>
      <c r="HNM101" s="295"/>
      <c r="HNN101" s="295"/>
      <c r="HNO101" s="295"/>
      <c r="HNP101" s="295"/>
      <c r="HNQ101" s="295"/>
      <c r="HNR101" s="295"/>
      <c r="HNS101" s="295"/>
      <c r="HNT101" s="295"/>
      <c r="HNU101" s="295"/>
      <c r="HNV101" s="295"/>
      <c r="HNW101" s="295"/>
      <c r="HNX101" s="295"/>
      <c r="HNY101" s="295"/>
      <c r="HNZ101" s="295"/>
      <c r="HOA101" s="295"/>
      <c r="HOB101" s="295"/>
      <c r="HOC101" s="295"/>
      <c r="HOD101" s="295"/>
      <c r="HOE101" s="295"/>
      <c r="HOF101" s="295"/>
      <c r="HOG101" s="295"/>
      <c r="HOH101" s="295"/>
      <c r="HOI101" s="295"/>
      <c r="HOJ101" s="295"/>
      <c r="HOK101" s="295"/>
      <c r="HOL101" s="295"/>
      <c r="HOM101" s="295"/>
      <c r="HON101" s="295"/>
      <c r="HOO101" s="295"/>
      <c r="HOP101" s="295"/>
      <c r="HOQ101" s="295"/>
      <c r="HOR101" s="295"/>
      <c r="HOS101" s="295"/>
      <c r="HOT101" s="295"/>
      <c r="HOU101" s="295"/>
      <c r="HOV101" s="295"/>
      <c r="HOW101" s="295"/>
      <c r="HOX101" s="295"/>
      <c r="HOY101" s="295"/>
      <c r="HOZ101" s="295"/>
      <c r="HPA101" s="295"/>
      <c r="HPB101" s="295"/>
      <c r="HPC101" s="295"/>
      <c r="HPD101" s="295"/>
      <c r="HPE101" s="295"/>
      <c r="HPF101" s="295"/>
      <c r="HPG101" s="295"/>
      <c r="HPH101" s="295"/>
      <c r="HPI101" s="295"/>
      <c r="HPJ101" s="295"/>
      <c r="HPK101" s="295"/>
      <c r="HPL101" s="295"/>
      <c r="HPM101" s="295"/>
      <c r="HPN101" s="295"/>
      <c r="HPO101" s="295"/>
      <c r="HPP101" s="295"/>
      <c r="HPQ101" s="295"/>
      <c r="HPR101" s="295"/>
      <c r="HPS101" s="295"/>
      <c r="HPT101" s="295"/>
      <c r="HPU101" s="295"/>
      <c r="HPV101" s="295"/>
      <c r="HPW101" s="295"/>
      <c r="HPX101" s="295"/>
      <c r="HPY101" s="295"/>
      <c r="HPZ101" s="295"/>
      <c r="HQA101" s="295"/>
      <c r="HQB101" s="295"/>
      <c r="HQC101" s="295"/>
      <c r="HQD101" s="295"/>
      <c r="HQE101" s="295"/>
      <c r="HQF101" s="295"/>
      <c r="HQG101" s="295"/>
      <c r="HQH101" s="295"/>
      <c r="HQI101" s="295"/>
      <c r="HQJ101" s="295"/>
      <c r="HQK101" s="295"/>
      <c r="HQL101" s="295"/>
      <c r="HQM101" s="295"/>
      <c r="HQN101" s="295"/>
      <c r="HQO101" s="295"/>
      <c r="HQP101" s="295"/>
      <c r="HQQ101" s="295"/>
      <c r="HQR101" s="295"/>
      <c r="HQS101" s="295"/>
      <c r="HQT101" s="295"/>
      <c r="HQU101" s="295"/>
      <c r="HQV101" s="295"/>
      <c r="HQW101" s="295"/>
      <c r="HQX101" s="295"/>
      <c r="HQY101" s="295"/>
      <c r="HQZ101" s="295"/>
      <c r="HRA101" s="295"/>
      <c r="HRB101" s="295"/>
      <c r="HRC101" s="295"/>
      <c r="HRD101" s="295"/>
      <c r="HRE101" s="295"/>
      <c r="HRF101" s="295"/>
      <c r="HRG101" s="295"/>
      <c r="HRH101" s="295"/>
      <c r="HRI101" s="295"/>
      <c r="HRJ101" s="295"/>
      <c r="HRK101" s="295"/>
      <c r="HRL101" s="295"/>
      <c r="HRM101" s="295"/>
      <c r="HRN101" s="295"/>
      <c r="HRO101" s="295"/>
      <c r="HRP101" s="295"/>
      <c r="HRQ101" s="295"/>
      <c r="HRR101" s="295"/>
      <c r="HRS101" s="295"/>
      <c r="HRT101" s="295"/>
      <c r="HRU101" s="295"/>
      <c r="HRV101" s="295"/>
      <c r="HRW101" s="295"/>
      <c r="HRX101" s="295"/>
      <c r="HRY101" s="295"/>
      <c r="HRZ101" s="295"/>
      <c r="HSA101" s="295"/>
      <c r="HSB101" s="295"/>
      <c r="HSC101" s="295"/>
      <c r="HSD101" s="295"/>
      <c r="HSE101" s="295"/>
      <c r="HSF101" s="295"/>
      <c r="HSG101" s="295"/>
      <c r="HSH101" s="295"/>
      <c r="HSI101" s="295"/>
      <c r="HSJ101" s="295"/>
      <c r="HSK101" s="295"/>
      <c r="HSL101" s="295"/>
      <c r="HSM101" s="295"/>
      <c r="HSN101" s="295"/>
      <c r="HSO101" s="295"/>
      <c r="HSP101" s="295"/>
      <c r="HSQ101" s="295"/>
      <c r="HSR101" s="295"/>
      <c r="HSS101" s="295"/>
      <c r="HST101" s="295"/>
      <c r="HSU101" s="295"/>
      <c r="HSV101" s="295"/>
      <c r="HSW101" s="295"/>
      <c r="HSX101" s="295"/>
      <c r="HSY101" s="295"/>
      <c r="HSZ101" s="295"/>
      <c r="HTA101" s="295"/>
      <c r="HTB101" s="295"/>
      <c r="HTC101" s="295"/>
      <c r="HTD101" s="295"/>
      <c r="HTE101" s="295"/>
      <c r="HTF101" s="295"/>
      <c r="HTG101" s="295"/>
      <c r="HTH101" s="295"/>
      <c r="HTI101" s="295"/>
      <c r="HTJ101" s="295"/>
      <c r="HTK101" s="295"/>
      <c r="HTL101" s="295"/>
      <c r="HTM101" s="295"/>
      <c r="HTN101" s="295"/>
      <c r="HTO101" s="295"/>
      <c r="HTP101" s="295"/>
      <c r="HTQ101" s="295"/>
      <c r="HTR101" s="295"/>
      <c r="HTS101" s="295"/>
      <c r="HTT101" s="295"/>
      <c r="HTU101" s="295"/>
      <c r="HTV101" s="295"/>
      <c r="HTW101" s="295"/>
      <c r="HTX101" s="295"/>
      <c r="HTY101" s="295"/>
      <c r="HTZ101" s="295"/>
      <c r="HUA101" s="295"/>
      <c r="HUB101" s="295"/>
      <c r="HUC101" s="295"/>
      <c r="HUD101" s="295"/>
      <c r="HUE101" s="295"/>
      <c r="HUF101" s="295"/>
      <c r="HUG101" s="295"/>
      <c r="HUH101" s="295"/>
      <c r="HUI101" s="295"/>
      <c r="HUJ101" s="295"/>
      <c r="HUK101" s="295"/>
      <c r="HUL101" s="295"/>
      <c r="HUM101" s="295"/>
      <c r="HUN101" s="295"/>
      <c r="HUO101" s="295"/>
      <c r="HUP101" s="295"/>
      <c r="HUQ101" s="295"/>
      <c r="HUR101" s="295"/>
      <c r="HUS101" s="295"/>
      <c r="HUT101" s="295"/>
      <c r="HUU101" s="295"/>
      <c r="HUV101" s="295"/>
      <c r="HUW101" s="295"/>
      <c r="HUX101" s="295"/>
      <c r="HUY101" s="295"/>
      <c r="HUZ101" s="295"/>
      <c r="HVA101" s="295"/>
      <c r="HVB101" s="295"/>
      <c r="HVC101" s="295"/>
      <c r="HVD101" s="295"/>
      <c r="HVE101" s="295"/>
      <c r="HVF101" s="295"/>
      <c r="HVG101" s="295"/>
      <c r="HVH101" s="295"/>
      <c r="HVI101" s="295"/>
      <c r="HVJ101" s="295"/>
      <c r="HVK101" s="295"/>
      <c r="HVL101" s="295"/>
      <c r="HVM101" s="295"/>
      <c r="HVN101" s="295"/>
      <c r="HVO101" s="295"/>
      <c r="HVP101" s="295"/>
      <c r="HVQ101" s="295"/>
      <c r="HVR101" s="295"/>
      <c r="HVS101" s="295"/>
      <c r="HVT101" s="295"/>
      <c r="HVU101" s="295"/>
      <c r="HVV101" s="295"/>
      <c r="HVW101" s="295"/>
      <c r="HVX101" s="295"/>
      <c r="HVY101" s="295"/>
      <c r="HVZ101" s="295"/>
      <c r="HWA101" s="295"/>
      <c r="HWB101" s="295"/>
      <c r="HWC101" s="295"/>
      <c r="HWD101" s="295"/>
      <c r="HWE101" s="295"/>
      <c r="HWF101" s="295"/>
      <c r="HWG101" s="295"/>
      <c r="HWH101" s="295"/>
      <c r="HWI101" s="295"/>
      <c r="HWJ101" s="295"/>
      <c r="HWK101" s="295"/>
      <c r="HWL101" s="295"/>
      <c r="HWM101" s="295"/>
      <c r="HWN101" s="295"/>
      <c r="HWO101" s="295"/>
      <c r="HWP101" s="295"/>
      <c r="HWQ101" s="295"/>
      <c r="HWR101" s="295"/>
      <c r="HWS101" s="295"/>
      <c r="HWT101" s="295"/>
      <c r="HWU101" s="295"/>
      <c r="HWV101" s="295"/>
      <c r="HWW101" s="295"/>
      <c r="HWX101" s="295"/>
      <c r="HWY101" s="295"/>
      <c r="HWZ101" s="295"/>
      <c r="HXA101" s="295"/>
      <c r="HXB101" s="295"/>
      <c r="HXC101" s="295"/>
      <c r="HXD101" s="295"/>
      <c r="HXE101" s="295"/>
      <c r="HXF101" s="295"/>
      <c r="HXG101" s="295"/>
      <c r="HXH101" s="295"/>
      <c r="HXI101" s="295"/>
      <c r="HXJ101" s="295"/>
      <c r="HXK101" s="295"/>
      <c r="HXL101" s="295"/>
      <c r="HXM101" s="295"/>
      <c r="HXN101" s="295"/>
      <c r="HXO101" s="295"/>
      <c r="HXP101" s="295"/>
      <c r="HXQ101" s="295"/>
      <c r="HXR101" s="295"/>
      <c r="HXS101" s="295"/>
      <c r="HXT101" s="295"/>
      <c r="HXU101" s="295"/>
      <c r="HXV101" s="295"/>
      <c r="HXW101" s="295"/>
      <c r="HXX101" s="295"/>
      <c r="HXY101" s="295"/>
      <c r="HXZ101" s="295"/>
      <c r="HYA101" s="295"/>
      <c r="HYB101" s="295"/>
      <c r="HYC101" s="295"/>
      <c r="HYD101" s="295"/>
      <c r="HYE101" s="295"/>
      <c r="HYF101" s="295"/>
      <c r="HYG101" s="295"/>
      <c r="HYH101" s="295"/>
      <c r="HYI101" s="295"/>
      <c r="HYJ101" s="295"/>
      <c r="HYK101" s="295"/>
      <c r="HYL101" s="295"/>
      <c r="HYM101" s="295"/>
      <c r="HYN101" s="295"/>
      <c r="HYO101" s="295"/>
      <c r="HYP101" s="295"/>
      <c r="HYQ101" s="295"/>
      <c r="HYR101" s="295"/>
      <c r="HYS101" s="295"/>
      <c r="HYT101" s="295"/>
      <c r="HYU101" s="295"/>
      <c r="HYV101" s="295"/>
      <c r="HYW101" s="295"/>
      <c r="HYX101" s="295"/>
      <c r="HYY101" s="295"/>
      <c r="HYZ101" s="295"/>
      <c r="HZA101" s="295"/>
      <c r="HZB101" s="295"/>
      <c r="HZC101" s="295"/>
      <c r="HZD101" s="295"/>
      <c r="HZE101" s="295"/>
      <c r="HZF101" s="295"/>
      <c r="HZG101" s="295"/>
      <c r="HZH101" s="295"/>
      <c r="HZI101" s="295"/>
      <c r="HZJ101" s="295"/>
      <c r="HZK101" s="295"/>
      <c r="HZL101" s="295"/>
      <c r="HZM101" s="295"/>
      <c r="HZN101" s="295"/>
      <c r="HZO101" s="295"/>
      <c r="HZP101" s="295"/>
      <c r="HZQ101" s="295"/>
      <c r="HZR101" s="295"/>
      <c r="HZS101" s="295"/>
      <c r="HZT101" s="295"/>
      <c r="HZU101" s="295"/>
      <c r="HZV101" s="295"/>
      <c r="HZW101" s="295"/>
      <c r="HZX101" s="295"/>
      <c r="HZY101" s="295"/>
      <c r="HZZ101" s="295"/>
      <c r="IAA101" s="295"/>
      <c r="IAB101" s="295"/>
      <c r="IAC101" s="295"/>
      <c r="IAD101" s="295"/>
      <c r="IAE101" s="295"/>
      <c r="IAF101" s="295"/>
      <c r="IAG101" s="295"/>
      <c r="IAH101" s="295"/>
      <c r="IAI101" s="295"/>
      <c r="IAJ101" s="295"/>
      <c r="IAK101" s="295"/>
      <c r="IAL101" s="295"/>
      <c r="IAM101" s="295"/>
      <c r="IAN101" s="295"/>
      <c r="IAO101" s="295"/>
      <c r="IAP101" s="295"/>
      <c r="IAQ101" s="295"/>
      <c r="IAR101" s="295"/>
      <c r="IAS101" s="295"/>
      <c r="IAT101" s="295"/>
      <c r="IAU101" s="295"/>
      <c r="IAV101" s="295"/>
      <c r="IAW101" s="295"/>
      <c r="IAX101" s="295"/>
      <c r="IAY101" s="295"/>
      <c r="IAZ101" s="295"/>
      <c r="IBA101" s="295"/>
      <c r="IBB101" s="295"/>
      <c r="IBC101" s="295"/>
      <c r="IBD101" s="295"/>
      <c r="IBE101" s="295"/>
      <c r="IBF101" s="295"/>
      <c r="IBG101" s="295"/>
      <c r="IBH101" s="295"/>
      <c r="IBI101" s="295"/>
      <c r="IBJ101" s="295"/>
      <c r="IBK101" s="295"/>
      <c r="IBL101" s="295"/>
      <c r="IBM101" s="295"/>
      <c r="IBN101" s="295"/>
      <c r="IBO101" s="295"/>
      <c r="IBP101" s="295"/>
      <c r="IBQ101" s="295"/>
      <c r="IBR101" s="295"/>
      <c r="IBS101" s="295"/>
      <c r="IBT101" s="295"/>
      <c r="IBU101" s="295"/>
      <c r="IBV101" s="295"/>
      <c r="IBW101" s="295"/>
      <c r="IBX101" s="295"/>
      <c r="IBY101" s="295"/>
      <c r="IBZ101" s="295"/>
      <c r="ICA101" s="295"/>
      <c r="ICB101" s="295"/>
      <c r="ICC101" s="295"/>
      <c r="ICD101" s="295"/>
      <c r="ICE101" s="295"/>
      <c r="ICF101" s="295"/>
      <c r="ICG101" s="295"/>
      <c r="ICH101" s="295"/>
      <c r="ICI101" s="295"/>
      <c r="ICJ101" s="295"/>
      <c r="ICK101" s="295"/>
      <c r="ICL101" s="295"/>
      <c r="ICM101" s="295"/>
      <c r="ICN101" s="295"/>
      <c r="ICO101" s="295"/>
      <c r="ICP101" s="295"/>
      <c r="ICQ101" s="295"/>
      <c r="ICR101" s="295"/>
      <c r="ICS101" s="295"/>
      <c r="ICT101" s="295"/>
      <c r="ICU101" s="295"/>
      <c r="ICV101" s="295"/>
      <c r="ICW101" s="295"/>
      <c r="ICX101" s="295"/>
      <c r="ICY101" s="295"/>
      <c r="ICZ101" s="295"/>
      <c r="IDA101" s="295"/>
      <c r="IDB101" s="295"/>
      <c r="IDC101" s="295"/>
      <c r="IDD101" s="295"/>
      <c r="IDE101" s="295"/>
      <c r="IDF101" s="295"/>
      <c r="IDG101" s="295"/>
      <c r="IDH101" s="295"/>
      <c r="IDI101" s="295"/>
      <c r="IDJ101" s="295"/>
      <c r="IDK101" s="295"/>
      <c r="IDL101" s="295"/>
      <c r="IDM101" s="295"/>
      <c r="IDN101" s="295"/>
      <c r="IDO101" s="295"/>
      <c r="IDP101" s="295"/>
      <c r="IDQ101" s="295"/>
      <c r="IDR101" s="295"/>
      <c r="IDS101" s="295"/>
      <c r="IDT101" s="295"/>
      <c r="IDU101" s="295"/>
      <c r="IDV101" s="295"/>
      <c r="IDW101" s="295"/>
      <c r="IDX101" s="295"/>
      <c r="IDY101" s="295"/>
      <c r="IDZ101" s="295"/>
      <c r="IEA101" s="295"/>
      <c r="IEB101" s="295"/>
      <c r="IEC101" s="295"/>
      <c r="IED101" s="295"/>
      <c r="IEE101" s="295"/>
      <c r="IEF101" s="295"/>
      <c r="IEG101" s="295"/>
      <c r="IEH101" s="295"/>
      <c r="IEI101" s="295"/>
      <c r="IEJ101" s="295"/>
      <c r="IEK101" s="295"/>
      <c r="IEL101" s="295"/>
      <c r="IEM101" s="295"/>
      <c r="IEN101" s="295"/>
      <c r="IEO101" s="295"/>
      <c r="IEP101" s="295"/>
      <c r="IEQ101" s="295"/>
      <c r="IER101" s="295"/>
      <c r="IES101" s="295"/>
      <c r="IET101" s="295"/>
      <c r="IEU101" s="295"/>
      <c r="IEV101" s="295"/>
      <c r="IEW101" s="295"/>
      <c r="IEX101" s="295"/>
      <c r="IEY101" s="295"/>
      <c r="IEZ101" s="295"/>
      <c r="IFA101" s="295"/>
      <c r="IFB101" s="295"/>
      <c r="IFC101" s="295"/>
      <c r="IFD101" s="295"/>
      <c r="IFE101" s="295"/>
      <c r="IFF101" s="295"/>
      <c r="IFG101" s="295"/>
      <c r="IFH101" s="295"/>
      <c r="IFI101" s="295"/>
      <c r="IFJ101" s="295"/>
      <c r="IFK101" s="295"/>
      <c r="IFL101" s="295"/>
      <c r="IFM101" s="295"/>
      <c r="IFN101" s="295"/>
      <c r="IFO101" s="295"/>
      <c r="IFP101" s="295"/>
      <c r="IFQ101" s="295"/>
      <c r="IFR101" s="295"/>
      <c r="IFS101" s="295"/>
      <c r="IFT101" s="295"/>
      <c r="IFU101" s="295"/>
      <c r="IFV101" s="295"/>
      <c r="IFW101" s="295"/>
      <c r="IFX101" s="295"/>
      <c r="IFY101" s="295"/>
      <c r="IFZ101" s="295"/>
      <c r="IGA101" s="295"/>
      <c r="IGB101" s="295"/>
      <c r="IGC101" s="295"/>
      <c r="IGD101" s="295"/>
      <c r="IGE101" s="295"/>
      <c r="IGF101" s="295"/>
      <c r="IGG101" s="295"/>
      <c r="IGH101" s="295"/>
      <c r="IGI101" s="295"/>
      <c r="IGJ101" s="295"/>
      <c r="IGK101" s="295"/>
      <c r="IGL101" s="295"/>
      <c r="IGM101" s="295"/>
      <c r="IGN101" s="295"/>
      <c r="IGO101" s="295"/>
      <c r="IGP101" s="295"/>
      <c r="IGQ101" s="295"/>
      <c r="IGR101" s="295"/>
      <c r="IGS101" s="295"/>
      <c r="IGT101" s="295"/>
      <c r="IGU101" s="295"/>
      <c r="IGV101" s="295"/>
      <c r="IGW101" s="295"/>
      <c r="IGX101" s="295"/>
      <c r="IGY101" s="295"/>
      <c r="IGZ101" s="295"/>
      <c r="IHA101" s="295"/>
      <c r="IHB101" s="295"/>
      <c r="IHC101" s="295"/>
      <c r="IHD101" s="295"/>
      <c r="IHE101" s="295"/>
      <c r="IHF101" s="295"/>
      <c r="IHG101" s="295"/>
      <c r="IHH101" s="295"/>
      <c r="IHI101" s="295"/>
      <c r="IHJ101" s="295"/>
      <c r="IHK101" s="295"/>
      <c r="IHL101" s="295"/>
      <c r="IHM101" s="295"/>
      <c r="IHN101" s="295"/>
      <c r="IHO101" s="295"/>
      <c r="IHP101" s="295"/>
      <c r="IHQ101" s="295"/>
      <c r="IHR101" s="295"/>
      <c r="IHS101" s="295"/>
      <c r="IHT101" s="295"/>
      <c r="IHU101" s="295"/>
      <c r="IHV101" s="295"/>
      <c r="IHW101" s="295"/>
      <c r="IHX101" s="295"/>
      <c r="IHY101" s="295"/>
      <c r="IHZ101" s="295"/>
      <c r="IIA101" s="295"/>
      <c r="IIB101" s="295"/>
      <c r="IIC101" s="295"/>
      <c r="IID101" s="295"/>
      <c r="IIE101" s="295"/>
      <c r="IIF101" s="295"/>
      <c r="IIG101" s="295"/>
      <c r="IIH101" s="295"/>
      <c r="III101" s="295"/>
      <c r="IIJ101" s="295"/>
      <c r="IIK101" s="295"/>
      <c r="IIL101" s="295"/>
      <c r="IIM101" s="295"/>
      <c r="IIN101" s="295"/>
      <c r="IIO101" s="295"/>
      <c r="IIP101" s="295"/>
      <c r="IIQ101" s="295"/>
      <c r="IIR101" s="295"/>
      <c r="IIS101" s="295"/>
      <c r="IIT101" s="295"/>
      <c r="IIU101" s="295"/>
      <c r="IIV101" s="295"/>
      <c r="IIW101" s="295"/>
      <c r="IIX101" s="295"/>
      <c r="IIY101" s="295"/>
      <c r="IIZ101" s="295"/>
      <c r="IJA101" s="295"/>
      <c r="IJB101" s="295"/>
      <c r="IJC101" s="295"/>
      <c r="IJD101" s="295"/>
      <c r="IJE101" s="295"/>
      <c r="IJF101" s="295"/>
      <c r="IJG101" s="295"/>
      <c r="IJH101" s="295"/>
      <c r="IJI101" s="295"/>
      <c r="IJJ101" s="295"/>
      <c r="IJK101" s="295"/>
      <c r="IJL101" s="295"/>
      <c r="IJM101" s="295"/>
      <c r="IJN101" s="295"/>
      <c r="IJO101" s="295"/>
      <c r="IJP101" s="295"/>
      <c r="IJQ101" s="295"/>
      <c r="IJR101" s="295"/>
      <c r="IJS101" s="295"/>
      <c r="IJT101" s="295"/>
      <c r="IJU101" s="295"/>
      <c r="IJV101" s="295"/>
      <c r="IJW101" s="295"/>
      <c r="IJX101" s="295"/>
      <c r="IJY101" s="295"/>
      <c r="IJZ101" s="295"/>
      <c r="IKA101" s="295"/>
      <c r="IKB101" s="295"/>
      <c r="IKC101" s="295"/>
      <c r="IKD101" s="295"/>
      <c r="IKE101" s="295"/>
      <c r="IKF101" s="295"/>
      <c r="IKG101" s="295"/>
      <c r="IKH101" s="295"/>
      <c r="IKI101" s="295"/>
      <c r="IKJ101" s="295"/>
      <c r="IKK101" s="295"/>
      <c r="IKL101" s="295"/>
      <c r="IKM101" s="295"/>
      <c r="IKN101" s="295"/>
      <c r="IKO101" s="295"/>
      <c r="IKP101" s="295"/>
      <c r="IKQ101" s="295"/>
      <c r="IKR101" s="295"/>
      <c r="IKS101" s="295"/>
      <c r="IKT101" s="295"/>
      <c r="IKU101" s="295"/>
      <c r="IKV101" s="295"/>
      <c r="IKW101" s="295"/>
      <c r="IKX101" s="295"/>
      <c r="IKY101" s="295"/>
      <c r="IKZ101" s="295"/>
      <c r="ILA101" s="295"/>
      <c r="ILB101" s="295"/>
      <c r="ILC101" s="295"/>
      <c r="ILD101" s="295"/>
      <c r="ILE101" s="295"/>
      <c r="ILF101" s="295"/>
      <c r="ILG101" s="295"/>
      <c r="ILH101" s="295"/>
      <c r="ILI101" s="295"/>
      <c r="ILJ101" s="295"/>
      <c r="ILK101" s="295"/>
      <c r="ILL101" s="295"/>
      <c r="ILM101" s="295"/>
      <c r="ILN101" s="295"/>
      <c r="ILO101" s="295"/>
      <c r="ILP101" s="295"/>
      <c r="ILQ101" s="295"/>
      <c r="ILR101" s="295"/>
      <c r="ILS101" s="295"/>
      <c r="ILT101" s="295"/>
      <c r="ILU101" s="295"/>
      <c r="ILV101" s="295"/>
      <c r="ILW101" s="295"/>
      <c r="ILX101" s="295"/>
      <c r="ILY101" s="295"/>
      <c r="ILZ101" s="295"/>
      <c r="IMA101" s="295"/>
      <c r="IMB101" s="295"/>
      <c r="IMC101" s="295"/>
      <c r="IMD101" s="295"/>
      <c r="IME101" s="295"/>
      <c r="IMF101" s="295"/>
      <c r="IMG101" s="295"/>
      <c r="IMH101" s="295"/>
      <c r="IMI101" s="295"/>
      <c r="IMJ101" s="295"/>
      <c r="IMK101" s="295"/>
      <c r="IML101" s="295"/>
      <c r="IMM101" s="295"/>
      <c r="IMN101" s="295"/>
      <c r="IMO101" s="295"/>
      <c r="IMP101" s="295"/>
      <c r="IMQ101" s="295"/>
      <c r="IMR101" s="295"/>
      <c r="IMS101" s="295"/>
      <c r="IMT101" s="295"/>
      <c r="IMU101" s="295"/>
      <c r="IMV101" s="295"/>
      <c r="IMW101" s="295"/>
      <c r="IMX101" s="295"/>
      <c r="IMY101" s="295"/>
      <c r="IMZ101" s="295"/>
      <c r="INA101" s="295"/>
      <c r="INB101" s="295"/>
      <c r="INC101" s="295"/>
      <c r="IND101" s="295"/>
      <c r="INE101" s="295"/>
      <c r="INF101" s="295"/>
      <c r="ING101" s="295"/>
      <c r="INH101" s="295"/>
      <c r="INI101" s="295"/>
      <c r="INJ101" s="295"/>
      <c r="INK101" s="295"/>
      <c r="INL101" s="295"/>
      <c r="INM101" s="295"/>
      <c r="INN101" s="295"/>
      <c r="INO101" s="295"/>
      <c r="INP101" s="295"/>
      <c r="INQ101" s="295"/>
      <c r="INR101" s="295"/>
      <c r="INS101" s="295"/>
      <c r="INT101" s="295"/>
      <c r="INU101" s="295"/>
      <c r="INV101" s="295"/>
      <c r="INW101" s="295"/>
      <c r="INX101" s="295"/>
      <c r="INY101" s="295"/>
      <c r="INZ101" s="295"/>
      <c r="IOA101" s="295"/>
      <c r="IOB101" s="295"/>
      <c r="IOC101" s="295"/>
      <c r="IOD101" s="295"/>
      <c r="IOE101" s="295"/>
      <c r="IOF101" s="295"/>
      <c r="IOG101" s="295"/>
      <c r="IOH101" s="295"/>
      <c r="IOI101" s="295"/>
      <c r="IOJ101" s="295"/>
      <c r="IOK101" s="295"/>
      <c r="IOL101" s="295"/>
      <c r="IOM101" s="295"/>
      <c r="ION101" s="295"/>
      <c r="IOO101" s="295"/>
      <c r="IOP101" s="295"/>
      <c r="IOQ101" s="295"/>
      <c r="IOR101" s="295"/>
      <c r="IOS101" s="295"/>
      <c r="IOT101" s="295"/>
      <c r="IOU101" s="295"/>
      <c r="IOV101" s="295"/>
      <c r="IOW101" s="295"/>
      <c r="IOX101" s="295"/>
      <c r="IOY101" s="295"/>
      <c r="IOZ101" s="295"/>
      <c r="IPA101" s="295"/>
      <c r="IPB101" s="295"/>
      <c r="IPC101" s="295"/>
      <c r="IPD101" s="295"/>
      <c r="IPE101" s="295"/>
      <c r="IPF101" s="295"/>
      <c r="IPG101" s="295"/>
      <c r="IPH101" s="295"/>
      <c r="IPI101" s="295"/>
      <c r="IPJ101" s="295"/>
      <c r="IPK101" s="295"/>
      <c r="IPL101" s="295"/>
      <c r="IPM101" s="295"/>
      <c r="IPN101" s="295"/>
      <c r="IPO101" s="295"/>
      <c r="IPP101" s="295"/>
      <c r="IPQ101" s="295"/>
      <c r="IPR101" s="295"/>
      <c r="IPS101" s="295"/>
      <c r="IPT101" s="295"/>
      <c r="IPU101" s="295"/>
      <c r="IPV101" s="295"/>
      <c r="IPW101" s="295"/>
      <c r="IPX101" s="295"/>
      <c r="IPY101" s="295"/>
      <c r="IPZ101" s="295"/>
      <c r="IQA101" s="295"/>
      <c r="IQB101" s="295"/>
      <c r="IQC101" s="295"/>
      <c r="IQD101" s="295"/>
      <c r="IQE101" s="295"/>
      <c r="IQF101" s="295"/>
      <c r="IQG101" s="295"/>
      <c r="IQH101" s="295"/>
      <c r="IQI101" s="295"/>
      <c r="IQJ101" s="295"/>
      <c r="IQK101" s="295"/>
      <c r="IQL101" s="295"/>
      <c r="IQM101" s="295"/>
      <c r="IQN101" s="295"/>
      <c r="IQO101" s="295"/>
      <c r="IQP101" s="295"/>
      <c r="IQQ101" s="295"/>
      <c r="IQR101" s="295"/>
      <c r="IQS101" s="295"/>
      <c r="IQT101" s="295"/>
      <c r="IQU101" s="295"/>
      <c r="IQV101" s="295"/>
      <c r="IQW101" s="295"/>
      <c r="IQX101" s="295"/>
      <c r="IQY101" s="295"/>
      <c r="IQZ101" s="295"/>
      <c r="IRA101" s="295"/>
      <c r="IRB101" s="295"/>
      <c r="IRC101" s="295"/>
      <c r="IRD101" s="295"/>
      <c r="IRE101" s="295"/>
      <c r="IRF101" s="295"/>
      <c r="IRG101" s="295"/>
      <c r="IRH101" s="295"/>
      <c r="IRI101" s="295"/>
      <c r="IRJ101" s="295"/>
      <c r="IRK101" s="295"/>
      <c r="IRL101" s="295"/>
      <c r="IRM101" s="295"/>
      <c r="IRN101" s="295"/>
      <c r="IRO101" s="295"/>
      <c r="IRP101" s="295"/>
      <c r="IRQ101" s="295"/>
      <c r="IRR101" s="295"/>
      <c r="IRS101" s="295"/>
      <c r="IRT101" s="295"/>
      <c r="IRU101" s="295"/>
      <c r="IRV101" s="295"/>
      <c r="IRW101" s="295"/>
      <c r="IRX101" s="295"/>
      <c r="IRY101" s="295"/>
      <c r="IRZ101" s="295"/>
      <c r="ISA101" s="295"/>
      <c r="ISB101" s="295"/>
      <c r="ISC101" s="295"/>
      <c r="ISD101" s="295"/>
      <c r="ISE101" s="295"/>
      <c r="ISF101" s="295"/>
      <c r="ISG101" s="295"/>
      <c r="ISH101" s="295"/>
      <c r="ISI101" s="295"/>
      <c r="ISJ101" s="295"/>
      <c r="ISK101" s="295"/>
      <c r="ISL101" s="295"/>
      <c r="ISM101" s="295"/>
      <c r="ISN101" s="295"/>
      <c r="ISO101" s="295"/>
      <c r="ISP101" s="295"/>
      <c r="ISQ101" s="295"/>
      <c r="ISR101" s="295"/>
      <c r="ISS101" s="295"/>
      <c r="IST101" s="295"/>
      <c r="ISU101" s="295"/>
      <c r="ISV101" s="295"/>
      <c r="ISW101" s="295"/>
      <c r="ISX101" s="295"/>
      <c r="ISY101" s="295"/>
      <c r="ISZ101" s="295"/>
      <c r="ITA101" s="295"/>
      <c r="ITB101" s="295"/>
      <c r="ITC101" s="295"/>
      <c r="ITD101" s="295"/>
      <c r="ITE101" s="295"/>
      <c r="ITF101" s="295"/>
      <c r="ITG101" s="295"/>
      <c r="ITH101" s="295"/>
      <c r="ITI101" s="295"/>
      <c r="ITJ101" s="295"/>
      <c r="ITK101" s="295"/>
      <c r="ITL101" s="295"/>
      <c r="ITM101" s="295"/>
      <c r="ITN101" s="295"/>
      <c r="ITO101" s="295"/>
      <c r="ITP101" s="295"/>
      <c r="ITQ101" s="295"/>
      <c r="ITR101" s="295"/>
      <c r="ITS101" s="295"/>
      <c r="ITT101" s="295"/>
      <c r="ITU101" s="295"/>
      <c r="ITV101" s="295"/>
      <c r="ITW101" s="295"/>
      <c r="ITX101" s="295"/>
      <c r="ITY101" s="295"/>
      <c r="ITZ101" s="295"/>
      <c r="IUA101" s="295"/>
      <c r="IUB101" s="295"/>
      <c r="IUC101" s="295"/>
      <c r="IUD101" s="295"/>
      <c r="IUE101" s="295"/>
      <c r="IUF101" s="295"/>
      <c r="IUG101" s="295"/>
      <c r="IUH101" s="295"/>
      <c r="IUI101" s="295"/>
      <c r="IUJ101" s="295"/>
      <c r="IUK101" s="295"/>
      <c r="IUL101" s="295"/>
      <c r="IUM101" s="295"/>
      <c r="IUN101" s="295"/>
      <c r="IUO101" s="295"/>
      <c r="IUP101" s="295"/>
      <c r="IUQ101" s="295"/>
      <c r="IUR101" s="295"/>
      <c r="IUS101" s="295"/>
      <c r="IUT101" s="295"/>
      <c r="IUU101" s="295"/>
      <c r="IUV101" s="295"/>
      <c r="IUW101" s="295"/>
      <c r="IUX101" s="295"/>
      <c r="IUY101" s="295"/>
      <c r="IUZ101" s="295"/>
      <c r="IVA101" s="295"/>
      <c r="IVB101" s="295"/>
      <c r="IVC101" s="295"/>
      <c r="IVD101" s="295"/>
      <c r="IVE101" s="295"/>
      <c r="IVF101" s="295"/>
      <c r="IVG101" s="295"/>
      <c r="IVH101" s="295"/>
      <c r="IVI101" s="295"/>
      <c r="IVJ101" s="295"/>
      <c r="IVK101" s="295"/>
      <c r="IVL101" s="295"/>
      <c r="IVM101" s="295"/>
      <c r="IVN101" s="295"/>
      <c r="IVO101" s="295"/>
      <c r="IVP101" s="295"/>
      <c r="IVQ101" s="295"/>
      <c r="IVR101" s="295"/>
      <c r="IVS101" s="295"/>
      <c r="IVT101" s="295"/>
      <c r="IVU101" s="295"/>
      <c r="IVV101" s="295"/>
      <c r="IVW101" s="295"/>
      <c r="IVX101" s="295"/>
      <c r="IVY101" s="295"/>
      <c r="IVZ101" s="295"/>
      <c r="IWA101" s="295"/>
      <c r="IWB101" s="295"/>
      <c r="IWC101" s="295"/>
      <c r="IWD101" s="295"/>
      <c r="IWE101" s="295"/>
      <c r="IWF101" s="295"/>
      <c r="IWG101" s="295"/>
      <c r="IWH101" s="295"/>
      <c r="IWI101" s="295"/>
      <c r="IWJ101" s="295"/>
      <c r="IWK101" s="295"/>
      <c r="IWL101" s="295"/>
      <c r="IWM101" s="295"/>
      <c r="IWN101" s="295"/>
      <c r="IWO101" s="295"/>
      <c r="IWP101" s="295"/>
      <c r="IWQ101" s="295"/>
      <c r="IWR101" s="295"/>
      <c r="IWS101" s="295"/>
      <c r="IWT101" s="295"/>
      <c r="IWU101" s="295"/>
      <c r="IWV101" s="295"/>
      <c r="IWW101" s="295"/>
      <c r="IWX101" s="295"/>
      <c r="IWY101" s="295"/>
      <c r="IWZ101" s="295"/>
      <c r="IXA101" s="295"/>
      <c r="IXB101" s="295"/>
      <c r="IXC101" s="295"/>
      <c r="IXD101" s="295"/>
      <c r="IXE101" s="295"/>
      <c r="IXF101" s="295"/>
      <c r="IXG101" s="295"/>
      <c r="IXH101" s="295"/>
      <c r="IXI101" s="295"/>
      <c r="IXJ101" s="295"/>
      <c r="IXK101" s="295"/>
      <c r="IXL101" s="295"/>
      <c r="IXM101" s="295"/>
      <c r="IXN101" s="295"/>
      <c r="IXO101" s="295"/>
      <c r="IXP101" s="295"/>
      <c r="IXQ101" s="295"/>
      <c r="IXR101" s="295"/>
      <c r="IXS101" s="295"/>
      <c r="IXT101" s="295"/>
      <c r="IXU101" s="295"/>
      <c r="IXV101" s="295"/>
      <c r="IXW101" s="295"/>
      <c r="IXX101" s="295"/>
      <c r="IXY101" s="295"/>
      <c r="IXZ101" s="295"/>
      <c r="IYA101" s="295"/>
      <c r="IYB101" s="295"/>
      <c r="IYC101" s="295"/>
      <c r="IYD101" s="295"/>
      <c r="IYE101" s="295"/>
      <c r="IYF101" s="295"/>
      <c r="IYG101" s="295"/>
      <c r="IYH101" s="295"/>
      <c r="IYI101" s="295"/>
      <c r="IYJ101" s="295"/>
      <c r="IYK101" s="295"/>
      <c r="IYL101" s="295"/>
      <c r="IYM101" s="295"/>
      <c r="IYN101" s="295"/>
      <c r="IYO101" s="295"/>
      <c r="IYP101" s="295"/>
      <c r="IYQ101" s="295"/>
      <c r="IYR101" s="295"/>
      <c r="IYS101" s="295"/>
      <c r="IYT101" s="295"/>
      <c r="IYU101" s="295"/>
      <c r="IYV101" s="295"/>
      <c r="IYW101" s="295"/>
      <c r="IYX101" s="295"/>
      <c r="IYY101" s="295"/>
      <c r="IYZ101" s="295"/>
      <c r="IZA101" s="295"/>
      <c r="IZB101" s="295"/>
      <c r="IZC101" s="295"/>
      <c r="IZD101" s="295"/>
      <c r="IZE101" s="295"/>
      <c r="IZF101" s="295"/>
      <c r="IZG101" s="295"/>
      <c r="IZH101" s="295"/>
      <c r="IZI101" s="295"/>
      <c r="IZJ101" s="295"/>
      <c r="IZK101" s="295"/>
      <c r="IZL101" s="295"/>
      <c r="IZM101" s="295"/>
      <c r="IZN101" s="295"/>
      <c r="IZO101" s="295"/>
      <c r="IZP101" s="295"/>
      <c r="IZQ101" s="295"/>
      <c r="IZR101" s="295"/>
      <c r="IZS101" s="295"/>
      <c r="IZT101" s="295"/>
      <c r="IZU101" s="295"/>
      <c r="IZV101" s="295"/>
      <c r="IZW101" s="295"/>
      <c r="IZX101" s="295"/>
      <c r="IZY101" s="295"/>
      <c r="IZZ101" s="295"/>
      <c r="JAA101" s="295"/>
      <c r="JAB101" s="295"/>
      <c r="JAC101" s="295"/>
      <c r="JAD101" s="295"/>
      <c r="JAE101" s="295"/>
      <c r="JAF101" s="295"/>
      <c r="JAG101" s="295"/>
      <c r="JAH101" s="295"/>
      <c r="JAI101" s="295"/>
      <c r="JAJ101" s="295"/>
      <c r="JAK101" s="295"/>
      <c r="JAL101" s="295"/>
      <c r="JAM101" s="295"/>
      <c r="JAN101" s="295"/>
      <c r="JAO101" s="295"/>
      <c r="JAP101" s="295"/>
      <c r="JAQ101" s="295"/>
      <c r="JAR101" s="295"/>
      <c r="JAS101" s="295"/>
      <c r="JAT101" s="295"/>
      <c r="JAU101" s="295"/>
      <c r="JAV101" s="295"/>
      <c r="JAW101" s="295"/>
      <c r="JAX101" s="295"/>
      <c r="JAY101" s="295"/>
      <c r="JAZ101" s="295"/>
      <c r="JBA101" s="295"/>
      <c r="JBB101" s="295"/>
      <c r="JBC101" s="295"/>
      <c r="JBD101" s="295"/>
      <c r="JBE101" s="295"/>
      <c r="JBF101" s="295"/>
      <c r="JBG101" s="295"/>
      <c r="JBH101" s="295"/>
      <c r="JBI101" s="295"/>
      <c r="JBJ101" s="295"/>
      <c r="JBK101" s="295"/>
      <c r="JBL101" s="295"/>
      <c r="JBM101" s="295"/>
      <c r="JBN101" s="295"/>
      <c r="JBO101" s="295"/>
      <c r="JBP101" s="295"/>
      <c r="JBQ101" s="295"/>
      <c r="JBR101" s="295"/>
      <c r="JBS101" s="295"/>
      <c r="JBT101" s="295"/>
      <c r="JBU101" s="295"/>
      <c r="JBV101" s="295"/>
      <c r="JBW101" s="295"/>
      <c r="JBX101" s="295"/>
      <c r="JBY101" s="295"/>
      <c r="JBZ101" s="295"/>
      <c r="JCA101" s="295"/>
      <c r="JCB101" s="295"/>
      <c r="JCC101" s="295"/>
      <c r="JCD101" s="295"/>
      <c r="JCE101" s="295"/>
      <c r="JCF101" s="295"/>
      <c r="JCG101" s="295"/>
      <c r="JCH101" s="295"/>
      <c r="JCI101" s="295"/>
      <c r="JCJ101" s="295"/>
      <c r="JCK101" s="295"/>
      <c r="JCL101" s="295"/>
      <c r="JCM101" s="295"/>
      <c r="JCN101" s="295"/>
      <c r="JCO101" s="295"/>
      <c r="JCP101" s="295"/>
      <c r="JCQ101" s="295"/>
      <c r="JCR101" s="295"/>
      <c r="JCS101" s="295"/>
      <c r="JCT101" s="295"/>
      <c r="JCU101" s="295"/>
      <c r="JCV101" s="295"/>
      <c r="JCW101" s="295"/>
      <c r="JCX101" s="295"/>
      <c r="JCY101" s="295"/>
      <c r="JCZ101" s="295"/>
      <c r="JDA101" s="295"/>
      <c r="JDB101" s="295"/>
      <c r="JDC101" s="295"/>
      <c r="JDD101" s="295"/>
      <c r="JDE101" s="295"/>
      <c r="JDF101" s="295"/>
      <c r="JDG101" s="295"/>
      <c r="JDH101" s="295"/>
      <c r="JDI101" s="295"/>
      <c r="JDJ101" s="295"/>
      <c r="JDK101" s="295"/>
      <c r="JDL101" s="295"/>
      <c r="JDM101" s="295"/>
      <c r="JDN101" s="295"/>
      <c r="JDO101" s="295"/>
      <c r="JDP101" s="295"/>
      <c r="JDQ101" s="295"/>
      <c r="JDR101" s="295"/>
      <c r="JDS101" s="295"/>
      <c r="JDT101" s="295"/>
      <c r="JDU101" s="295"/>
      <c r="JDV101" s="295"/>
      <c r="JDW101" s="295"/>
      <c r="JDX101" s="295"/>
      <c r="JDY101" s="295"/>
      <c r="JDZ101" s="295"/>
      <c r="JEA101" s="295"/>
      <c r="JEB101" s="295"/>
      <c r="JEC101" s="295"/>
      <c r="JED101" s="295"/>
      <c r="JEE101" s="295"/>
      <c r="JEF101" s="295"/>
      <c r="JEG101" s="295"/>
      <c r="JEH101" s="295"/>
      <c r="JEI101" s="295"/>
      <c r="JEJ101" s="295"/>
      <c r="JEK101" s="295"/>
      <c r="JEL101" s="295"/>
      <c r="JEM101" s="295"/>
      <c r="JEN101" s="295"/>
      <c r="JEO101" s="295"/>
      <c r="JEP101" s="295"/>
      <c r="JEQ101" s="295"/>
      <c r="JER101" s="295"/>
      <c r="JES101" s="295"/>
      <c r="JET101" s="295"/>
      <c r="JEU101" s="295"/>
      <c r="JEV101" s="295"/>
      <c r="JEW101" s="295"/>
      <c r="JEX101" s="295"/>
      <c r="JEY101" s="295"/>
      <c r="JEZ101" s="295"/>
      <c r="JFA101" s="295"/>
      <c r="JFB101" s="295"/>
      <c r="JFC101" s="295"/>
      <c r="JFD101" s="295"/>
      <c r="JFE101" s="295"/>
      <c r="JFF101" s="295"/>
      <c r="JFG101" s="295"/>
      <c r="JFH101" s="295"/>
      <c r="JFI101" s="295"/>
      <c r="JFJ101" s="295"/>
      <c r="JFK101" s="295"/>
      <c r="JFL101" s="295"/>
      <c r="JFM101" s="295"/>
      <c r="JFN101" s="295"/>
      <c r="JFO101" s="295"/>
      <c r="JFP101" s="295"/>
      <c r="JFQ101" s="295"/>
      <c r="JFR101" s="295"/>
      <c r="JFS101" s="295"/>
      <c r="JFT101" s="295"/>
      <c r="JFU101" s="295"/>
      <c r="JFV101" s="295"/>
      <c r="JFW101" s="295"/>
      <c r="JFX101" s="295"/>
      <c r="JFY101" s="295"/>
      <c r="JFZ101" s="295"/>
      <c r="JGA101" s="295"/>
      <c r="JGB101" s="295"/>
      <c r="JGC101" s="295"/>
      <c r="JGD101" s="295"/>
      <c r="JGE101" s="295"/>
      <c r="JGF101" s="295"/>
      <c r="JGG101" s="295"/>
      <c r="JGH101" s="295"/>
      <c r="JGI101" s="295"/>
      <c r="JGJ101" s="295"/>
      <c r="JGK101" s="295"/>
      <c r="JGL101" s="295"/>
      <c r="JGM101" s="295"/>
      <c r="JGN101" s="295"/>
      <c r="JGO101" s="295"/>
      <c r="JGP101" s="295"/>
      <c r="JGQ101" s="295"/>
      <c r="JGR101" s="295"/>
      <c r="JGS101" s="295"/>
      <c r="JGT101" s="295"/>
      <c r="JGU101" s="295"/>
      <c r="JGV101" s="295"/>
      <c r="JGW101" s="295"/>
      <c r="JGX101" s="295"/>
      <c r="JGY101" s="295"/>
      <c r="JGZ101" s="295"/>
      <c r="JHA101" s="295"/>
      <c r="JHB101" s="295"/>
      <c r="JHC101" s="295"/>
      <c r="JHD101" s="295"/>
      <c r="JHE101" s="295"/>
      <c r="JHF101" s="295"/>
      <c r="JHG101" s="295"/>
      <c r="JHH101" s="295"/>
      <c r="JHI101" s="295"/>
      <c r="JHJ101" s="295"/>
      <c r="JHK101" s="295"/>
      <c r="JHL101" s="295"/>
      <c r="JHM101" s="295"/>
      <c r="JHN101" s="295"/>
      <c r="JHO101" s="295"/>
      <c r="JHP101" s="295"/>
      <c r="JHQ101" s="295"/>
      <c r="JHR101" s="295"/>
      <c r="JHS101" s="295"/>
      <c r="JHT101" s="295"/>
      <c r="JHU101" s="295"/>
      <c r="JHV101" s="295"/>
      <c r="JHW101" s="295"/>
      <c r="JHX101" s="295"/>
      <c r="JHY101" s="295"/>
      <c r="JHZ101" s="295"/>
      <c r="JIA101" s="295"/>
      <c r="JIB101" s="295"/>
      <c r="JIC101" s="295"/>
      <c r="JID101" s="295"/>
      <c r="JIE101" s="295"/>
      <c r="JIF101" s="295"/>
      <c r="JIG101" s="295"/>
      <c r="JIH101" s="295"/>
      <c r="JII101" s="295"/>
      <c r="JIJ101" s="295"/>
      <c r="JIK101" s="295"/>
      <c r="JIL101" s="295"/>
      <c r="JIM101" s="295"/>
      <c r="JIN101" s="295"/>
      <c r="JIO101" s="295"/>
      <c r="JIP101" s="295"/>
      <c r="JIQ101" s="295"/>
      <c r="JIR101" s="295"/>
      <c r="JIS101" s="295"/>
      <c r="JIT101" s="295"/>
      <c r="JIU101" s="295"/>
      <c r="JIV101" s="295"/>
      <c r="JIW101" s="295"/>
      <c r="JIX101" s="295"/>
      <c r="JIY101" s="295"/>
      <c r="JIZ101" s="295"/>
      <c r="JJA101" s="295"/>
      <c r="JJB101" s="295"/>
      <c r="JJC101" s="295"/>
      <c r="JJD101" s="295"/>
      <c r="JJE101" s="295"/>
      <c r="JJF101" s="295"/>
      <c r="JJG101" s="295"/>
      <c r="JJH101" s="295"/>
      <c r="JJI101" s="295"/>
      <c r="JJJ101" s="295"/>
      <c r="JJK101" s="295"/>
      <c r="JJL101" s="295"/>
      <c r="JJM101" s="295"/>
      <c r="JJN101" s="295"/>
      <c r="JJO101" s="295"/>
      <c r="JJP101" s="295"/>
      <c r="JJQ101" s="295"/>
      <c r="JJR101" s="295"/>
      <c r="JJS101" s="295"/>
      <c r="JJT101" s="295"/>
      <c r="JJU101" s="295"/>
      <c r="JJV101" s="295"/>
      <c r="JJW101" s="295"/>
      <c r="JJX101" s="295"/>
      <c r="JJY101" s="295"/>
      <c r="JJZ101" s="295"/>
      <c r="JKA101" s="295"/>
      <c r="JKB101" s="295"/>
      <c r="JKC101" s="295"/>
      <c r="JKD101" s="295"/>
      <c r="JKE101" s="295"/>
      <c r="JKF101" s="295"/>
      <c r="JKG101" s="295"/>
      <c r="JKH101" s="295"/>
      <c r="JKI101" s="295"/>
      <c r="JKJ101" s="295"/>
      <c r="JKK101" s="295"/>
      <c r="JKL101" s="295"/>
      <c r="JKM101" s="295"/>
      <c r="JKN101" s="295"/>
      <c r="JKO101" s="295"/>
      <c r="JKP101" s="295"/>
      <c r="JKQ101" s="295"/>
      <c r="JKR101" s="295"/>
      <c r="JKS101" s="295"/>
      <c r="JKT101" s="295"/>
      <c r="JKU101" s="295"/>
      <c r="JKV101" s="295"/>
      <c r="JKW101" s="295"/>
      <c r="JKX101" s="295"/>
      <c r="JKY101" s="295"/>
      <c r="JKZ101" s="295"/>
      <c r="JLA101" s="295"/>
      <c r="JLB101" s="295"/>
      <c r="JLC101" s="295"/>
      <c r="JLD101" s="295"/>
      <c r="JLE101" s="295"/>
      <c r="JLF101" s="295"/>
      <c r="JLG101" s="295"/>
      <c r="JLH101" s="295"/>
      <c r="JLI101" s="295"/>
      <c r="JLJ101" s="295"/>
      <c r="JLK101" s="295"/>
      <c r="JLL101" s="295"/>
      <c r="JLM101" s="295"/>
      <c r="JLN101" s="295"/>
      <c r="JLO101" s="295"/>
      <c r="JLP101" s="295"/>
      <c r="JLQ101" s="295"/>
      <c r="JLR101" s="295"/>
      <c r="JLS101" s="295"/>
      <c r="JLT101" s="295"/>
      <c r="JLU101" s="295"/>
      <c r="JLV101" s="295"/>
      <c r="JLW101" s="295"/>
      <c r="JLX101" s="295"/>
      <c r="JLY101" s="295"/>
      <c r="JLZ101" s="295"/>
      <c r="JMA101" s="295"/>
      <c r="JMB101" s="295"/>
      <c r="JMC101" s="295"/>
      <c r="JMD101" s="295"/>
      <c r="JME101" s="295"/>
      <c r="JMF101" s="295"/>
      <c r="JMG101" s="295"/>
      <c r="JMH101" s="295"/>
      <c r="JMI101" s="295"/>
      <c r="JMJ101" s="295"/>
      <c r="JMK101" s="295"/>
      <c r="JML101" s="295"/>
      <c r="JMM101" s="295"/>
      <c r="JMN101" s="295"/>
      <c r="JMO101" s="295"/>
      <c r="JMP101" s="295"/>
      <c r="JMQ101" s="295"/>
      <c r="JMR101" s="295"/>
      <c r="JMS101" s="295"/>
      <c r="JMT101" s="295"/>
      <c r="JMU101" s="295"/>
      <c r="JMV101" s="295"/>
      <c r="JMW101" s="295"/>
      <c r="JMX101" s="295"/>
      <c r="JMY101" s="295"/>
      <c r="JMZ101" s="295"/>
      <c r="JNA101" s="295"/>
      <c r="JNB101" s="295"/>
      <c r="JNC101" s="295"/>
      <c r="JND101" s="295"/>
      <c r="JNE101" s="295"/>
      <c r="JNF101" s="295"/>
      <c r="JNG101" s="295"/>
      <c r="JNH101" s="295"/>
      <c r="JNI101" s="295"/>
      <c r="JNJ101" s="295"/>
      <c r="JNK101" s="295"/>
      <c r="JNL101" s="295"/>
      <c r="JNM101" s="295"/>
      <c r="JNN101" s="295"/>
      <c r="JNO101" s="295"/>
      <c r="JNP101" s="295"/>
      <c r="JNQ101" s="295"/>
      <c r="JNR101" s="295"/>
      <c r="JNS101" s="295"/>
      <c r="JNT101" s="295"/>
      <c r="JNU101" s="295"/>
      <c r="JNV101" s="295"/>
      <c r="JNW101" s="295"/>
      <c r="JNX101" s="295"/>
      <c r="JNY101" s="295"/>
      <c r="JNZ101" s="295"/>
      <c r="JOA101" s="295"/>
      <c r="JOB101" s="295"/>
      <c r="JOC101" s="295"/>
      <c r="JOD101" s="295"/>
      <c r="JOE101" s="295"/>
      <c r="JOF101" s="295"/>
      <c r="JOG101" s="295"/>
      <c r="JOH101" s="295"/>
      <c r="JOI101" s="295"/>
      <c r="JOJ101" s="295"/>
      <c r="JOK101" s="295"/>
      <c r="JOL101" s="295"/>
      <c r="JOM101" s="295"/>
      <c r="JON101" s="295"/>
      <c r="JOO101" s="295"/>
      <c r="JOP101" s="295"/>
      <c r="JOQ101" s="295"/>
      <c r="JOR101" s="295"/>
      <c r="JOS101" s="295"/>
      <c r="JOT101" s="295"/>
      <c r="JOU101" s="295"/>
      <c r="JOV101" s="295"/>
      <c r="JOW101" s="295"/>
      <c r="JOX101" s="295"/>
      <c r="JOY101" s="295"/>
      <c r="JOZ101" s="295"/>
      <c r="JPA101" s="295"/>
      <c r="JPB101" s="295"/>
      <c r="JPC101" s="295"/>
      <c r="JPD101" s="295"/>
      <c r="JPE101" s="295"/>
      <c r="JPF101" s="295"/>
      <c r="JPG101" s="295"/>
      <c r="JPH101" s="295"/>
      <c r="JPI101" s="295"/>
      <c r="JPJ101" s="295"/>
      <c r="JPK101" s="295"/>
      <c r="JPL101" s="295"/>
      <c r="JPM101" s="295"/>
      <c r="JPN101" s="295"/>
      <c r="JPO101" s="295"/>
      <c r="JPP101" s="295"/>
      <c r="JPQ101" s="295"/>
      <c r="JPR101" s="295"/>
      <c r="JPS101" s="295"/>
      <c r="JPT101" s="295"/>
      <c r="JPU101" s="295"/>
      <c r="JPV101" s="295"/>
      <c r="JPW101" s="295"/>
      <c r="JPX101" s="295"/>
      <c r="JPY101" s="295"/>
      <c r="JPZ101" s="295"/>
      <c r="JQA101" s="295"/>
      <c r="JQB101" s="295"/>
      <c r="JQC101" s="295"/>
      <c r="JQD101" s="295"/>
      <c r="JQE101" s="295"/>
      <c r="JQF101" s="295"/>
      <c r="JQG101" s="295"/>
      <c r="JQH101" s="295"/>
      <c r="JQI101" s="295"/>
      <c r="JQJ101" s="295"/>
      <c r="JQK101" s="295"/>
      <c r="JQL101" s="295"/>
      <c r="JQM101" s="295"/>
      <c r="JQN101" s="295"/>
      <c r="JQO101" s="295"/>
      <c r="JQP101" s="295"/>
      <c r="JQQ101" s="295"/>
      <c r="JQR101" s="295"/>
      <c r="JQS101" s="295"/>
      <c r="JQT101" s="295"/>
      <c r="JQU101" s="295"/>
      <c r="JQV101" s="295"/>
      <c r="JQW101" s="295"/>
      <c r="JQX101" s="295"/>
      <c r="JQY101" s="295"/>
      <c r="JQZ101" s="295"/>
      <c r="JRA101" s="295"/>
      <c r="JRB101" s="295"/>
      <c r="JRC101" s="295"/>
      <c r="JRD101" s="295"/>
      <c r="JRE101" s="295"/>
      <c r="JRF101" s="295"/>
      <c r="JRG101" s="295"/>
      <c r="JRH101" s="295"/>
      <c r="JRI101" s="295"/>
      <c r="JRJ101" s="295"/>
      <c r="JRK101" s="295"/>
      <c r="JRL101" s="295"/>
      <c r="JRM101" s="295"/>
      <c r="JRN101" s="295"/>
      <c r="JRO101" s="295"/>
      <c r="JRP101" s="295"/>
      <c r="JRQ101" s="295"/>
      <c r="JRR101" s="295"/>
      <c r="JRS101" s="295"/>
      <c r="JRT101" s="295"/>
      <c r="JRU101" s="295"/>
      <c r="JRV101" s="295"/>
      <c r="JRW101" s="295"/>
      <c r="JRX101" s="295"/>
      <c r="JRY101" s="295"/>
      <c r="JRZ101" s="295"/>
      <c r="JSA101" s="295"/>
      <c r="JSB101" s="295"/>
      <c r="JSC101" s="295"/>
      <c r="JSD101" s="295"/>
      <c r="JSE101" s="295"/>
      <c r="JSF101" s="295"/>
      <c r="JSG101" s="295"/>
      <c r="JSH101" s="295"/>
      <c r="JSI101" s="295"/>
      <c r="JSJ101" s="295"/>
      <c r="JSK101" s="295"/>
      <c r="JSL101" s="295"/>
      <c r="JSM101" s="295"/>
      <c r="JSN101" s="295"/>
      <c r="JSO101" s="295"/>
      <c r="JSP101" s="295"/>
      <c r="JSQ101" s="295"/>
      <c r="JSR101" s="295"/>
      <c r="JSS101" s="295"/>
      <c r="JST101" s="295"/>
      <c r="JSU101" s="295"/>
      <c r="JSV101" s="295"/>
      <c r="JSW101" s="295"/>
      <c r="JSX101" s="295"/>
      <c r="JSY101" s="295"/>
      <c r="JSZ101" s="295"/>
      <c r="JTA101" s="295"/>
      <c r="JTB101" s="295"/>
      <c r="JTC101" s="295"/>
      <c r="JTD101" s="295"/>
      <c r="JTE101" s="295"/>
      <c r="JTF101" s="295"/>
      <c r="JTG101" s="295"/>
      <c r="JTH101" s="295"/>
      <c r="JTI101" s="295"/>
      <c r="JTJ101" s="295"/>
      <c r="JTK101" s="295"/>
      <c r="JTL101" s="295"/>
      <c r="JTM101" s="295"/>
      <c r="JTN101" s="295"/>
      <c r="JTO101" s="295"/>
      <c r="JTP101" s="295"/>
      <c r="JTQ101" s="295"/>
      <c r="JTR101" s="295"/>
      <c r="JTS101" s="295"/>
      <c r="JTT101" s="295"/>
      <c r="JTU101" s="295"/>
      <c r="JTV101" s="295"/>
      <c r="JTW101" s="295"/>
      <c r="JTX101" s="295"/>
      <c r="JTY101" s="295"/>
      <c r="JTZ101" s="295"/>
      <c r="JUA101" s="295"/>
      <c r="JUB101" s="295"/>
      <c r="JUC101" s="295"/>
      <c r="JUD101" s="295"/>
      <c r="JUE101" s="295"/>
      <c r="JUF101" s="295"/>
      <c r="JUG101" s="295"/>
      <c r="JUH101" s="295"/>
      <c r="JUI101" s="295"/>
      <c r="JUJ101" s="295"/>
      <c r="JUK101" s="295"/>
      <c r="JUL101" s="295"/>
      <c r="JUM101" s="295"/>
      <c r="JUN101" s="295"/>
      <c r="JUO101" s="295"/>
      <c r="JUP101" s="295"/>
      <c r="JUQ101" s="295"/>
      <c r="JUR101" s="295"/>
      <c r="JUS101" s="295"/>
      <c r="JUT101" s="295"/>
      <c r="JUU101" s="295"/>
      <c r="JUV101" s="295"/>
      <c r="JUW101" s="295"/>
      <c r="JUX101" s="295"/>
      <c r="JUY101" s="295"/>
      <c r="JUZ101" s="295"/>
      <c r="JVA101" s="295"/>
      <c r="JVB101" s="295"/>
      <c r="JVC101" s="295"/>
      <c r="JVD101" s="295"/>
      <c r="JVE101" s="295"/>
      <c r="JVF101" s="295"/>
      <c r="JVG101" s="295"/>
      <c r="JVH101" s="295"/>
      <c r="JVI101" s="295"/>
      <c r="JVJ101" s="295"/>
      <c r="JVK101" s="295"/>
      <c r="JVL101" s="295"/>
      <c r="JVM101" s="295"/>
      <c r="JVN101" s="295"/>
      <c r="JVO101" s="295"/>
      <c r="JVP101" s="295"/>
      <c r="JVQ101" s="295"/>
      <c r="JVR101" s="295"/>
      <c r="JVS101" s="295"/>
      <c r="JVT101" s="295"/>
      <c r="JVU101" s="295"/>
      <c r="JVV101" s="295"/>
      <c r="JVW101" s="295"/>
      <c r="JVX101" s="295"/>
      <c r="JVY101" s="295"/>
      <c r="JVZ101" s="295"/>
      <c r="JWA101" s="295"/>
      <c r="JWB101" s="295"/>
      <c r="JWC101" s="295"/>
      <c r="JWD101" s="295"/>
      <c r="JWE101" s="295"/>
      <c r="JWF101" s="295"/>
      <c r="JWG101" s="295"/>
      <c r="JWH101" s="295"/>
      <c r="JWI101" s="295"/>
      <c r="JWJ101" s="295"/>
      <c r="JWK101" s="295"/>
      <c r="JWL101" s="295"/>
      <c r="JWM101" s="295"/>
      <c r="JWN101" s="295"/>
      <c r="JWO101" s="295"/>
      <c r="JWP101" s="295"/>
      <c r="JWQ101" s="295"/>
      <c r="JWR101" s="295"/>
      <c r="JWS101" s="295"/>
      <c r="JWT101" s="295"/>
      <c r="JWU101" s="295"/>
      <c r="JWV101" s="295"/>
      <c r="JWW101" s="295"/>
      <c r="JWX101" s="295"/>
      <c r="JWY101" s="295"/>
      <c r="JWZ101" s="295"/>
      <c r="JXA101" s="295"/>
      <c r="JXB101" s="295"/>
      <c r="JXC101" s="295"/>
      <c r="JXD101" s="295"/>
      <c r="JXE101" s="295"/>
      <c r="JXF101" s="295"/>
      <c r="JXG101" s="295"/>
      <c r="JXH101" s="295"/>
      <c r="JXI101" s="295"/>
      <c r="JXJ101" s="295"/>
      <c r="JXK101" s="295"/>
      <c r="JXL101" s="295"/>
      <c r="JXM101" s="295"/>
      <c r="JXN101" s="295"/>
      <c r="JXO101" s="295"/>
      <c r="JXP101" s="295"/>
      <c r="JXQ101" s="295"/>
      <c r="JXR101" s="295"/>
      <c r="JXS101" s="295"/>
      <c r="JXT101" s="295"/>
      <c r="JXU101" s="295"/>
      <c r="JXV101" s="295"/>
      <c r="JXW101" s="295"/>
      <c r="JXX101" s="295"/>
      <c r="JXY101" s="295"/>
      <c r="JXZ101" s="295"/>
      <c r="JYA101" s="295"/>
      <c r="JYB101" s="295"/>
      <c r="JYC101" s="295"/>
      <c r="JYD101" s="295"/>
      <c r="JYE101" s="295"/>
      <c r="JYF101" s="295"/>
      <c r="JYG101" s="295"/>
      <c r="JYH101" s="295"/>
      <c r="JYI101" s="295"/>
      <c r="JYJ101" s="295"/>
      <c r="JYK101" s="295"/>
      <c r="JYL101" s="295"/>
      <c r="JYM101" s="295"/>
      <c r="JYN101" s="295"/>
      <c r="JYO101" s="295"/>
      <c r="JYP101" s="295"/>
      <c r="JYQ101" s="295"/>
      <c r="JYR101" s="295"/>
      <c r="JYS101" s="295"/>
      <c r="JYT101" s="295"/>
      <c r="JYU101" s="295"/>
      <c r="JYV101" s="295"/>
      <c r="JYW101" s="295"/>
      <c r="JYX101" s="295"/>
      <c r="JYY101" s="295"/>
      <c r="JYZ101" s="295"/>
      <c r="JZA101" s="295"/>
      <c r="JZB101" s="295"/>
      <c r="JZC101" s="295"/>
      <c r="JZD101" s="295"/>
      <c r="JZE101" s="295"/>
      <c r="JZF101" s="295"/>
      <c r="JZG101" s="295"/>
      <c r="JZH101" s="295"/>
      <c r="JZI101" s="295"/>
      <c r="JZJ101" s="295"/>
      <c r="JZK101" s="295"/>
      <c r="JZL101" s="295"/>
      <c r="JZM101" s="295"/>
      <c r="JZN101" s="295"/>
      <c r="JZO101" s="295"/>
      <c r="JZP101" s="295"/>
      <c r="JZQ101" s="295"/>
      <c r="JZR101" s="295"/>
      <c r="JZS101" s="295"/>
      <c r="JZT101" s="295"/>
      <c r="JZU101" s="295"/>
      <c r="JZV101" s="295"/>
      <c r="JZW101" s="295"/>
      <c r="JZX101" s="295"/>
      <c r="JZY101" s="295"/>
      <c r="JZZ101" s="295"/>
      <c r="KAA101" s="295"/>
      <c r="KAB101" s="295"/>
      <c r="KAC101" s="295"/>
      <c r="KAD101" s="295"/>
      <c r="KAE101" s="295"/>
      <c r="KAF101" s="295"/>
      <c r="KAG101" s="295"/>
      <c r="KAH101" s="295"/>
      <c r="KAI101" s="295"/>
      <c r="KAJ101" s="295"/>
      <c r="KAK101" s="295"/>
      <c r="KAL101" s="295"/>
      <c r="KAM101" s="295"/>
      <c r="KAN101" s="295"/>
      <c r="KAO101" s="295"/>
      <c r="KAP101" s="295"/>
      <c r="KAQ101" s="295"/>
      <c r="KAR101" s="295"/>
      <c r="KAS101" s="295"/>
      <c r="KAT101" s="295"/>
      <c r="KAU101" s="295"/>
      <c r="KAV101" s="295"/>
      <c r="KAW101" s="295"/>
      <c r="KAX101" s="295"/>
      <c r="KAY101" s="295"/>
      <c r="KAZ101" s="295"/>
      <c r="KBA101" s="295"/>
      <c r="KBB101" s="295"/>
      <c r="KBC101" s="295"/>
      <c r="KBD101" s="295"/>
      <c r="KBE101" s="295"/>
      <c r="KBF101" s="295"/>
      <c r="KBG101" s="295"/>
      <c r="KBH101" s="295"/>
      <c r="KBI101" s="295"/>
      <c r="KBJ101" s="295"/>
      <c r="KBK101" s="295"/>
      <c r="KBL101" s="295"/>
      <c r="KBM101" s="295"/>
      <c r="KBN101" s="295"/>
      <c r="KBO101" s="295"/>
      <c r="KBP101" s="295"/>
      <c r="KBQ101" s="295"/>
      <c r="KBR101" s="295"/>
      <c r="KBS101" s="295"/>
      <c r="KBT101" s="295"/>
      <c r="KBU101" s="295"/>
      <c r="KBV101" s="295"/>
      <c r="KBW101" s="295"/>
      <c r="KBX101" s="295"/>
      <c r="KBY101" s="295"/>
      <c r="KBZ101" s="295"/>
      <c r="KCA101" s="295"/>
      <c r="KCB101" s="295"/>
      <c r="KCC101" s="295"/>
      <c r="KCD101" s="295"/>
      <c r="KCE101" s="295"/>
      <c r="KCF101" s="295"/>
      <c r="KCG101" s="295"/>
      <c r="KCH101" s="295"/>
      <c r="KCI101" s="295"/>
      <c r="KCJ101" s="295"/>
      <c r="KCK101" s="295"/>
      <c r="KCL101" s="295"/>
      <c r="KCM101" s="295"/>
      <c r="KCN101" s="295"/>
      <c r="KCO101" s="295"/>
      <c r="KCP101" s="295"/>
      <c r="KCQ101" s="295"/>
      <c r="KCR101" s="295"/>
      <c r="KCS101" s="295"/>
      <c r="KCT101" s="295"/>
      <c r="KCU101" s="295"/>
      <c r="KCV101" s="295"/>
      <c r="KCW101" s="295"/>
      <c r="KCX101" s="295"/>
      <c r="KCY101" s="295"/>
      <c r="KCZ101" s="295"/>
      <c r="KDA101" s="295"/>
      <c r="KDB101" s="295"/>
      <c r="KDC101" s="295"/>
      <c r="KDD101" s="295"/>
      <c r="KDE101" s="295"/>
      <c r="KDF101" s="295"/>
      <c r="KDG101" s="295"/>
      <c r="KDH101" s="295"/>
      <c r="KDI101" s="295"/>
      <c r="KDJ101" s="295"/>
      <c r="KDK101" s="295"/>
      <c r="KDL101" s="295"/>
      <c r="KDM101" s="295"/>
      <c r="KDN101" s="295"/>
      <c r="KDO101" s="295"/>
      <c r="KDP101" s="295"/>
      <c r="KDQ101" s="295"/>
      <c r="KDR101" s="295"/>
      <c r="KDS101" s="295"/>
      <c r="KDT101" s="295"/>
      <c r="KDU101" s="295"/>
      <c r="KDV101" s="295"/>
      <c r="KDW101" s="295"/>
      <c r="KDX101" s="295"/>
      <c r="KDY101" s="295"/>
      <c r="KDZ101" s="295"/>
      <c r="KEA101" s="295"/>
      <c r="KEB101" s="295"/>
      <c r="KEC101" s="295"/>
      <c r="KED101" s="295"/>
      <c r="KEE101" s="295"/>
      <c r="KEF101" s="295"/>
      <c r="KEG101" s="295"/>
      <c r="KEH101" s="295"/>
      <c r="KEI101" s="295"/>
      <c r="KEJ101" s="295"/>
      <c r="KEK101" s="295"/>
      <c r="KEL101" s="295"/>
      <c r="KEM101" s="295"/>
      <c r="KEN101" s="295"/>
      <c r="KEO101" s="295"/>
      <c r="KEP101" s="295"/>
      <c r="KEQ101" s="295"/>
      <c r="KER101" s="295"/>
      <c r="KES101" s="295"/>
      <c r="KET101" s="295"/>
      <c r="KEU101" s="295"/>
      <c r="KEV101" s="295"/>
      <c r="KEW101" s="295"/>
      <c r="KEX101" s="295"/>
      <c r="KEY101" s="295"/>
      <c r="KEZ101" s="295"/>
      <c r="KFA101" s="295"/>
      <c r="KFB101" s="295"/>
      <c r="KFC101" s="295"/>
      <c r="KFD101" s="295"/>
      <c r="KFE101" s="295"/>
      <c r="KFF101" s="295"/>
      <c r="KFG101" s="295"/>
      <c r="KFH101" s="295"/>
      <c r="KFI101" s="295"/>
      <c r="KFJ101" s="295"/>
      <c r="KFK101" s="295"/>
      <c r="KFL101" s="295"/>
      <c r="KFM101" s="295"/>
      <c r="KFN101" s="295"/>
      <c r="KFO101" s="295"/>
      <c r="KFP101" s="295"/>
      <c r="KFQ101" s="295"/>
      <c r="KFR101" s="295"/>
      <c r="KFS101" s="295"/>
      <c r="KFT101" s="295"/>
      <c r="KFU101" s="295"/>
      <c r="KFV101" s="295"/>
      <c r="KFW101" s="295"/>
      <c r="KFX101" s="295"/>
      <c r="KFY101" s="295"/>
      <c r="KFZ101" s="295"/>
      <c r="KGA101" s="295"/>
      <c r="KGB101" s="295"/>
      <c r="KGC101" s="295"/>
      <c r="KGD101" s="295"/>
      <c r="KGE101" s="295"/>
      <c r="KGF101" s="295"/>
      <c r="KGG101" s="295"/>
      <c r="KGH101" s="295"/>
      <c r="KGI101" s="295"/>
      <c r="KGJ101" s="295"/>
      <c r="KGK101" s="295"/>
      <c r="KGL101" s="295"/>
      <c r="KGM101" s="295"/>
      <c r="KGN101" s="295"/>
      <c r="KGO101" s="295"/>
      <c r="KGP101" s="295"/>
      <c r="KGQ101" s="295"/>
      <c r="KGR101" s="295"/>
      <c r="KGS101" s="295"/>
      <c r="KGT101" s="295"/>
      <c r="KGU101" s="295"/>
      <c r="KGV101" s="295"/>
      <c r="KGW101" s="295"/>
      <c r="KGX101" s="295"/>
      <c r="KGY101" s="295"/>
      <c r="KGZ101" s="295"/>
      <c r="KHA101" s="295"/>
      <c r="KHB101" s="295"/>
      <c r="KHC101" s="295"/>
      <c r="KHD101" s="295"/>
      <c r="KHE101" s="295"/>
      <c r="KHF101" s="295"/>
      <c r="KHG101" s="295"/>
      <c r="KHH101" s="295"/>
      <c r="KHI101" s="295"/>
      <c r="KHJ101" s="295"/>
      <c r="KHK101" s="295"/>
      <c r="KHL101" s="295"/>
      <c r="KHM101" s="295"/>
      <c r="KHN101" s="295"/>
      <c r="KHO101" s="295"/>
      <c r="KHP101" s="295"/>
      <c r="KHQ101" s="295"/>
      <c r="KHR101" s="295"/>
      <c r="KHS101" s="295"/>
      <c r="KHT101" s="295"/>
      <c r="KHU101" s="295"/>
      <c r="KHV101" s="295"/>
      <c r="KHW101" s="295"/>
      <c r="KHX101" s="295"/>
      <c r="KHY101" s="295"/>
      <c r="KHZ101" s="295"/>
      <c r="KIA101" s="295"/>
      <c r="KIB101" s="295"/>
      <c r="KIC101" s="295"/>
      <c r="KID101" s="295"/>
      <c r="KIE101" s="295"/>
      <c r="KIF101" s="295"/>
      <c r="KIG101" s="295"/>
      <c r="KIH101" s="295"/>
      <c r="KII101" s="295"/>
      <c r="KIJ101" s="295"/>
      <c r="KIK101" s="295"/>
      <c r="KIL101" s="295"/>
      <c r="KIM101" s="295"/>
      <c r="KIN101" s="295"/>
      <c r="KIO101" s="295"/>
      <c r="KIP101" s="295"/>
      <c r="KIQ101" s="295"/>
      <c r="KIR101" s="295"/>
      <c r="KIS101" s="295"/>
      <c r="KIT101" s="295"/>
      <c r="KIU101" s="295"/>
      <c r="KIV101" s="295"/>
      <c r="KIW101" s="295"/>
      <c r="KIX101" s="295"/>
      <c r="KIY101" s="295"/>
      <c r="KIZ101" s="295"/>
      <c r="KJA101" s="295"/>
      <c r="KJB101" s="295"/>
      <c r="KJC101" s="295"/>
      <c r="KJD101" s="295"/>
      <c r="KJE101" s="295"/>
      <c r="KJF101" s="295"/>
      <c r="KJG101" s="295"/>
      <c r="KJH101" s="295"/>
      <c r="KJI101" s="295"/>
      <c r="KJJ101" s="295"/>
      <c r="KJK101" s="295"/>
      <c r="KJL101" s="295"/>
      <c r="KJM101" s="295"/>
      <c r="KJN101" s="295"/>
      <c r="KJO101" s="295"/>
      <c r="KJP101" s="295"/>
      <c r="KJQ101" s="295"/>
      <c r="KJR101" s="295"/>
      <c r="KJS101" s="295"/>
      <c r="KJT101" s="295"/>
      <c r="KJU101" s="295"/>
      <c r="KJV101" s="295"/>
      <c r="KJW101" s="295"/>
      <c r="KJX101" s="295"/>
      <c r="KJY101" s="295"/>
      <c r="KJZ101" s="295"/>
      <c r="KKA101" s="295"/>
      <c r="KKB101" s="295"/>
      <c r="KKC101" s="295"/>
      <c r="KKD101" s="295"/>
      <c r="KKE101" s="295"/>
      <c r="KKF101" s="295"/>
      <c r="KKG101" s="295"/>
      <c r="KKH101" s="295"/>
      <c r="KKI101" s="295"/>
      <c r="KKJ101" s="295"/>
      <c r="KKK101" s="295"/>
      <c r="KKL101" s="295"/>
      <c r="KKM101" s="295"/>
      <c r="KKN101" s="295"/>
      <c r="KKO101" s="295"/>
      <c r="KKP101" s="295"/>
      <c r="KKQ101" s="295"/>
      <c r="KKR101" s="295"/>
      <c r="KKS101" s="295"/>
      <c r="KKT101" s="295"/>
      <c r="KKU101" s="295"/>
      <c r="KKV101" s="295"/>
      <c r="KKW101" s="295"/>
      <c r="KKX101" s="295"/>
      <c r="KKY101" s="295"/>
      <c r="KKZ101" s="295"/>
      <c r="KLA101" s="295"/>
      <c r="KLB101" s="295"/>
      <c r="KLC101" s="295"/>
      <c r="KLD101" s="295"/>
      <c r="KLE101" s="295"/>
      <c r="KLF101" s="295"/>
      <c r="KLG101" s="295"/>
      <c r="KLH101" s="295"/>
      <c r="KLI101" s="295"/>
      <c r="KLJ101" s="295"/>
      <c r="KLK101" s="295"/>
      <c r="KLL101" s="295"/>
      <c r="KLM101" s="295"/>
      <c r="KLN101" s="295"/>
      <c r="KLO101" s="295"/>
      <c r="KLP101" s="295"/>
      <c r="KLQ101" s="295"/>
      <c r="KLR101" s="295"/>
      <c r="KLS101" s="295"/>
      <c r="KLT101" s="295"/>
      <c r="KLU101" s="295"/>
      <c r="KLV101" s="295"/>
      <c r="KLW101" s="295"/>
      <c r="KLX101" s="295"/>
      <c r="KLY101" s="295"/>
      <c r="KLZ101" s="295"/>
      <c r="KMA101" s="295"/>
      <c r="KMB101" s="295"/>
      <c r="KMC101" s="295"/>
      <c r="KMD101" s="295"/>
      <c r="KME101" s="295"/>
      <c r="KMF101" s="295"/>
      <c r="KMG101" s="295"/>
      <c r="KMH101" s="295"/>
      <c r="KMI101" s="295"/>
      <c r="KMJ101" s="295"/>
      <c r="KMK101" s="295"/>
      <c r="KML101" s="295"/>
      <c r="KMM101" s="295"/>
      <c r="KMN101" s="295"/>
      <c r="KMO101" s="295"/>
      <c r="KMP101" s="295"/>
      <c r="KMQ101" s="295"/>
      <c r="KMR101" s="295"/>
      <c r="KMS101" s="295"/>
      <c r="KMT101" s="295"/>
      <c r="KMU101" s="295"/>
      <c r="KMV101" s="295"/>
      <c r="KMW101" s="295"/>
      <c r="KMX101" s="295"/>
      <c r="KMY101" s="295"/>
      <c r="KMZ101" s="295"/>
      <c r="KNA101" s="295"/>
      <c r="KNB101" s="295"/>
      <c r="KNC101" s="295"/>
      <c r="KND101" s="295"/>
      <c r="KNE101" s="295"/>
      <c r="KNF101" s="295"/>
      <c r="KNG101" s="295"/>
      <c r="KNH101" s="295"/>
      <c r="KNI101" s="295"/>
      <c r="KNJ101" s="295"/>
      <c r="KNK101" s="295"/>
      <c r="KNL101" s="295"/>
      <c r="KNM101" s="295"/>
      <c r="KNN101" s="295"/>
      <c r="KNO101" s="295"/>
      <c r="KNP101" s="295"/>
      <c r="KNQ101" s="295"/>
      <c r="KNR101" s="295"/>
      <c r="KNS101" s="295"/>
      <c r="KNT101" s="295"/>
      <c r="KNU101" s="295"/>
      <c r="KNV101" s="295"/>
      <c r="KNW101" s="295"/>
      <c r="KNX101" s="295"/>
      <c r="KNY101" s="295"/>
      <c r="KNZ101" s="295"/>
      <c r="KOA101" s="295"/>
      <c r="KOB101" s="295"/>
      <c r="KOC101" s="295"/>
      <c r="KOD101" s="295"/>
      <c r="KOE101" s="295"/>
      <c r="KOF101" s="295"/>
      <c r="KOG101" s="295"/>
      <c r="KOH101" s="295"/>
      <c r="KOI101" s="295"/>
      <c r="KOJ101" s="295"/>
      <c r="KOK101" s="295"/>
      <c r="KOL101" s="295"/>
      <c r="KOM101" s="295"/>
      <c r="KON101" s="295"/>
      <c r="KOO101" s="295"/>
      <c r="KOP101" s="295"/>
      <c r="KOQ101" s="295"/>
      <c r="KOR101" s="295"/>
      <c r="KOS101" s="295"/>
      <c r="KOT101" s="295"/>
      <c r="KOU101" s="295"/>
      <c r="KOV101" s="295"/>
      <c r="KOW101" s="295"/>
      <c r="KOX101" s="295"/>
      <c r="KOY101" s="295"/>
      <c r="KOZ101" s="295"/>
      <c r="KPA101" s="295"/>
      <c r="KPB101" s="295"/>
      <c r="KPC101" s="295"/>
      <c r="KPD101" s="295"/>
      <c r="KPE101" s="295"/>
      <c r="KPF101" s="295"/>
      <c r="KPG101" s="295"/>
      <c r="KPH101" s="295"/>
      <c r="KPI101" s="295"/>
      <c r="KPJ101" s="295"/>
      <c r="KPK101" s="295"/>
      <c r="KPL101" s="295"/>
      <c r="KPM101" s="295"/>
      <c r="KPN101" s="295"/>
      <c r="KPO101" s="295"/>
      <c r="KPP101" s="295"/>
      <c r="KPQ101" s="295"/>
      <c r="KPR101" s="295"/>
      <c r="KPS101" s="295"/>
      <c r="KPT101" s="295"/>
      <c r="KPU101" s="295"/>
      <c r="KPV101" s="295"/>
      <c r="KPW101" s="295"/>
      <c r="KPX101" s="295"/>
      <c r="KPY101" s="295"/>
      <c r="KPZ101" s="295"/>
      <c r="KQA101" s="295"/>
      <c r="KQB101" s="295"/>
      <c r="KQC101" s="295"/>
      <c r="KQD101" s="295"/>
      <c r="KQE101" s="295"/>
      <c r="KQF101" s="295"/>
      <c r="KQG101" s="295"/>
      <c r="KQH101" s="295"/>
      <c r="KQI101" s="295"/>
      <c r="KQJ101" s="295"/>
      <c r="KQK101" s="295"/>
      <c r="KQL101" s="295"/>
      <c r="KQM101" s="295"/>
      <c r="KQN101" s="295"/>
      <c r="KQO101" s="295"/>
      <c r="KQP101" s="295"/>
      <c r="KQQ101" s="295"/>
      <c r="KQR101" s="295"/>
      <c r="KQS101" s="295"/>
      <c r="KQT101" s="295"/>
      <c r="KQU101" s="295"/>
      <c r="KQV101" s="295"/>
      <c r="KQW101" s="295"/>
      <c r="KQX101" s="295"/>
      <c r="KQY101" s="295"/>
      <c r="KQZ101" s="295"/>
      <c r="KRA101" s="295"/>
      <c r="KRB101" s="295"/>
      <c r="KRC101" s="295"/>
      <c r="KRD101" s="295"/>
      <c r="KRE101" s="295"/>
      <c r="KRF101" s="295"/>
      <c r="KRG101" s="295"/>
      <c r="KRH101" s="295"/>
      <c r="KRI101" s="295"/>
      <c r="KRJ101" s="295"/>
      <c r="KRK101" s="295"/>
      <c r="KRL101" s="295"/>
      <c r="KRM101" s="295"/>
      <c r="KRN101" s="295"/>
      <c r="KRO101" s="295"/>
      <c r="KRP101" s="295"/>
      <c r="KRQ101" s="295"/>
      <c r="KRR101" s="295"/>
      <c r="KRS101" s="295"/>
      <c r="KRT101" s="295"/>
      <c r="KRU101" s="295"/>
      <c r="KRV101" s="295"/>
      <c r="KRW101" s="295"/>
      <c r="KRX101" s="295"/>
      <c r="KRY101" s="295"/>
      <c r="KRZ101" s="295"/>
      <c r="KSA101" s="295"/>
      <c r="KSB101" s="295"/>
      <c r="KSC101" s="295"/>
      <c r="KSD101" s="295"/>
      <c r="KSE101" s="295"/>
      <c r="KSF101" s="295"/>
      <c r="KSG101" s="295"/>
      <c r="KSH101" s="295"/>
      <c r="KSI101" s="295"/>
      <c r="KSJ101" s="295"/>
      <c r="KSK101" s="295"/>
      <c r="KSL101" s="295"/>
      <c r="KSM101" s="295"/>
      <c r="KSN101" s="295"/>
      <c r="KSO101" s="295"/>
      <c r="KSP101" s="295"/>
      <c r="KSQ101" s="295"/>
      <c r="KSR101" s="295"/>
      <c r="KSS101" s="295"/>
      <c r="KST101" s="295"/>
      <c r="KSU101" s="295"/>
      <c r="KSV101" s="295"/>
      <c r="KSW101" s="295"/>
      <c r="KSX101" s="295"/>
      <c r="KSY101" s="295"/>
      <c r="KSZ101" s="295"/>
      <c r="KTA101" s="295"/>
      <c r="KTB101" s="295"/>
      <c r="KTC101" s="295"/>
      <c r="KTD101" s="295"/>
      <c r="KTE101" s="295"/>
      <c r="KTF101" s="295"/>
      <c r="KTG101" s="295"/>
      <c r="KTH101" s="295"/>
      <c r="KTI101" s="295"/>
      <c r="KTJ101" s="295"/>
      <c r="KTK101" s="295"/>
      <c r="KTL101" s="295"/>
      <c r="KTM101" s="295"/>
      <c r="KTN101" s="295"/>
      <c r="KTO101" s="295"/>
      <c r="KTP101" s="295"/>
      <c r="KTQ101" s="295"/>
      <c r="KTR101" s="295"/>
      <c r="KTS101" s="295"/>
      <c r="KTT101" s="295"/>
      <c r="KTU101" s="295"/>
      <c r="KTV101" s="295"/>
      <c r="KTW101" s="295"/>
      <c r="KTX101" s="295"/>
      <c r="KTY101" s="295"/>
      <c r="KTZ101" s="295"/>
      <c r="KUA101" s="295"/>
      <c r="KUB101" s="295"/>
      <c r="KUC101" s="295"/>
      <c r="KUD101" s="295"/>
      <c r="KUE101" s="295"/>
      <c r="KUF101" s="295"/>
      <c r="KUG101" s="295"/>
      <c r="KUH101" s="295"/>
      <c r="KUI101" s="295"/>
      <c r="KUJ101" s="295"/>
      <c r="KUK101" s="295"/>
      <c r="KUL101" s="295"/>
      <c r="KUM101" s="295"/>
      <c r="KUN101" s="295"/>
      <c r="KUO101" s="295"/>
      <c r="KUP101" s="295"/>
      <c r="KUQ101" s="295"/>
      <c r="KUR101" s="295"/>
      <c r="KUS101" s="295"/>
      <c r="KUT101" s="295"/>
      <c r="KUU101" s="295"/>
      <c r="KUV101" s="295"/>
      <c r="KUW101" s="295"/>
      <c r="KUX101" s="295"/>
      <c r="KUY101" s="295"/>
      <c r="KUZ101" s="295"/>
      <c r="KVA101" s="295"/>
      <c r="KVB101" s="295"/>
      <c r="KVC101" s="295"/>
      <c r="KVD101" s="295"/>
      <c r="KVE101" s="295"/>
      <c r="KVF101" s="295"/>
      <c r="KVG101" s="295"/>
      <c r="KVH101" s="295"/>
      <c r="KVI101" s="295"/>
      <c r="KVJ101" s="295"/>
      <c r="KVK101" s="295"/>
      <c r="KVL101" s="295"/>
      <c r="KVM101" s="295"/>
      <c r="KVN101" s="295"/>
      <c r="KVO101" s="295"/>
      <c r="KVP101" s="295"/>
      <c r="KVQ101" s="295"/>
      <c r="KVR101" s="295"/>
      <c r="KVS101" s="295"/>
      <c r="KVT101" s="295"/>
      <c r="KVU101" s="295"/>
      <c r="KVV101" s="295"/>
      <c r="KVW101" s="295"/>
      <c r="KVX101" s="295"/>
      <c r="KVY101" s="295"/>
      <c r="KVZ101" s="295"/>
      <c r="KWA101" s="295"/>
      <c r="KWB101" s="295"/>
      <c r="KWC101" s="295"/>
      <c r="KWD101" s="295"/>
      <c r="KWE101" s="295"/>
      <c r="KWF101" s="295"/>
      <c r="KWG101" s="295"/>
      <c r="KWH101" s="295"/>
      <c r="KWI101" s="295"/>
      <c r="KWJ101" s="295"/>
      <c r="KWK101" s="295"/>
      <c r="KWL101" s="295"/>
      <c r="KWM101" s="295"/>
      <c r="KWN101" s="295"/>
      <c r="KWO101" s="295"/>
      <c r="KWP101" s="295"/>
      <c r="KWQ101" s="295"/>
      <c r="KWR101" s="295"/>
      <c r="KWS101" s="295"/>
      <c r="KWT101" s="295"/>
      <c r="KWU101" s="295"/>
      <c r="KWV101" s="295"/>
      <c r="KWW101" s="295"/>
      <c r="KWX101" s="295"/>
      <c r="KWY101" s="295"/>
      <c r="KWZ101" s="295"/>
      <c r="KXA101" s="295"/>
      <c r="KXB101" s="295"/>
      <c r="KXC101" s="295"/>
      <c r="KXD101" s="295"/>
      <c r="KXE101" s="295"/>
      <c r="KXF101" s="295"/>
      <c r="KXG101" s="295"/>
      <c r="KXH101" s="295"/>
      <c r="KXI101" s="295"/>
      <c r="KXJ101" s="295"/>
      <c r="KXK101" s="295"/>
      <c r="KXL101" s="295"/>
      <c r="KXM101" s="295"/>
      <c r="KXN101" s="295"/>
      <c r="KXO101" s="295"/>
      <c r="KXP101" s="295"/>
      <c r="KXQ101" s="295"/>
      <c r="KXR101" s="295"/>
      <c r="KXS101" s="295"/>
      <c r="KXT101" s="295"/>
      <c r="KXU101" s="295"/>
      <c r="KXV101" s="295"/>
      <c r="KXW101" s="295"/>
      <c r="KXX101" s="295"/>
      <c r="KXY101" s="295"/>
      <c r="KXZ101" s="295"/>
      <c r="KYA101" s="295"/>
      <c r="KYB101" s="295"/>
      <c r="KYC101" s="295"/>
      <c r="KYD101" s="295"/>
      <c r="KYE101" s="295"/>
      <c r="KYF101" s="295"/>
      <c r="KYG101" s="295"/>
      <c r="KYH101" s="295"/>
      <c r="KYI101" s="295"/>
      <c r="KYJ101" s="295"/>
      <c r="KYK101" s="295"/>
      <c r="KYL101" s="295"/>
      <c r="KYM101" s="295"/>
      <c r="KYN101" s="295"/>
      <c r="KYO101" s="295"/>
      <c r="KYP101" s="295"/>
      <c r="KYQ101" s="295"/>
      <c r="KYR101" s="295"/>
      <c r="KYS101" s="295"/>
      <c r="KYT101" s="295"/>
      <c r="KYU101" s="295"/>
      <c r="KYV101" s="295"/>
      <c r="KYW101" s="295"/>
      <c r="KYX101" s="295"/>
      <c r="KYY101" s="295"/>
      <c r="KYZ101" s="295"/>
      <c r="KZA101" s="295"/>
      <c r="KZB101" s="295"/>
      <c r="KZC101" s="295"/>
      <c r="KZD101" s="295"/>
      <c r="KZE101" s="295"/>
      <c r="KZF101" s="295"/>
      <c r="KZG101" s="295"/>
      <c r="KZH101" s="295"/>
      <c r="KZI101" s="295"/>
      <c r="KZJ101" s="295"/>
      <c r="KZK101" s="295"/>
      <c r="KZL101" s="295"/>
      <c r="KZM101" s="295"/>
      <c r="KZN101" s="295"/>
      <c r="KZO101" s="295"/>
      <c r="KZP101" s="295"/>
      <c r="KZQ101" s="295"/>
      <c r="KZR101" s="295"/>
      <c r="KZS101" s="295"/>
      <c r="KZT101" s="295"/>
      <c r="KZU101" s="295"/>
      <c r="KZV101" s="295"/>
      <c r="KZW101" s="295"/>
      <c r="KZX101" s="295"/>
      <c r="KZY101" s="295"/>
      <c r="KZZ101" s="295"/>
      <c r="LAA101" s="295"/>
      <c r="LAB101" s="295"/>
      <c r="LAC101" s="295"/>
      <c r="LAD101" s="295"/>
      <c r="LAE101" s="295"/>
      <c r="LAF101" s="295"/>
      <c r="LAG101" s="295"/>
      <c r="LAH101" s="295"/>
      <c r="LAI101" s="295"/>
      <c r="LAJ101" s="295"/>
      <c r="LAK101" s="295"/>
      <c r="LAL101" s="295"/>
      <c r="LAM101" s="295"/>
      <c r="LAN101" s="295"/>
      <c r="LAO101" s="295"/>
      <c r="LAP101" s="295"/>
      <c r="LAQ101" s="295"/>
      <c r="LAR101" s="295"/>
      <c r="LAS101" s="295"/>
      <c r="LAT101" s="295"/>
      <c r="LAU101" s="295"/>
      <c r="LAV101" s="295"/>
      <c r="LAW101" s="295"/>
      <c r="LAX101" s="295"/>
      <c r="LAY101" s="295"/>
      <c r="LAZ101" s="295"/>
      <c r="LBA101" s="295"/>
      <c r="LBB101" s="295"/>
      <c r="LBC101" s="295"/>
      <c r="LBD101" s="295"/>
      <c r="LBE101" s="295"/>
      <c r="LBF101" s="295"/>
      <c r="LBG101" s="295"/>
      <c r="LBH101" s="295"/>
      <c r="LBI101" s="295"/>
      <c r="LBJ101" s="295"/>
      <c r="LBK101" s="295"/>
      <c r="LBL101" s="295"/>
      <c r="LBM101" s="295"/>
      <c r="LBN101" s="295"/>
      <c r="LBO101" s="295"/>
      <c r="LBP101" s="295"/>
      <c r="LBQ101" s="295"/>
      <c r="LBR101" s="295"/>
      <c r="LBS101" s="295"/>
      <c r="LBT101" s="295"/>
      <c r="LBU101" s="295"/>
      <c r="LBV101" s="295"/>
      <c r="LBW101" s="295"/>
      <c r="LBX101" s="295"/>
      <c r="LBY101" s="295"/>
      <c r="LBZ101" s="295"/>
      <c r="LCA101" s="295"/>
      <c r="LCB101" s="295"/>
      <c r="LCC101" s="295"/>
      <c r="LCD101" s="295"/>
      <c r="LCE101" s="295"/>
      <c r="LCF101" s="295"/>
      <c r="LCG101" s="295"/>
      <c r="LCH101" s="295"/>
      <c r="LCI101" s="295"/>
      <c r="LCJ101" s="295"/>
      <c r="LCK101" s="295"/>
      <c r="LCL101" s="295"/>
      <c r="LCM101" s="295"/>
      <c r="LCN101" s="295"/>
      <c r="LCO101" s="295"/>
      <c r="LCP101" s="295"/>
      <c r="LCQ101" s="295"/>
      <c r="LCR101" s="295"/>
      <c r="LCS101" s="295"/>
      <c r="LCT101" s="295"/>
      <c r="LCU101" s="295"/>
      <c r="LCV101" s="295"/>
      <c r="LCW101" s="295"/>
      <c r="LCX101" s="295"/>
      <c r="LCY101" s="295"/>
      <c r="LCZ101" s="295"/>
      <c r="LDA101" s="295"/>
      <c r="LDB101" s="295"/>
      <c r="LDC101" s="295"/>
      <c r="LDD101" s="295"/>
      <c r="LDE101" s="295"/>
      <c r="LDF101" s="295"/>
      <c r="LDG101" s="295"/>
      <c r="LDH101" s="295"/>
      <c r="LDI101" s="295"/>
      <c r="LDJ101" s="295"/>
      <c r="LDK101" s="295"/>
      <c r="LDL101" s="295"/>
      <c r="LDM101" s="295"/>
      <c r="LDN101" s="295"/>
      <c r="LDO101" s="295"/>
      <c r="LDP101" s="295"/>
      <c r="LDQ101" s="295"/>
      <c r="LDR101" s="295"/>
      <c r="LDS101" s="295"/>
      <c r="LDT101" s="295"/>
      <c r="LDU101" s="295"/>
      <c r="LDV101" s="295"/>
      <c r="LDW101" s="295"/>
      <c r="LDX101" s="295"/>
      <c r="LDY101" s="295"/>
      <c r="LDZ101" s="295"/>
      <c r="LEA101" s="295"/>
      <c r="LEB101" s="295"/>
      <c r="LEC101" s="295"/>
      <c r="LED101" s="295"/>
      <c r="LEE101" s="295"/>
      <c r="LEF101" s="295"/>
      <c r="LEG101" s="295"/>
      <c r="LEH101" s="295"/>
      <c r="LEI101" s="295"/>
      <c r="LEJ101" s="295"/>
      <c r="LEK101" s="295"/>
      <c r="LEL101" s="295"/>
      <c r="LEM101" s="295"/>
      <c r="LEN101" s="295"/>
      <c r="LEO101" s="295"/>
      <c r="LEP101" s="295"/>
      <c r="LEQ101" s="295"/>
      <c r="LER101" s="295"/>
      <c r="LES101" s="295"/>
      <c r="LET101" s="295"/>
      <c r="LEU101" s="295"/>
      <c r="LEV101" s="295"/>
      <c r="LEW101" s="295"/>
      <c r="LEX101" s="295"/>
      <c r="LEY101" s="295"/>
      <c r="LEZ101" s="295"/>
      <c r="LFA101" s="295"/>
      <c r="LFB101" s="295"/>
      <c r="LFC101" s="295"/>
      <c r="LFD101" s="295"/>
      <c r="LFE101" s="295"/>
      <c r="LFF101" s="295"/>
      <c r="LFG101" s="295"/>
      <c r="LFH101" s="295"/>
      <c r="LFI101" s="295"/>
      <c r="LFJ101" s="295"/>
      <c r="LFK101" s="295"/>
      <c r="LFL101" s="295"/>
      <c r="LFM101" s="295"/>
      <c r="LFN101" s="295"/>
      <c r="LFO101" s="295"/>
      <c r="LFP101" s="295"/>
      <c r="LFQ101" s="295"/>
      <c r="LFR101" s="295"/>
      <c r="LFS101" s="295"/>
      <c r="LFT101" s="295"/>
      <c r="LFU101" s="295"/>
      <c r="LFV101" s="295"/>
      <c r="LFW101" s="295"/>
      <c r="LFX101" s="295"/>
      <c r="LFY101" s="295"/>
      <c r="LFZ101" s="295"/>
      <c r="LGA101" s="295"/>
      <c r="LGB101" s="295"/>
      <c r="LGC101" s="295"/>
      <c r="LGD101" s="295"/>
      <c r="LGE101" s="295"/>
      <c r="LGF101" s="295"/>
      <c r="LGG101" s="295"/>
      <c r="LGH101" s="295"/>
      <c r="LGI101" s="295"/>
      <c r="LGJ101" s="295"/>
      <c r="LGK101" s="295"/>
      <c r="LGL101" s="295"/>
      <c r="LGM101" s="295"/>
      <c r="LGN101" s="295"/>
      <c r="LGO101" s="295"/>
      <c r="LGP101" s="295"/>
      <c r="LGQ101" s="295"/>
      <c r="LGR101" s="295"/>
      <c r="LGS101" s="295"/>
      <c r="LGT101" s="295"/>
      <c r="LGU101" s="295"/>
      <c r="LGV101" s="295"/>
      <c r="LGW101" s="295"/>
      <c r="LGX101" s="295"/>
      <c r="LGY101" s="295"/>
      <c r="LGZ101" s="295"/>
      <c r="LHA101" s="295"/>
      <c r="LHB101" s="295"/>
      <c r="LHC101" s="295"/>
      <c r="LHD101" s="295"/>
      <c r="LHE101" s="295"/>
      <c r="LHF101" s="295"/>
      <c r="LHG101" s="295"/>
      <c r="LHH101" s="295"/>
      <c r="LHI101" s="295"/>
      <c r="LHJ101" s="295"/>
      <c r="LHK101" s="295"/>
      <c r="LHL101" s="295"/>
      <c r="LHM101" s="295"/>
      <c r="LHN101" s="295"/>
      <c r="LHO101" s="295"/>
      <c r="LHP101" s="295"/>
      <c r="LHQ101" s="295"/>
      <c r="LHR101" s="295"/>
      <c r="LHS101" s="295"/>
      <c r="LHT101" s="295"/>
      <c r="LHU101" s="295"/>
      <c r="LHV101" s="295"/>
      <c r="LHW101" s="295"/>
      <c r="LHX101" s="295"/>
      <c r="LHY101" s="295"/>
      <c r="LHZ101" s="295"/>
      <c r="LIA101" s="295"/>
      <c r="LIB101" s="295"/>
      <c r="LIC101" s="295"/>
      <c r="LID101" s="295"/>
      <c r="LIE101" s="295"/>
      <c r="LIF101" s="295"/>
      <c r="LIG101" s="295"/>
      <c r="LIH101" s="295"/>
      <c r="LII101" s="295"/>
      <c r="LIJ101" s="295"/>
      <c r="LIK101" s="295"/>
      <c r="LIL101" s="295"/>
      <c r="LIM101" s="295"/>
      <c r="LIN101" s="295"/>
      <c r="LIO101" s="295"/>
      <c r="LIP101" s="295"/>
      <c r="LIQ101" s="295"/>
      <c r="LIR101" s="295"/>
      <c r="LIS101" s="295"/>
      <c r="LIT101" s="295"/>
      <c r="LIU101" s="295"/>
      <c r="LIV101" s="295"/>
      <c r="LIW101" s="295"/>
      <c r="LIX101" s="295"/>
      <c r="LIY101" s="295"/>
      <c r="LIZ101" s="295"/>
      <c r="LJA101" s="295"/>
      <c r="LJB101" s="295"/>
      <c r="LJC101" s="295"/>
      <c r="LJD101" s="295"/>
      <c r="LJE101" s="295"/>
      <c r="LJF101" s="295"/>
      <c r="LJG101" s="295"/>
      <c r="LJH101" s="295"/>
      <c r="LJI101" s="295"/>
      <c r="LJJ101" s="295"/>
      <c r="LJK101" s="295"/>
      <c r="LJL101" s="295"/>
      <c r="LJM101" s="295"/>
      <c r="LJN101" s="295"/>
      <c r="LJO101" s="295"/>
      <c r="LJP101" s="295"/>
      <c r="LJQ101" s="295"/>
      <c r="LJR101" s="295"/>
      <c r="LJS101" s="295"/>
      <c r="LJT101" s="295"/>
      <c r="LJU101" s="295"/>
      <c r="LJV101" s="295"/>
      <c r="LJW101" s="295"/>
      <c r="LJX101" s="295"/>
      <c r="LJY101" s="295"/>
      <c r="LJZ101" s="295"/>
      <c r="LKA101" s="295"/>
      <c r="LKB101" s="295"/>
      <c r="LKC101" s="295"/>
      <c r="LKD101" s="295"/>
      <c r="LKE101" s="295"/>
      <c r="LKF101" s="295"/>
      <c r="LKG101" s="295"/>
      <c r="LKH101" s="295"/>
      <c r="LKI101" s="295"/>
      <c r="LKJ101" s="295"/>
      <c r="LKK101" s="295"/>
      <c r="LKL101" s="295"/>
      <c r="LKM101" s="295"/>
      <c r="LKN101" s="295"/>
      <c r="LKO101" s="295"/>
      <c r="LKP101" s="295"/>
      <c r="LKQ101" s="295"/>
      <c r="LKR101" s="295"/>
      <c r="LKS101" s="295"/>
      <c r="LKT101" s="295"/>
      <c r="LKU101" s="295"/>
      <c r="LKV101" s="295"/>
      <c r="LKW101" s="295"/>
      <c r="LKX101" s="295"/>
      <c r="LKY101" s="295"/>
      <c r="LKZ101" s="295"/>
      <c r="LLA101" s="295"/>
      <c r="LLB101" s="295"/>
      <c r="LLC101" s="295"/>
      <c r="LLD101" s="295"/>
      <c r="LLE101" s="295"/>
      <c r="LLF101" s="295"/>
      <c r="LLG101" s="295"/>
      <c r="LLH101" s="295"/>
      <c r="LLI101" s="295"/>
      <c r="LLJ101" s="295"/>
      <c r="LLK101" s="295"/>
      <c r="LLL101" s="295"/>
      <c r="LLM101" s="295"/>
      <c r="LLN101" s="295"/>
      <c r="LLO101" s="295"/>
      <c r="LLP101" s="295"/>
      <c r="LLQ101" s="295"/>
      <c r="LLR101" s="295"/>
      <c r="LLS101" s="295"/>
      <c r="LLT101" s="295"/>
      <c r="LLU101" s="295"/>
      <c r="LLV101" s="295"/>
      <c r="LLW101" s="295"/>
      <c r="LLX101" s="295"/>
      <c r="LLY101" s="295"/>
      <c r="LLZ101" s="295"/>
      <c r="LMA101" s="295"/>
      <c r="LMB101" s="295"/>
      <c r="LMC101" s="295"/>
      <c r="LMD101" s="295"/>
      <c r="LME101" s="295"/>
      <c r="LMF101" s="295"/>
      <c r="LMG101" s="295"/>
      <c r="LMH101" s="295"/>
      <c r="LMI101" s="295"/>
      <c r="LMJ101" s="295"/>
      <c r="LMK101" s="295"/>
      <c r="LML101" s="295"/>
      <c r="LMM101" s="295"/>
      <c r="LMN101" s="295"/>
      <c r="LMO101" s="295"/>
      <c r="LMP101" s="295"/>
      <c r="LMQ101" s="295"/>
      <c r="LMR101" s="295"/>
      <c r="LMS101" s="295"/>
      <c r="LMT101" s="295"/>
      <c r="LMU101" s="295"/>
      <c r="LMV101" s="295"/>
      <c r="LMW101" s="295"/>
      <c r="LMX101" s="295"/>
      <c r="LMY101" s="295"/>
      <c r="LMZ101" s="295"/>
      <c r="LNA101" s="295"/>
      <c r="LNB101" s="295"/>
      <c r="LNC101" s="295"/>
      <c r="LND101" s="295"/>
      <c r="LNE101" s="295"/>
      <c r="LNF101" s="295"/>
      <c r="LNG101" s="295"/>
      <c r="LNH101" s="295"/>
      <c r="LNI101" s="295"/>
      <c r="LNJ101" s="295"/>
      <c r="LNK101" s="295"/>
      <c r="LNL101" s="295"/>
      <c r="LNM101" s="295"/>
      <c r="LNN101" s="295"/>
      <c r="LNO101" s="295"/>
      <c r="LNP101" s="295"/>
      <c r="LNQ101" s="295"/>
      <c r="LNR101" s="295"/>
      <c r="LNS101" s="295"/>
      <c r="LNT101" s="295"/>
      <c r="LNU101" s="295"/>
      <c r="LNV101" s="295"/>
      <c r="LNW101" s="295"/>
      <c r="LNX101" s="295"/>
      <c r="LNY101" s="295"/>
      <c r="LNZ101" s="295"/>
      <c r="LOA101" s="295"/>
      <c r="LOB101" s="295"/>
      <c r="LOC101" s="295"/>
      <c r="LOD101" s="295"/>
      <c r="LOE101" s="295"/>
      <c r="LOF101" s="295"/>
      <c r="LOG101" s="295"/>
      <c r="LOH101" s="295"/>
      <c r="LOI101" s="295"/>
      <c r="LOJ101" s="295"/>
      <c r="LOK101" s="295"/>
      <c r="LOL101" s="295"/>
      <c r="LOM101" s="295"/>
      <c r="LON101" s="295"/>
      <c r="LOO101" s="295"/>
      <c r="LOP101" s="295"/>
      <c r="LOQ101" s="295"/>
      <c r="LOR101" s="295"/>
      <c r="LOS101" s="295"/>
      <c r="LOT101" s="295"/>
      <c r="LOU101" s="295"/>
      <c r="LOV101" s="295"/>
      <c r="LOW101" s="295"/>
      <c r="LOX101" s="295"/>
      <c r="LOY101" s="295"/>
      <c r="LOZ101" s="295"/>
      <c r="LPA101" s="295"/>
      <c r="LPB101" s="295"/>
      <c r="LPC101" s="295"/>
      <c r="LPD101" s="295"/>
      <c r="LPE101" s="295"/>
      <c r="LPF101" s="295"/>
      <c r="LPG101" s="295"/>
      <c r="LPH101" s="295"/>
      <c r="LPI101" s="295"/>
      <c r="LPJ101" s="295"/>
      <c r="LPK101" s="295"/>
      <c r="LPL101" s="295"/>
      <c r="LPM101" s="295"/>
      <c r="LPN101" s="295"/>
      <c r="LPO101" s="295"/>
      <c r="LPP101" s="295"/>
      <c r="LPQ101" s="295"/>
      <c r="LPR101" s="295"/>
      <c r="LPS101" s="295"/>
      <c r="LPT101" s="295"/>
      <c r="LPU101" s="295"/>
      <c r="LPV101" s="295"/>
      <c r="LPW101" s="295"/>
      <c r="LPX101" s="295"/>
      <c r="LPY101" s="295"/>
      <c r="LPZ101" s="295"/>
      <c r="LQA101" s="295"/>
      <c r="LQB101" s="295"/>
      <c r="LQC101" s="295"/>
      <c r="LQD101" s="295"/>
      <c r="LQE101" s="295"/>
      <c r="LQF101" s="295"/>
      <c r="LQG101" s="295"/>
      <c r="LQH101" s="295"/>
      <c r="LQI101" s="295"/>
      <c r="LQJ101" s="295"/>
      <c r="LQK101" s="295"/>
      <c r="LQL101" s="295"/>
      <c r="LQM101" s="295"/>
      <c r="LQN101" s="295"/>
      <c r="LQO101" s="295"/>
      <c r="LQP101" s="295"/>
      <c r="LQQ101" s="295"/>
      <c r="LQR101" s="295"/>
      <c r="LQS101" s="295"/>
      <c r="LQT101" s="295"/>
      <c r="LQU101" s="295"/>
      <c r="LQV101" s="295"/>
      <c r="LQW101" s="295"/>
      <c r="LQX101" s="295"/>
      <c r="LQY101" s="295"/>
      <c r="LQZ101" s="295"/>
      <c r="LRA101" s="295"/>
      <c r="LRB101" s="295"/>
      <c r="LRC101" s="295"/>
      <c r="LRD101" s="295"/>
      <c r="LRE101" s="295"/>
      <c r="LRF101" s="295"/>
      <c r="LRG101" s="295"/>
      <c r="LRH101" s="295"/>
      <c r="LRI101" s="295"/>
      <c r="LRJ101" s="295"/>
      <c r="LRK101" s="295"/>
      <c r="LRL101" s="295"/>
      <c r="LRM101" s="295"/>
      <c r="LRN101" s="295"/>
      <c r="LRO101" s="295"/>
      <c r="LRP101" s="295"/>
      <c r="LRQ101" s="295"/>
      <c r="LRR101" s="295"/>
      <c r="LRS101" s="295"/>
      <c r="LRT101" s="295"/>
      <c r="LRU101" s="295"/>
      <c r="LRV101" s="295"/>
      <c r="LRW101" s="295"/>
      <c r="LRX101" s="295"/>
      <c r="LRY101" s="295"/>
      <c r="LRZ101" s="295"/>
      <c r="LSA101" s="295"/>
      <c r="LSB101" s="295"/>
      <c r="LSC101" s="295"/>
      <c r="LSD101" s="295"/>
      <c r="LSE101" s="295"/>
      <c r="LSF101" s="295"/>
      <c r="LSG101" s="295"/>
      <c r="LSH101" s="295"/>
      <c r="LSI101" s="295"/>
      <c r="LSJ101" s="295"/>
      <c r="LSK101" s="295"/>
      <c r="LSL101" s="295"/>
      <c r="LSM101" s="295"/>
      <c r="LSN101" s="295"/>
      <c r="LSO101" s="295"/>
      <c r="LSP101" s="295"/>
      <c r="LSQ101" s="295"/>
      <c r="LSR101" s="295"/>
      <c r="LSS101" s="295"/>
      <c r="LST101" s="295"/>
      <c r="LSU101" s="295"/>
      <c r="LSV101" s="295"/>
      <c r="LSW101" s="295"/>
      <c r="LSX101" s="295"/>
      <c r="LSY101" s="295"/>
      <c r="LSZ101" s="295"/>
      <c r="LTA101" s="295"/>
      <c r="LTB101" s="295"/>
      <c r="LTC101" s="295"/>
      <c r="LTD101" s="295"/>
      <c r="LTE101" s="295"/>
      <c r="LTF101" s="295"/>
      <c r="LTG101" s="295"/>
      <c r="LTH101" s="295"/>
      <c r="LTI101" s="295"/>
      <c r="LTJ101" s="295"/>
      <c r="LTK101" s="295"/>
      <c r="LTL101" s="295"/>
      <c r="LTM101" s="295"/>
      <c r="LTN101" s="295"/>
      <c r="LTO101" s="295"/>
      <c r="LTP101" s="295"/>
      <c r="LTQ101" s="295"/>
      <c r="LTR101" s="295"/>
      <c r="LTS101" s="295"/>
      <c r="LTT101" s="295"/>
      <c r="LTU101" s="295"/>
      <c r="LTV101" s="295"/>
      <c r="LTW101" s="295"/>
      <c r="LTX101" s="295"/>
      <c r="LTY101" s="295"/>
      <c r="LTZ101" s="295"/>
      <c r="LUA101" s="295"/>
      <c r="LUB101" s="295"/>
      <c r="LUC101" s="295"/>
      <c r="LUD101" s="295"/>
      <c r="LUE101" s="295"/>
      <c r="LUF101" s="295"/>
      <c r="LUG101" s="295"/>
      <c r="LUH101" s="295"/>
      <c r="LUI101" s="295"/>
      <c r="LUJ101" s="295"/>
      <c r="LUK101" s="295"/>
      <c r="LUL101" s="295"/>
      <c r="LUM101" s="295"/>
      <c r="LUN101" s="295"/>
      <c r="LUO101" s="295"/>
      <c r="LUP101" s="295"/>
      <c r="LUQ101" s="295"/>
      <c r="LUR101" s="295"/>
      <c r="LUS101" s="295"/>
      <c r="LUT101" s="295"/>
      <c r="LUU101" s="295"/>
      <c r="LUV101" s="295"/>
      <c r="LUW101" s="295"/>
      <c r="LUX101" s="295"/>
      <c r="LUY101" s="295"/>
      <c r="LUZ101" s="295"/>
      <c r="LVA101" s="295"/>
      <c r="LVB101" s="295"/>
      <c r="LVC101" s="295"/>
      <c r="LVD101" s="295"/>
      <c r="LVE101" s="295"/>
      <c r="LVF101" s="295"/>
      <c r="LVG101" s="295"/>
      <c r="LVH101" s="295"/>
      <c r="LVI101" s="295"/>
      <c r="LVJ101" s="295"/>
      <c r="LVK101" s="295"/>
      <c r="LVL101" s="295"/>
      <c r="LVM101" s="295"/>
      <c r="LVN101" s="295"/>
      <c r="LVO101" s="295"/>
      <c r="LVP101" s="295"/>
      <c r="LVQ101" s="295"/>
      <c r="LVR101" s="295"/>
      <c r="LVS101" s="295"/>
      <c r="LVT101" s="295"/>
      <c r="LVU101" s="295"/>
      <c r="LVV101" s="295"/>
      <c r="LVW101" s="295"/>
      <c r="LVX101" s="295"/>
      <c r="LVY101" s="295"/>
      <c r="LVZ101" s="295"/>
      <c r="LWA101" s="295"/>
      <c r="LWB101" s="295"/>
      <c r="LWC101" s="295"/>
      <c r="LWD101" s="295"/>
      <c r="LWE101" s="295"/>
      <c r="LWF101" s="295"/>
      <c r="LWG101" s="295"/>
      <c r="LWH101" s="295"/>
      <c r="LWI101" s="295"/>
      <c r="LWJ101" s="295"/>
      <c r="LWK101" s="295"/>
      <c r="LWL101" s="295"/>
      <c r="LWM101" s="295"/>
      <c r="LWN101" s="295"/>
      <c r="LWO101" s="295"/>
      <c r="LWP101" s="295"/>
      <c r="LWQ101" s="295"/>
      <c r="LWR101" s="295"/>
      <c r="LWS101" s="295"/>
      <c r="LWT101" s="295"/>
      <c r="LWU101" s="295"/>
      <c r="LWV101" s="295"/>
      <c r="LWW101" s="295"/>
      <c r="LWX101" s="295"/>
      <c r="LWY101" s="295"/>
      <c r="LWZ101" s="295"/>
      <c r="LXA101" s="295"/>
      <c r="LXB101" s="295"/>
      <c r="LXC101" s="295"/>
      <c r="LXD101" s="295"/>
      <c r="LXE101" s="295"/>
      <c r="LXF101" s="295"/>
      <c r="LXG101" s="295"/>
      <c r="LXH101" s="295"/>
      <c r="LXI101" s="295"/>
      <c r="LXJ101" s="295"/>
      <c r="LXK101" s="295"/>
      <c r="LXL101" s="295"/>
      <c r="LXM101" s="295"/>
      <c r="LXN101" s="295"/>
      <c r="LXO101" s="295"/>
      <c r="LXP101" s="295"/>
      <c r="LXQ101" s="295"/>
      <c r="LXR101" s="295"/>
      <c r="LXS101" s="295"/>
      <c r="LXT101" s="295"/>
      <c r="LXU101" s="295"/>
      <c r="LXV101" s="295"/>
      <c r="LXW101" s="295"/>
      <c r="LXX101" s="295"/>
      <c r="LXY101" s="295"/>
      <c r="LXZ101" s="295"/>
      <c r="LYA101" s="295"/>
      <c r="LYB101" s="295"/>
      <c r="LYC101" s="295"/>
      <c r="LYD101" s="295"/>
      <c r="LYE101" s="295"/>
      <c r="LYF101" s="295"/>
      <c r="LYG101" s="295"/>
      <c r="LYH101" s="295"/>
      <c r="LYI101" s="295"/>
      <c r="LYJ101" s="295"/>
      <c r="LYK101" s="295"/>
      <c r="LYL101" s="295"/>
      <c r="LYM101" s="295"/>
      <c r="LYN101" s="295"/>
      <c r="LYO101" s="295"/>
      <c r="LYP101" s="295"/>
      <c r="LYQ101" s="295"/>
      <c r="LYR101" s="295"/>
      <c r="LYS101" s="295"/>
      <c r="LYT101" s="295"/>
      <c r="LYU101" s="295"/>
      <c r="LYV101" s="295"/>
      <c r="LYW101" s="295"/>
      <c r="LYX101" s="295"/>
      <c r="LYY101" s="295"/>
      <c r="LYZ101" s="295"/>
      <c r="LZA101" s="295"/>
      <c r="LZB101" s="295"/>
      <c r="LZC101" s="295"/>
      <c r="LZD101" s="295"/>
      <c r="LZE101" s="295"/>
      <c r="LZF101" s="295"/>
      <c r="LZG101" s="295"/>
      <c r="LZH101" s="295"/>
      <c r="LZI101" s="295"/>
      <c r="LZJ101" s="295"/>
      <c r="LZK101" s="295"/>
      <c r="LZL101" s="295"/>
      <c r="LZM101" s="295"/>
      <c r="LZN101" s="295"/>
      <c r="LZO101" s="295"/>
      <c r="LZP101" s="295"/>
      <c r="LZQ101" s="295"/>
      <c r="LZR101" s="295"/>
      <c r="LZS101" s="295"/>
      <c r="LZT101" s="295"/>
      <c r="LZU101" s="295"/>
      <c r="LZV101" s="295"/>
      <c r="LZW101" s="295"/>
      <c r="LZX101" s="295"/>
      <c r="LZY101" s="295"/>
      <c r="LZZ101" s="295"/>
      <c r="MAA101" s="295"/>
      <c r="MAB101" s="295"/>
      <c r="MAC101" s="295"/>
      <c r="MAD101" s="295"/>
      <c r="MAE101" s="295"/>
      <c r="MAF101" s="295"/>
      <c r="MAG101" s="295"/>
      <c r="MAH101" s="295"/>
      <c r="MAI101" s="295"/>
      <c r="MAJ101" s="295"/>
      <c r="MAK101" s="295"/>
      <c r="MAL101" s="295"/>
      <c r="MAM101" s="295"/>
      <c r="MAN101" s="295"/>
      <c r="MAO101" s="295"/>
      <c r="MAP101" s="295"/>
      <c r="MAQ101" s="295"/>
      <c r="MAR101" s="295"/>
      <c r="MAS101" s="295"/>
      <c r="MAT101" s="295"/>
      <c r="MAU101" s="295"/>
      <c r="MAV101" s="295"/>
      <c r="MAW101" s="295"/>
      <c r="MAX101" s="295"/>
      <c r="MAY101" s="295"/>
      <c r="MAZ101" s="295"/>
      <c r="MBA101" s="295"/>
      <c r="MBB101" s="295"/>
      <c r="MBC101" s="295"/>
      <c r="MBD101" s="295"/>
      <c r="MBE101" s="295"/>
      <c r="MBF101" s="295"/>
      <c r="MBG101" s="295"/>
      <c r="MBH101" s="295"/>
      <c r="MBI101" s="295"/>
      <c r="MBJ101" s="295"/>
      <c r="MBK101" s="295"/>
      <c r="MBL101" s="295"/>
      <c r="MBM101" s="295"/>
      <c r="MBN101" s="295"/>
      <c r="MBO101" s="295"/>
      <c r="MBP101" s="295"/>
      <c r="MBQ101" s="295"/>
      <c r="MBR101" s="295"/>
      <c r="MBS101" s="295"/>
      <c r="MBT101" s="295"/>
      <c r="MBU101" s="295"/>
      <c r="MBV101" s="295"/>
      <c r="MBW101" s="295"/>
      <c r="MBX101" s="295"/>
      <c r="MBY101" s="295"/>
      <c r="MBZ101" s="295"/>
      <c r="MCA101" s="295"/>
      <c r="MCB101" s="295"/>
      <c r="MCC101" s="295"/>
      <c r="MCD101" s="295"/>
      <c r="MCE101" s="295"/>
      <c r="MCF101" s="295"/>
      <c r="MCG101" s="295"/>
      <c r="MCH101" s="295"/>
      <c r="MCI101" s="295"/>
      <c r="MCJ101" s="295"/>
      <c r="MCK101" s="295"/>
      <c r="MCL101" s="295"/>
      <c r="MCM101" s="295"/>
      <c r="MCN101" s="295"/>
      <c r="MCO101" s="295"/>
      <c r="MCP101" s="295"/>
      <c r="MCQ101" s="295"/>
      <c r="MCR101" s="295"/>
      <c r="MCS101" s="295"/>
      <c r="MCT101" s="295"/>
      <c r="MCU101" s="295"/>
      <c r="MCV101" s="295"/>
      <c r="MCW101" s="295"/>
      <c r="MCX101" s="295"/>
      <c r="MCY101" s="295"/>
      <c r="MCZ101" s="295"/>
      <c r="MDA101" s="295"/>
      <c r="MDB101" s="295"/>
      <c r="MDC101" s="295"/>
      <c r="MDD101" s="295"/>
      <c r="MDE101" s="295"/>
      <c r="MDF101" s="295"/>
      <c r="MDG101" s="295"/>
      <c r="MDH101" s="295"/>
      <c r="MDI101" s="295"/>
      <c r="MDJ101" s="295"/>
      <c r="MDK101" s="295"/>
      <c r="MDL101" s="295"/>
      <c r="MDM101" s="295"/>
      <c r="MDN101" s="295"/>
      <c r="MDO101" s="295"/>
      <c r="MDP101" s="295"/>
      <c r="MDQ101" s="295"/>
      <c r="MDR101" s="295"/>
      <c r="MDS101" s="295"/>
      <c r="MDT101" s="295"/>
      <c r="MDU101" s="295"/>
      <c r="MDV101" s="295"/>
      <c r="MDW101" s="295"/>
      <c r="MDX101" s="295"/>
      <c r="MDY101" s="295"/>
      <c r="MDZ101" s="295"/>
      <c r="MEA101" s="295"/>
      <c r="MEB101" s="295"/>
      <c r="MEC101" s="295"/>
      <c r="MED101" s="295"/>
      <c r="MEE101" s="295"/>
      <c r="MEF101" s="295"/>
      <c r="MEG101" s="295"/>
      <c r="MEH101" s="295"/>
      <c r="MEI101" s="295"/>
      <c r="MEJ101" s="295"/>
      <c r="MEK101" s="295"/>
      <c r="MEL101" s="295"/>
      <c r="MEM101" s="295"/>
      <c r="MEN101" s="295"/>
      <c r="MEO101" s="295"/>
      <c r="MEP101" s="295"/>
      <c r="MEQ101" s="295"/>
      <c r="MER101" s="295"/>
      <c r="MES101" s="295"/>
      <c r="MET101" s="295"/>
      <c r="MEU101" s="295"/>
      <c r="MEV101" s="295"/>
      <c r="MEW101" s="295"/>
      <c r="MEX101" s="295"/>
      <c r="MEY101" s="295"/>
      <c r="MEZ101" s="295"/>
      <c r="MFA101" s="295"/>
      <c r="MFB101" s="295"/>
      <c r="MFC101" s="295"/>
      <c r="MFD101" s="295"/>
      <c r="MFE101" s="295"/>
      <c r="MFF101" s="295"/>
      <c r="MFG101" s="295"/>
      <c r="MFH101" s="295"/>
      <c r="MFI101" s="295"/>
      <c r="MFJ101" s="295"/>
      <c r="MFK101" s="295"/>
      <c r="MFL101" s="295"/>
      <c r="MFM101" s="295"/>
      <c r="MFN101" s="295"/>
      <c r="MFO101" s="295"/>
      <c r="MFP101" s="295"/>
      <c r="MFQ101" s="295"/>
      <c r="MFR101" s="295"/>
      <c r="MFS101" s="295"/>
      <c r="MFT101" s="295"/>
      <c r="MFU101" s="295"/>
      <c r="MFV101" s="295"/>
      <c r="MFW101" s="295"/>
      <c r="MFX101" s="295"/>
      <c r="MFY101" s="295"/>
      <c r="MFZ101" s="295"/>
      <c r="MGA101" s="295"/>
      <c r="MGB101" s="295"/>
      <c r="MGC101" s="295"/>
      <c r="MGD101" s="295"/>
      <c r="MGE101" s="295"/>
      <c r="MGF101" s="295"/>
      <c r="MGG101" s="295"/>
      <c r="MGH101" s="295"/>
      <c r="MGI101" s="295"/>
      <c r="MGJ101" s="295"/>
      <c r="MGK101" s="295"/>
      <c r="MGL101" s="295"/>
      <c r="MGM101" s="295"/>
      <c r="MGN101" s="295"/>
      <c r="MGO101" s="295"/>
      <c r="MGP101" s="295"/>
      <c r="MGQ101" s="295"/>
      <c r="MGR101" s="295"/>
      <c r="MGS101" s="295"/>
      <c r="MGT101" s="295"/>
      <c r="MGU101" s="295"/>
      <c r="MGV101" s="295"/>
      <c r="MGW101" s="295"/>
      <c r="MGX101" s="295"/>
      <c r="MGY101" s="295"/>
      <c r="MGZ101" s="295"/>
      <c r="MHA101" s="295"/>
      <c r="MHB101" s="295"/>
      <c r="MHC101" s="295"/>
      <c r="MHD101" s="295"/>
      <c r="MHE101" s="295"/>
      <c r="MHF101" s="295"/>
      <c r="MHG101" s="295"/>
      <c r="MHH101" s="295"/>
      <c r="MHI101" s="295"/>
      <c r="MHJ101" s="295"/>
      <c r="MHK101" s="295"/>
      <c r="MHL101" s="295"/>
      <c r="MHM101" s="295"/>
      <c r="MHN101" s="295"/>
      <c r="MHO101" s="295"/>
      <c r="MHP101" s="295"/>
      <c r="MHQ101" s="295"/>
      <c r="MHR101" s="295"/>
      <c r="MHS101" s="295"/>
      <c r="MHT101" s="295"/>
      <c r="MHU101" s="295"/>
      <c r="MHV101" s="295"/>
      <c r="MHW101" s="295"/>
      <c r="MHX101" s="295"/>
      <c r="MHY101" s="295"/>
      <c r="MHZ101" s="295"/>
      <c r="MIA101" s="295"/>
      <c r="MIB101" s="295"/>
      <c r="MIC101" s="295"/>
      <c r="MID101" s="295"/>
      <c r="MIE101" s="295"/>
      <c r="MIF101" s="295"/>
      <c r="MIG101" s="295"/>
      <c r="MIH101" s="295"/>
      <c r="MII101" s="295"/>
      <c r="MIJ101" s="295"/>
      <c r="MIK101" s="295"/>
      <c r="MIL101" s="295"/>
      <c r="MIM101" s="295"/>
      <c r="MIN101" s="295"/>
      <c r="MIO101" s="295"/>
      <c r="MIP101" s="295"/>
      <c r="MIQ101" s="295"/>
      <c r="MIR101" s="295"/>
      <c r="MIS101" s="295"/>
      <c r="MIT101" s="295"/>
      <c r="MIU101" s="295"/>
      <c r="MIV101" s="295"/>
      <c r="MIW101" s="295"/>
      <c r="MIX101" s="295"/>
      <c r="MIY101" s="295"/>
      <c r="MIZ101" s="295"/>
      <c r="MJA101" s="295"/>
      <c r="MJB101" s="295"/>
      <c r="MJC101" s="295"/>
      <c r="MJD101" s="295"/>
      <c r="MJE101" s="295"/>
      <c r="MJF101" s="295"/>
      <c r="MJG101" s="295"/>
      <c r="MJH101" s="295"/>
      <c r="MJI101" s="295"/>
      <c r="MJJ101" s="295"/>
      <c r="MJK101" s="295"/>
      <c r="MJL101" s="295"/>
      <c r="MJM101" s="295"/>
      <c r="MJN101" s="295"/>
      <c r="MJO101" s="295"/>
      <c r="MJP101" s="295"/>
      <c r="MJQ101" s="295"/>
      <c r="MJR101" s="295"/>
      <c r="MJS101" s="295"/>
      <c r="MJT101" s="295"/>
      <c r="MJU101" s="295"/>
      <c r="MJV101" s="295"/>
      <c r="MJW101" s="295"/>
      <c r="MJX101" s="295"/>
      <c r="MJY101" s="295"/>
      <c r="MJZ101" s="295"/>
      <c r="MKA101" s="295"/>
      <c r="MKB101" s="295"/>
      <c r="MKC101" s="295"/>
      <c r="MKD101" s="295"/>
      <c r="MKE101" s="295"/>
      <c r="MKF101" s="295"/>
      <c r="MKG101" s="295"/>
      <c r="MKH101" s="295"/>
      <c r="MKI101" s="295"/>
      <c r="MKJ101" s="295"/>
      <c r="MKK101" s="295"/>
      <c r="MKL101" s="295"/>
      <c r="MKM101" s="295"/>
      <c r="MKN101" s="295"/>
      <c r="MKO101" s="295"/>
      <c r="MKP101" s="295"/>
      <c r="MKQ101" s="295"/>
      <c r="MKR101" s="295"/>
      <c r="MKS101" s="295"/>
      <c r="MKT101" s="295"/>
      <c r="MKU101" s="295"/>
      <c r="MKV101" s="295"/>
      <c r="MKW101" s="295"/>
      <c r="MKX101" s="295"/>
      <c r="MKY101" s="295"/>
      <c r="MKZ101" s="295"/>
      <c r="MLA101" s="295"/>
      <c r="MLB101" s="295"/>
      <c r="MLC101" s="295"/>
      <c r="MLD101" s="295"/>
      <c r="MLE101" s="295"/>
      <c r="MLF101" s="295"/>
      <c r="MLG101" s="295"/>
      <c r="MLH101" s="295"/>
      <c r="MLI101" s="295"/>
      <c r="MLJ101" s="295"/>
      <c r="MLK101" s="295"/>
      <c r="MLL101" s="295"/>
      <c r="MLM101" s="295"/>
      <c r="MLN101" s="295"/>
      <c r="MLO101" s="295"/>
      <c r="MLP101" s="295"/>
      <c r="MLQ101" s="295"/>
      <c r="MLR101" s="295"/>
      <c r="MLS101" s="295"/>
      <c r="MLT101" s="295"/>
      <c r="MLU101" s="295"/>
      <c r="MLV101" s="295"/>
      <c r="MLW101" s="295"/>
      <c r="MLX101" s="295"/>
      <c r="MLY101" s="295"/>
      <c r="MLZ101" s="295"/>
      <c r="MMA101" s="295"/>
      <c r="MMB101" s="295"/>
      <c r="MMC101" s="295"/>
      <c r="MMD101" s="295"/>
      <c r="MME101" s="295"/>
      <c r="MMF101" s="295"/>
      <c r="MMG101" s="295"/>
      <c r="MMH101" s="295"/>
      <c r="MMI101" s="295"/>
      <c r="MMJ101" s="295"/>
      <c r="MMK101" s="295"/>
      <c r="MML101" s="295"/>
      <c r="MMM101" s="295"/>
      <c r="MMN101" s="295"/>
      <c r="MMO101" s="295"/>
      <c r="MMP101" s="295"/>
      <c r="MMQ101" s="295"/>
      <c r="MMR101" s="295"/>
      <c r="MMS101" s="295"/>
      <c r="MMT101" s="295"/>
      <c r="MMU101" s="295"/>
      <c r="MMV101" s="295"/>
      <c r="MMW101" s="295"/>
      <c r="MMX101" s="295"/>
      <c r="MMY101" s="295"/>
      <c r="MMZ101" s="295"/>
      <c r="MNA101" s="295"/>
      <c r="MNB101" s="295"/>
      <c r="MNC101" s="295"/>
      <c r="MND101" s="295"/>
      <c r="MNE101" s="295"/>
      <c r="MNF101" s="295"/>
      <c r="MNG101" s="295"/>
      <c r="MNH101" s="295"/>
      <c r="MNI101" s="295"/>
      <c r="MNJ101" s="295"/>
      <c r="MNK101" s="295"/>
      <c r="MNL101" s="295"/>
      <c r="MNM101" s="295"/>
      <c r="MNN101" s="295"/>
      <c r="MNO101" s="295"/>
      <c r="MNP101" s="295"/>
      <c r="MNQ101" s="295"/>
      <c r="MNR101" s="295"/>
      <c r="MNS101" s="295"/>
      <c r="MNT101" s="295"/>
      <c r="MNU101" s="295"/>
      <c r="MNV101" s="295"/>
      <c r="MNW101" s="295"/>
      <c r="MNX101" s="295"/>
      <c r="MNY101" s="295"/>
      <c r="MNZ101" s="295"/>
      <c r="MOA101" s="295"/>
      <c r="MOB101" s="295"/>
      <c r="MOC101" s="295"/>
      <c r="MOD101" s="295"/>
      <c r="MOE101" s="295"/>
      <c r="MOF101" s="295"/>
      <c r="MOG101" s="295"/>
      <c r="MOH101" s="295"/>
      <c r="MOI101" s="295"/>
      <c r="MOJ101" s="295"/>
      <c r="MOK101" s="295"/>
      <c r="MOL101" s="295"/>
      <c r="MOM101" s="295"/>
      <c r="MON101" s="295"/>
      <c r="MOO101" s="295"/>
      <c r="MOP101" s="295"/>
      <c r="MOQ101" s="295"/>
      <c r="MOR101" s="295"/>
      <c r="MOS101" s="295"/>
      <c r="MOT101" s="295"/>
      <c r="MOU101" s="295"/>
      <c r="MOV101" s="295"/>
      <c r="MOW101" s="295"/>
      <c r="MOX101" s="295"/>
      <c r="MOY101" s="295"/>
      <c r="MOZ101" s="295"/>
      <c r="MPA101" s="295"/>
      <c r="MPB101" s="295"/>
      <c r="MPC101" s="295"/>
      <c r="MPD101" s="295"/>
      <c r="MPE101" s="295"/>
      <c r="MPF101" s="295"/>
      <c r="MPG101" s="295"/>
      <c r="MPH101" s="295"/>
      <c r="MPI101" s="295"/>
      <c r="MPJ101" s="295"/>
      <c r="MPK101" s="295"/>
      <c r="MPL101" s="295"/>
      <c r="MPM101" s="295"/>
      <c r="MPN101" s="295"/>
      <c r="MPO101" s="295"/>
      <c r="MPP101" s="295"/>
      <c r="MPQ101" s="295"/>
      <c r="MPR101" s="295"/>
      <c r="MPS101" s="295"/>
      <c r="MPT101" s="295"/>
      <c r="MPU101" s="295"/>
      <c r="MPV101" s="295"/>
      <c r="MPW101" s="295"/>
      <c r="MPX101" s="295"/>
      <c r="MPY101" s="295"/>
      <c r="MPZ101" s="295"/>
      <c r="MQA101" s="295"/>
      <c r="MQB101" s="295"/>
      <c r="MQC101" s="295"/>
      <c r="MQD101" s="295"/>
      <c r="MQE101" s="295"/>
      <c r="MQF101" s="295"/>
      <c r="MQG101" s="295"/>
      <c r="MQH101" s="295"/>
      <c r="MQI101" s="295"/>
      <c r="MQJ101" s="295"/>
      <c r="MQK101" s="295"/>
      <c r="MQL101" s="295"/>
      <c r="MQM101" s="295"/>
      <c r="MQN101" s="295"/>
      <c r="MQO101" s="295"/>
      <c r="MQP101" s="295"/>
      <c r="MQQ101" s="295"/>
      <c r="MQR101" s="295"/>
      <c r="MQS101" s="295"/>
      <c r="MQT101" s="295"/>
      <c r="MQU101" s="295"/>
      <c r="MQV101" s="295"/>
      <c r="MQW101" s="295"/>
      <c r="MQX101" s="295"/>
      <c r="MQY101" s="295"/>
      <c r="MQZ101" s="295"/>
      <c r="MRA101" s="295"/>
      <c r="MRB101" s="295"/>
      <c r="MRC101" s="295"/>
      <c r="MRD101" s="295"/>
      <c r="MRE101" s="295"/>
      <c r="MRF101" s="295"/>
      <c r="MRG101" s="295"/>
      <c r="MRH101" s="295"/>
      <c r="MRI101" s="295"/>
      <c r="MRJ101" s="295"/>
      <c r="MRK101" s="295"/>
      <c r="MRL101" s="295"/>
      <c r="MRM101" s="295"/>
      <c r="MRN101" s="295"/>
      <c r="MRO101" s="295"/>
      <c r="MRP101" s="295"/>
      <c r="MRQ101" s="295"/>
      <c r="MRR101" s="295"/>
      <c r="MRS101" s="295"/>
      <c r="MRT101" s="295"/>
      <c r="MRU101" s="295"/>
      <c r="MRV101" s="295"/>
      <c r="MRW101" s="295"/>
      <c r="MRX101" s="295"/>
      <c r="MRY101" s="295"/>
      <c r="MRZ101" s="295"/>
      <c r="MSA101" s="295"/>
      <c r="MSB101" s="295"/>
      <c r="MSC101" s="295"/>
      <c r="MSD101" s="295"/>
      <c r="MSE101" s="295"/>
      <c r="MSF101" s="295"/>
      <c r="MSG101" s="295"/>
      <c r="MSH101" s="295"/>
      <c r="MSI101" s="295"/>
      <c r="MSJ101" s="295"/>
      <c r="MSK101" s="295"/>
      <c r="MSL101" s="295"/>
      <c r="MSM101" s="295"/>
      <c r="MSN101" s="295"/>
      <c r="MSO101" s="295"/>
      <c r="MSP101" s="295"/>
      <c r="MSQ101" s="295"/>
      <c r="MSR101" s="295"/>
      <c r="MSS101" s="295"/>
      <c r="MST101" s="295"/>
      <c r="MSU101" s="295"/>
      <c r="MSV101" s="295"/>
      <c r="MSW101" s="295"/>
      <c r="MSX101" s="295"/>
      <c r="MSY101" s="295"/>
      <c r="MSZ101" s="295"/>
      <c r="MTA101" s="295"/>
      <c r="MTB101" s="295"/>
      <c r="MTC101" s="295"/>
      <c r="MTD101" s="295"/>
      <c r="MTE101" s="295"/>
      <c r="MTF101" s="295"/>
      <c r="MTG101" s="295"/>
      <c r="MTH101" s="295"/>
      <c r="MTI101" s="295"/>
      <c r="MTJ101" s="295"/>
      <c r="MTK101" s="295"/>
      <c r="MTL101" s="295"/>
      <c r="MTM101" s="295"/>
      <c r="MTN101" s="295"/>
      <c r="MTO101" s="295"/>
      <c r="MTP101" s="295"/>
      <c r="MTQ101" s="295"/>
      <c r="MTR101" s="295"/>
      <c r="MTS101" s="295"/>
      <c r="MTT101" s="295"/>
      <c r="MTU101" s="295"/>
      <c r="MTV101" s="295"/>
      <c r="MTW101" s="295"/>
      <c r="MTX101" s="295"/>
      <c r="MTY101" s="295"/>
      <c r="MTZ101" s="295"/>
      <c r="MUA101" s="295"/>
      <c r="MUB101" s="295"/>
      <c r="MUC101" s="295"/>
      <c r="MUD101" s="295"/>
      <c r="MUE101" s="295"/>
      <c r="MUF101" s="295"/>
      <c r="MUG101" s="295"/>
      <c r="MUH101" s="295"/>
      <c r="MUI101" s="295"/>
      <c r="MUJ101" s="295"/>
      <c r="MUK101" s="295"/>
      <c r="MUL101" s="295"/>
      <c r="MUM101" s="295"/>
      <c r="MUN101" s="295"/>
      <c r="MUO101" s="295"/>
      <c r="MUP101" s="295"/>
      <c r="MUQ101" s="295"/>
      <c r="MUR101" s="295"/>
      <c r="MUS101" s="295"/>
      <c r="MUT101" s="295"/>
      <c r="MUU101" s="295"/>
      <c r="MUV101" s="295"/>
      <c r="MUW101" s="295"/>
      <c r="MUX101" s="295"/>
      <c r="MUY101" s="295"/>
      <c r="MUZ101" s="295"/>
      <c r="MVA101" s="295"/>
      <c r="MVB101" s="295"/>
      <c r="MVC101" s="295"/>
      <c r="MVD101" s="295"/>
      <c r="MVE101" s="295"/>
      <c r="MVF101" s="295"/>
      <c r="MVG101" s="295"/>
      <c r="MVH101" s="295"/>
      <c r="MVI101" s="295"/>
      <c r="MVJ101" s="295"/>
      <c r="MVK101" s="295"/>
      <c r="MVL101" s="295"/>
      <c r="MVM101" s="295"/>
      <c r="MVN101" s="295"/>
      <c r="MVO101" s="295"/>
      <c r="MVP101" s="295"/>
      <c r="MVQ101" s="295"/>
      <c r="MVR101" s="295"/>
      <c r="MVS101" s="295"/>
      <c r="MVT101" s="295"/>
      <c r="MVU101" s="295"/>
      <c r="MVV101" s="295"/>
      <c r="MVW101" s="295"/>
      <c r="MVX101" s="295"/>
      <c r="MVY101" s="295"/>
      <c r="MVZ101" s="295"/>
      <c r="MWA101" s="295"/>
      <c r="MWB101" s="295"/>
      <c r="MWC101" s="295"/>
      <c r="MWD101" s="295"/>
      <c r="MWE101" s="295"/>
      <c r="MWF101" s="295"/>
      <c r="MWG101" s="295"/>
      <c r="MWH101" s="295"/>
      <c r="MWI101" s="295"/>
      <c r="MWJ101" s="295"/>
      <c r="MWK101" s="295"/>
      <c r="MWL101" s="295"/>
      <c r="MWM101" s="295"/>
      <c r="MWN101" s="295"/>
      <c r="MWO101" s="295"/>
      <c r="MWP101" s="295"/>
      <c r="MWQ101" s="295"/>
      <c r="MWR101" s="295"/>
      <c r="MWS101" s="295"/>
      <c r="MWT101" s="295"/>
      <c r="MWU101" s="295"/>
      <c r="MWV101" s="295"/>
      <c r="MWW101" s="295"/>
      <c r="MWX101" s="295"/>
      <c r="MWY101" s="295"/>
      <c r="MWZ101" s="295"/>
      <c r="MXA101" s="295"/>
      <c r="MXB101" s="295"/>
      <c r="MXC101" s="295"/>
      <c r="MXD101" s="295"/>
      <c r="MXE101" s="295"/>
      <c r="MXF101" s="295"/>
      <c r="MXG101" s="295"/>
      <c r="MXH101" s="295"/>
      <c r="MXI101" s="295"/>
      <c r="MXJ101" s="295"/>
      <c r="MXK101" s="295"/>
      <c r="MXL101" s="295"/>
      <c r="MXM101" s="295"/>
      <c r="MXN101" s="295"/>
      <c r="MXO101" s="295"/>
      <c r="MXP101" s="295"/>
      <c r="MXQ101" s="295"/>
      <c r="MXR101" s="295"/>
      <c r="MXS101" s="295"/>
      <c r="MXT101" s="295"/>
      <c r="MXU101" s="295"/>
      <c r="MXV101" s="295"/>
      <c r="MXW101" s="295"/>
      <c r="MXX101" s="295"/>
      <c r="MXY101" s="295"/>
      <c r="MXZ101" s="295"/>
      <c r="MYA101" s="295"/>
      <c r="MYB101" s="295"/>
      <c r="MYC101" s="295"/>
      <c r="MYD101" s="295"/>
      <c r="MYE101" s="295"/>
      <c r="MYF101" s="295"/>
      <c r="MYG101" s="295"/>
      <c r="MYH101" s="295"/>
      <c r="MYI101" s="295"/>
      <c r="MYJ101" s="295"/>
      <c r="MYK101" s="295"/>
      <c r="MYL101" s="295"/>
      <c r="MYM101" s="295"/>
      <c r="MYN101" s="295"/>
      <c r="MYO101" s="295"/>
      <c r="MYP101" s="295"/>
      <c r="MYQ101" s="295"/>
      <c r="MYR101" s="295"/>
      <c r="MYS101" s="295"/>
      <c r="MYT101" s="295"/>
      <c r="MYU101" s="295"/>
      <c r="MYV101" s="295"/>
      <c r="MYW101" s="295"/>
      <c r="MYX101" s="295"/>
      <c r="MYY101" s="295"/>
      <c r="MYZ101" s="295"/>
      <c r="MZA101" s="295"/>
      <c r="MZB101" s="295"/>
      <c r="MZC101" s="295"/>
      <c r="MZD101" s="295"/>
      <c r="MZE101" s="295"/>
      <c r="MZF101" s="295"/>
      <c r="MZG101" s="295"/>
      <c r="MZH101" s="295"/>
      <c r="MZI101" s="295"/>
      <c r="MZJ101" s="295"/>
      <c r="MZK101" s="295"/>
      <c r="MZL101" s="295"/>
      <c r="MZM101" s="295"/>
      <c r="MZN101" s="295"/>
      <c r="MZO101" s="295"/>
      <c r="MZP101" s="295"/>
      <c r="MZQ101" s="295"/>
      <c r="MZR101" s="295"/>
      <c r="MZS101" s="295"/>
      <c r="MZT101" s="295"/>
      <c r="MZU101" s="295"/>
      <c r="MZV101" s="295"/>
      <c r="MZW101" s="295"/>
      <c r="MZX101" s="295"/>
      <c r="MZY101" s="295"/>
      <c r="MZZ101" s="295"/>
      <c r="NAA101" s="295"/>
      <c r="NAB101" s="295"/>
      <c r="NAC101" s="295"/>
      <c r="NAD101" s="295"/>
      <c r="NAE101" s="295"/>
      <c r="NAF101" s="295"/>
      <c r="NAG101" s="295"/>
      <c r="NAH101" s="295"/>
      <c r="NAI101" s="295"/>
      <c r="NAJ101" s="295"/>
      <c r="NAK101" s="295"/>
      <c r="NAL101" s="295"/>
      <c r="NAM101" s="295"/>
      <c r="NAN101" s="295"/>
      <c r="NAO101" s="295"/>
      <c r="NAP101" s="295"/>
      <c r="NAQ101" s="295"/>
      <c r="NAR101" s="295"/>
      <c r="NAS101" s="295"/>
      <c r="NAT101" s="295"/>
      <c r="NAU101" s="295"/>
      <c r="NAV101" s="295"/>
      <c r="NAW101" s="295"/>
      <c r="NAX101" s="295"/>
      <c r="NAY101" s="295"/>
      <c r="NAZ101" s="295"/>
      <c r="NBA101" s="295"/>
      <c r="NBB101" s="295"/>
      <c r="NBC101" s="295"/>
      <c r="NBD101" s="295"/>
      <c r="NBE101" s="295"/>
      <c r="NBF101" s="295"/>
      <c r="NBG101" s="295"/>
      <c r="NBH101" s="295"/>
      <c r="NBI101" s="295"/>
      <c r="NBJ101" s="295"/>
      <c r="NBK101" s="295"/>
      <c r="NBL101" s="295"/>
      <c r="NBM101" s="295"/>
      <c r="NBN101" s="295"/>
      <c r="NBO101" s="295"/>
      <c r="NBP101" s="295"/>
      <c r="NBQ101" s="295"/>
      <c r="NBR101" s="295"/>
      <c r="NBS101" s="295"/>
      <c r="NBT101" s="295"/>
      <c r="NBU101" s="295"/>
      <c r="NBV101" s="295"/>
      <c r="NBW101" s="295"/>
      <c r="NBX101" s="295"/>
      <c r="NBY101" s="295"/>
      <c r="NBZ101" s="295"/>
      <c r="NCA101" s="295"/>
      <c r="NCB101" s="295"/>
      <c r="NCC101" s="295"/>
      <c r="NCD101" s="295"/>
      <c r="NCE101" s="295"/>
      <c r="NCF101" s="295"/>
      <c r="NCG101" s="295"/>
      <c r="NCH101" s="295"/>
      <c r="NCI101" s="295"/>
      <c r="NCJ101" s="295"/>
      <c r="NCK101" s="295"/>
      <c r="NCL101" s="295"/>
      <c r="NCM101" s="295"/>
      <c r="NCN101" s="295"/>
      <c r="NCO101" s="295"/>
      <c r="NCP101" s="295"/>
      <c r="NCQ101" s="295"/>
      <c r="NCR101" s="295"/>
      <c r="NCS101" s="295"/>
      <c r="NCT101" s="295"/>
      <c r="NCU101" s="295"/>
      <c r="NCV101" s="295"/>
      <c r="NCW101" s="295"/>
      <c r="NCX101" s="295"/>
      <c r="NCY101" s="295"/>
      <c r="NCZ101" s="295"/>
      <c r="NDA101" s="295"/>
      <c r="NDB101" s="295"/>
      <c r="NDC101" s="295"/>
      <c r="NDD101" s="295"/>
      <c r="NDE101" s="295"/>
      <c r="NDF101" s="295"/>
      <c r="NDG101" s="295"/>
      <c r="NDH101" s="295"/>
      <c r="NDI101" s="295"/>
      <c r="NDJ101" s="295"/>
      <c r="NDK101" s="295"/>
      <c r="NDL101" s="295"/>
      <c r="NDM101" s="295"/>
      <c r="NDN101" s="295"/>
      <c r="NDO101" s="295"/>
      <c r="NDP101" s="295"/>
      <c r="NDQ101" s="295"/>
      <c r="NDR101" s="295"/>
      <c r="NDS101" s="295"/>
      <c r="NDT101" s="295"/>
      <c r="NDU101" s="295"/>
      <c r="NDV101" s="295"/>
      <c r="NDW101" s="295"/>
      <c r="NDX101" s="295"/>
      <c r="NDY101" s="295"/>
      <c r="NDZ101" s="295"/>
      <c r="NEA101" s="295"/>
      <c r="NEB101" s="295"/>
      <c r="NEC101" s="295"/>
      <c r="NED101" s="295"/>
      <c r="NEE101" s="295"/>
      <c r="NEF101" s="295"/>
      <c r="NEG101" s="295"/>
      <c r="NEH101" s="295"/>
      <c r="NEI101" s="295"/>
      <c r="NEJ101" s="295"/>
      <c r="NEK101" s="295"/>
      <c r="NEL101" s="295"/>
      <c r="NEM101" s="295"/>
      <c r="NEN101" s="295"/>
      <c r="NEO101" s="295"/>
      <c r="NEP101" s="295"/>
      <c r="NEQ101" s="295"/>
      <c r="NER101" s="295"/>
      <c r="NES101" s="295"/>
      <c r="NET101" s="295"/>
      <c r="NEU101" s="295"/>
      <c r="NEV101" s="295"/>
      <c r="NEW101" s="295"/>
      <c r="NEX101" s="295"/>
      <c r="NEY101" s="295"/>
      <c r="NEZ101" s="295"/>
      <c r="NFA101" s="295"/>
      <c r="NFB101" s="295"/>
      <c r="NFC101" s="295"/>
      <c r="NFD101" s="295"/>
      <c r="NFE101" s="295"/>
      <c r="NFF101" s="295"/>
      <c r="NFG101" s="295"/>
      <c r="NFH101" s="295"/>
      <c r="NFI101" s="295"/>
      <c r="NFJ101" s="295"/>
      <c r="NFK101" s="295"/>
      <c r="NFL101" s="295"/>
      <c r="NFM101" s="295"/>
      <c r="NFN101" s="295"/>
      <c r="NFO101" s="295"/>
      <c r="NFP101" s="295"/>
      <c r="NFQ101" s="295"/>
      <c r="NFR101" s="295"/>
      <c r="NFS101" s="295"/>
      <c r="NFT101" s="295"/>
      <c r="NFU101" s="295"/>
      <c r="NFV101" s="295"/>
      <c r="NFW101" s="295"/>
      <c r="NFX101" s="295"/>
      <c r="NFY101" s="295"/>
      <c r="NFZ101" s="295"/>
      <c r="NGA101" s="295"/>
      <c r="NGB101" s="295"/>
      <c r="NGC101" s="295"/>
      <c r="NGD101" s="295"/>
      <c r="NGE101" s="295"/>
      <c r="NGF101" s="295"/>
      <c r="NGG101" s="295"/>
      <c r="NGH101" s="295"/>
      <c r="NGI101" s="295"/>
      <c r="NGJ101" s="295"/>
      <c r="NGK101" s="295"/>
      <c r="NGL101" s="295"/>
      <c r="NGM101" s="295"/>
      <c r="NGN101" s="295"/>
      <c r="NGO101" s="295"/>
      <c r="NGP101" s="295"/>
      <c r="NGQ101" s="295"/>
      <c r="NGR101" s="295"/>
      <c r="NGS101" s="295"/>
      <c r="NGT101" s="295"/>
      <c r="NGU101" s="295"/>
      <c r="NGV101" s="295"/>
      <c r="NGW101" s="295"/>
      <c r="NGX101" s="295"/>
      <c r="NGY101" s="295"/>
      <c r="NGZ101" s="295"/>
      <c r="NHA101" s="295"/>
      <c r="NHB101" s="295"/>
      <c r="NHC101" s="295"/>
      <c r="NHD101" s="295"/>
      <c r="NHE101" s="295"/>
      <c r="NHF101" s="295"/>
      <c r="NHG101" s="295"/>
      <c r="NHH101" s="295"/>
      <c r="NHI101" s="295"/>
      <c r="NHJ101" s="295"/>
      <c r="NHK101" s="295"/>
      <c r="NHL101" s="295"/>
      <c r="NHM101" s="295"/>
      <c r="NHN101" s="295"/>
      <c r="NHO101" s="295"/>
      <c r="NHP101" s="295"/>
      <c r="NHQ101" s="295"/>
      <c r="NHR101" s="295"/>
      <c r="NHS101" s="295"/>
      <c r="NHT101" s="295"/>
      <c r="NHU101" s="295"/>
      <c r="NHV101" s="295"/>
      <c r="NHW101" s="295"/>
      <c r="NHX101" s="295"/>
      <c r="NHY101" s="295"/>
      <c r="NHZ101" s="295"/>
      <c r="NIA101" s="295"/>
      <c r="NIB101" s="295"/>
      <c r="NIC101" s="295"/>
      <c r="NID101" s="295"/>
      <c r="NIE101" s="295"/>
      <c r="NIF101" s="295"/>
      <c r="NIG101" s="295"/>
      <c r="NIH101" s="295"/>
      <c r="NII101" s="295"/>
      <c r="NIJ101" s="295"/>
      <c r="NIK101" s="295"/>
      <c r="NIL101" s="295"/>
      <c r="NIM101" s="295"/>
      <c r="NIN101" s="295"/>
      <c r="NIO101" s="295"/>
      <c r="NIP101" s="295"/>
      <c r="NIQ101" s="295"/>
      <c r="NIR101" s="295"/>
      <c r="NIS101" s="295"/>
      <c r="NIT101" s="295"/>
      <c r="NIU101" s="295"/>
      <c r="NIV101" s="295"/>
      <c r="NIW101" s="295"/>
      <c r="NIX101" s="295"/>
      <c r="NIY101" s="295"/>
      <c r="NIZ101" s="295"/>
      <c r="NJA101" s="295"/>
      <c r="NJB101" s="295"/>
      <c r="NJC101" s="295"/>
      <c r="NJD101" s="295"/>
      <c r="NJE101" s="295"/>
      <c r="NJF101" s="295"/>
      <c r="NJG101" s="295"/>
      <c r="NJH101" s="295"/>
      <c r="NJI101" s="295"/>
      <c r="NJJ101" s="295"/>
      <c r="NJK101" s="295"/>
      <c r="NJL101" s="295"/>
      <c r="NJM101" s="295"/>
      <c r="NJN101" s="295"/>
      <c r="NJO101" s="295"/>
      <c r="NJP101" s="295"/>
      <c r="NJQ101" s="295"/>
      <c r="NJR101" s="295"/>
      <c r="NJS101" s="295"/>
      <c r="NJT101" s="295"/>
      <c r="NJU101" s="295"/>
      <c r="NJV101" s="295"/>
      <c r="NJW101" s="295"/>
      <c r="NJX101" s="295"/>
      <c r="NJY101" s="295"/>
      <c r="NJZ101" s="295"/>
      <c r="NKA101" s="295"/>
      <c r="NKB101" s="295"/>
      <c r="NKC101" s="295"/>
      <c r="NKD101" s="295"/>
      <c r="NKE101" s="295"/>
      <c r="NKF101" s="295"/>
      <c r="NKG101" s="295"/>
      <c r="NKH101" s="295"/>
      <c r="NKI101" s="295"/>
      <c r="NKJ101" s="295"/>
      <c r="NKK101" s="295"/>
      <c r="NKL101" s="295"/>
      <c r="NKM101" s="295"/>
      <c r="NKN101" s="295"/>
      <c r="NKO101" s="295"/>
      <c r="NKP101" s="295"/>
      <c r="NKQ101" s="295"/>
      <c r="NKR101" s="295"/>
      <c r="NKS101" s="295"/>
      <c r="NKT101" s="295"/>
      <c r="NKU101" s="295"/>
      <c r="NKV101" s="295"/>
      <c r="NKW101" s="295"/>
      <c r="NKX101" s="295"/>
      <c r="NKY101" s="295"/>
      <c r="NKZ101" s="295"/>
      <c r="NLA101" s="295"/>
      <c r="NLB101" s="295"/>
      <c r="NLC101" s="295"/>
      <c r="NLD101" s="295"/>
      <c r="NLE101" s="295"/>
      <c r="NLF101" s="295"/>
      <c r="NLG101" s="295"/>
      <c r="NLH101" s="295"/>
      <c r="NLI101" s="295"/>
      <c r="NLJ101" s="295"/>
      <c r="NLK101" s="295"/>
      <c r="NLL101" s="295"/>
      <c r="NLM101" s="295"/>
      <c r="NLN101" s="295"/>
      <c r="NLO101" s="295"/>
      <c r="NLP101" s="295"/>
      <c r="NLQ101" s="295"/>
      <c r="NLR101" s="295"/>
      <c r="NLS101" s="295"/>
      <c r="NLT101" s="295"/>
      <c r="NLU101" s="295"/>
      <c r="NLV101" s="295"/>
      <c r="NLW101" s="295"/>
      <c r="NLX101" s="295"/>
      <c r="NLY101" s="295"/>
      <c r="NLZ101" s="295"/>
      <c r="NMA101" s="295"/>
      <c r="NMB101" s="295"/>
      <c r="NMC101" s="295"/>
      <c r="NMD101" s="295"/>
      <c r="NME101" s="295"/>
      <c r="NMF101" s="295"/>
      <c r="NMG101" s="295"/>
      <c r="NMH101" s="295"/>
      <c r="NMI101" s="295"/>
      <c r="NMJ101" s="295"/>
      <c r="NMK101" s="295"/>
      <c r="NML101" s="295"/>
      <c r="NMM101" s="295"/>
      <c r="NMN101" s="295"/>
      <c r="NMO101" s="295"/>
      <c r="NMP101" s="295"/>
      <c r="NMQ101" s="295"/>
      <c r="NMR101" s="295"/>
      <c r="NMS101" s="295"/>
      <c r="NMT101" s="295"/>
      <c r="NMU101" s="295"/>
      <c r="NMV101" s="295"/>
      <c r="NMW101" s="295"/>
      <c r="NMX101" s="295"/>
      <c r="NMY101" s="295"/>
      <c r="NMZ101" s="295"/>
      <c r="NNA101" s="295"/>
      <c r="NNB101" s="295"/>
      <c r="NNC101" s="295"/>
      <c r="NND101" s="295"/>
      <c r="NNE101" s="295"/>
      <c r="NNF101" s="295"/>
      <c r="NNG101" s="295"/>
      <c r="NNH101" s="295"/>
      <c r="NNI101" s="295"/>
      <c r="NNJ101" s="295"/>
      <c r="NNK101" s="295"/>
      <c r="NNL101" s="295"/>
      <c r="NNM101" s="295"/>
      <c r="NNN101" s="295"/>
      <c r="NNO101" s="295"/>
      <c r="NNP101" s="295"/>
      <c r="NNQ101" s="295"/>
      <c r="NNR101" s="295"/>
      <c r="NNS101" s="295"/>
      <c r="NNT101" s="295"/>
      <c r="NNU101" s="295"/>
      <c r="NNV101" s="295"/>
      <c r="NNW101" s="295"/>
      <c r="NNX101" s="295"/>
      <c r="NNY101" s="295"/>
      <c r="NNZ101" s="295"/>
      <c r="NOA101" s="295"/>
      <c r="NOB101" s="295"/>
      <c r="NOC101" s="295"/>
      <c r="NOD101" s="295"/>
      <c r="NOE101" s="295"/>
      <c r="NOF101" s="295"/>
      <c r="NOG101" s="295"/>
      <c r="NOH101" s="295"/>
      <c r="NOI101" s="295"/>
      <c r="NOJ101" s="295"/>
      <c r="NOK101" s="295"/>
      <c r="NOL101" s="295"/>
      <c r="NOM101" s="295"/>
      <c r="NON101" s="295"/>
      <c r="NOO101" s="295"/>
      <c r="NOP101" s="295"/>
      <c r="NOQ101" s="295"/>
      <c r="NOR101" s="295"/>
      <c r="NOS101" s="295"/>
      <c r="NOT101" s="295"/>
      <c r="NOU101" s="295"/>
      <c r="NOV101" s="295"/>
      <c r="NOW101" s="295"/>
      <c r="NOX101" s="295"/>
      <c r="NOY101" s="295"/>
      <c r="NOZ101" s="295"/>
      <c r="NPA101" s="295"/>
      <c r="NPB101" s="295"/>
      <c r="NPC101" s="295"/>
      <c r="NPD101" s="295"/>
      <c r="NPE101" s="295"/>
      <c r="NPF101" s="295"/>
      <c r="NPG101" s="295"/>
      <c r="NPH101" s="295"/>
      <c r="NPI101" s="295"/>
      <c r="NPJ101" s="295"/>
      <c r="NPK101" s="295"/>
      <c r="NPL101" s="295"/>
      <c r="NPM101" s="295"/>
      <c r="NPN101" s="295"/>
      <c r="NPO101" s="295"/>
      <c r="NPP101" s="295"/>
      <c r="NPQ101" s="295"/>
      <c r="NPR101" s="295"/>
      <c r="NPS101" s="295"/>
      <c r="NPT101" s="295"/>
      <c r="NPU101" s="295"/>
      <c r="NPV101" s="295"/>
      <c r="NPW101" s="295"/>
      <c r="NPX101" s="295"/>
      <c r="NPY101" s="295"/>
      <c r="NPZ101" s="295"/>
      <c r="NQA101" s="295"/>
      <c r="NQB101" s="295"/>
      <c r="NQC101" s="295"/>
      <c r="NQD101" s="295"/>
      <c r="NQE101" s="295"/>
      <c r="NQF101" s="295"/>
      <c r="NQG101" s="295"/>
      <c r="NQH101" s="295"/>
      <c r="NQI101" s="295"/>
      <c r="NQJ101" s="295"/>
      <c r="NQK101" s="295"/>
      <c r="NQL101" s="295"/>
      <c r="NQM101" s="295"/>
      <c r="NQN101" s="295"/>
      <c r="NQO101" s="295"/>
      <c r="NQP101" s="295"/>
      <c r="NQQ101" s="295"/>
      <c r="NQR101" s="295"/>
      <c r="NQS101" s="295"/>
      <c r="NQT101" s="295"/>
      <c r="NQU101" s="295"/>
      <c r="NQV101" s="295"/>
      <c r="NQW101" s="295"/>
      <c r="NQX101" s="295"/>
      <c r="NQY101" s="295"/>
      <c r="NQZ101" s="295"/>
      <c r="NRA101" s="295"/>
      <c r="NRB101" s="295"/>
      <c r="NRC101" s="295"/>
      <c r="NRD101" s="295"/>
      <c r="NRE101" s="295"/>
      <c r="NRF101" s="295"/>
      <c r="NRG101" s="295"/>
      <c r="NRH101" s="295"/>
      <c r="NRI101" s="295"/>
      <c r="NRJ101" s="295"/>
      <c r="NRK101" s="295"/>
      <c r="NRL101" s="295"/>
      <c r="NRM101" s="295"/>
      <c r="NRN101" s="295"/>
      <c r="NRO101" s="295"/>
      <c r="NRP101" s="295"/>
      <c r="NRQ101" s="295"/>
      <c r="NRR101" s="295"/>
      <c r="NRS101" s="295"/>
      <c r="NRT101" s="295"/>
      <c r="NRU101" s="295"/>
      <c r="NRV101" s="295"/>
      <c r="NRW101" s="295"/>
      <c r="NRX101" s="295"/>
      <c r="NRY101" s="295"/>
      <c r="NRZ101" s="295"/>
      <c r="NSA101" s="295"/>
      <c r="NSB101" s="295"/>
      <c r="NSC101" s="295"/>
      <c r="NSD101" s="295"/>
      <c r="NSE101" s="295"/>
      <c r="NSF101" s="295"/>
      <c r="NSG101" s="295"/>
      <c r="NSH101" s="295"/>
      <c r="NSI101" s="295"/>
      <c r="NSJ101" s="295"/>
      <c r="NSK101" s="295"/>
      <c r="NSL101" s="295"/>
      <c r="NSM101" s="295"/>
      <c r="NSN101" s="295"/>
      <c r="NSO101" s="295"/>
      <c r="NSP101" s="295"/>
      <c r="NSQ101" s="295"/>
      <c r="NSR101" s="295"/>
      <c r="NSS101" s="295"/>
      <c r="NST101" s="295"/>
      <c r="NSU101" s="295"/>
      <c r="NSV101" s="295"/>
      <c r="NSW101" s="295"/>
      <c r="NSX101" s="295"/>
      <c r="NSY101" s="295"/>
      <c r="NSZ101" s="295"/>
      <c r="NTA101" s="295"/>
      <c r="NTB101" s="295"/>
      <c r="NTC101" s="295"/>
      <c r="NTD101" s="295"/>
      <c r="NTE101" s="295"/>
      <c r="NTF101" s="295"/>
      <c r="NTG101" s="295"/>
      <c r="NTH101" s="295"/>
      <c r="NTI101" s="295"/>
      <c r="NTJ101" s="295"/>
      <c r="NTK101" s="295"/>
      <c r="NTL101" s="295"/>
      <c r="NTM101" s="295"/>
      <c r="NTN101" s="295"/>
      <c r="NTO101" s="295"/>
      <c r="NTP101" s="295"/>
      <c r="NTQ101" s="295"/>
      <c r="NTR101" s="295"/>
      <c r="NTS101" s="295"/>
      <c r="NTT101" s="295"/>
      <c r="NTU101" s="295"/>
      <c r="NTV101" s="295"/>
      <c r="NTW101" s="295"/>
      <c r="NTX101" s="295"/>
      <c r="NTY101" s="295"/>
      <c r="NTZ101" s="295"/>
      <c r="NUA101" s="295"/>
      <c r="NUB101" s="295"/>
      <c r="NUC101" s="295"/>
      <c r="NUD101" s="295"/>
      <c r="NUE101" s="295"/>
      <c r="NUF101" s="295"/>
      <c r="NUG101" s="295"/>
      <c r="NUH101" s="295"/>
      <c r="NUI101" s="295"/>
      <c r="NUJ101" s="295"/>
      <c r="NUK101" s="295"/>
      <c r="NUL101" s="295"/>
      <c r="NUM101" s="295"/>
      <c r="NUN101" s="295"/>
      <c r="NUO101" s="295"/>
      <c r="NUP101" s="295"/>
      <c r="NUQ101" s="295"/>
      <c r="NUR101" s="295"/>
      <c r="NUS101" s="295"/>
      <c r="NUT101" s="295"/>
      <c r="NUU101" s="295"/>
      <c r="NUV101" s="295"/>
      <c r="NUW101" s="295"/>
      <c r="NUX101" s="295"/>
      <c r="NUY101" s="295"/>
      <c r="NUZ101" s="295"/>
      <c r="NVA101" s="295"/>
      <c r="NVB101" s="295"/>
      <c r="NVC101" s="295"/>
      <c r="NVD101" s="295"/>
      <c r="NVE101" s="295"/>
      <c r="NVF101" s="295"/>
      <c r="NVG101" s="295"/>
      <c r="NVH101" s="295"/>
      <c r="NVI101" s="295"/>
      <c r="NVJ101" s="295"/>
      <c r="NVK101" s="295"/>
      <c r="NVL101" s="295"/>
      <c r="NVM101" s="295"/>
      <c r="NVN101" s="295"/>
      <c r="NVO101" s="295"/>
      <c r="NVP101" s="295"/>
      <c r="NVQ101" s="295"/>
      <c r="NVR101" s="295"/>
      <c r="NVS101" s="295"/>
      <c r="NVT101" s="295"/>
      <c r="NVU101" s="295"/>
      <c r="NVV101" s="295"/>
      <c r="NVW101" s="295"/>
      <c r="NVX101" s="295"/>
      <c r="NVY101" s="295"/>
      <c r="NVZ101" s="295"/>
      <c r="NWA101" s="295"/>
      <c r="NWB101" s="295"/>
      <c r="NWC101" s="295"/>
      <c r="NWD101" s="295"/>
      <c r="NWE101" s="295"/>
      <c r="NWF101" s="295"/>
      <c r="NWG101" s="295"/>
      <c r="NWH101" s="295"/>
      <c r="NWI101" s="295"/>
      <c r="NWJ101" s="295"/>
      <c r="NWK101" s="295"/>
      <c r="NWL101" s="295"/>
      <c r="NWM101" s="295"/>
      <c r="NWN101" s="295"/>
      <c r="NWO101" s="295"/>
      <c r="NWP101" s="295"/>
      <c r="NWQ101" s="295"/>
      <c r="NWR101" s="295"/>
      <c r="NWS101" s="295"/>
      <c r="NWT101" s="295"/>
      <c r="NWU101" s="295"/>
      <c r="NWV101" s="295"/>
      <c r="NWW101" s="295"/>
      <c r="NWX101" s="295"/>
      <c r="NWY101" s="295"/>
      <c r="NWZ101" s="295"/>
      <c r="NXA101" s="295"/>
      <c r="NXB101" s="295"/>
      <c r="NXC101" s="295"/>
      <c r="NXD101" s="295"/>
      <c r="NXE101" s="295"/>
      <c r="NXF101" s="295"/>
      <c r="NXG101" s="295"/>
      <c r="NXH101" s="295"/>
      <c r="NXI101" s="295"/>
      <c r="NXJ101" s="295"/>
      <c r="NXK101" s="295"/>
      <c r="NXL101" s="295"/>
      <c r="NXM101" s="295"/>
      <c r="NXN101" s="295"/>
      <c r="NXO101" s="295"/>
      <c r="NXP101" s="295"/>
      <c r="NXQ101" s="295"/>
      <c r="NXR101" s="295"/>
      <c r="NXS101" s="295"/>
      <c r="NXT101" s="295"/>
      <c r="NXU101" s="295"/>
      <c r="NXV101" s="295"/>
      <c r="NXW101" s="295"/>
      <c r="NXX101" s="295"/>
      <c r="NXY101" s="295"/>
      <c r="NXZ101" s="295"/>
      <c r="NYA101" s="295"/>
      <c r="NYB101" s="295"/>
      <c r="NYC101" s="295"/>
      <c r="NYD101" s="295"/>
      <c r="NYE101" s="295"/>
      <c r="NYF101" s="295"/>
      <c r="NYG101" s="295"/>
      <c r="NYH101" s="295"/>
      <c r="NYI101" s="295"/>
      <c r="NYJ101" s="295"/>
      <c r="NYK101" s="295"/>
      <c r="NYL101" s="295"/>
      <c r="NYM101" s="295"/>
      <c r="NYN101" s="295"/>
      <c r="NYO101" s="295"/>
      <c r="NYP101" s="295"/>
      <c r="NYQ101" s="295"/>
      <c r="NYR101" s="295"/>
      <c r="NYS101" s="295"/>
      <c r="NYT101" s="295"/>
      <c r="NYU101" s="295"/>
      <c r="NYV101" s="295"/>
      <c r="NYW101" s="295"/>
      <c r="NYX101" s="295"/>
      <c r="NYY101" s="295"/>
      <c r="NYZ101" s="295"/>
      <c r="NZA101" s="295"/>
      <c r="NZB101" s="295"/>
      <c r="NZC101" s="295"/>
      <c r="NZD101" s="295"/>
      <c r="NZE101" s="295"/>
      <c r="NZF101" s="295"/>
      <c r="NZG101" s="295"/>
      <c r="NZH101" s="295"/>
      <c r="NZI101" s="295"/>
      <c r="NZJ101" s="295"/>
      <c r="NZK101" s="295"/>
      <c r="NZL101" s="295"/>
      <c r="NZM101" s="295"/>
      <c r="NZN101" s="295"/>
      <c r="NZO101" s="295"/>
      <c r="NZP101" s="295"/>
      <c r="NZQ101" s="295"/>
      <c r="NZR101" s="295"/>
      <c r="NZS101" s="295"/>
      <c r="NZT101" s="295"/>
      <c r="NZU101" s="295"/>
      <c r="NZV101" s="295"/>
      <c r="NZW101" s="295"/>
      <c r="NZX101" s="295"/>
      <c r="NZY101" s="295"/>
      <c r="NZZ101" s="295"/>
      <c r="OAA101" s="295"/>
      <c r="OAB101" s="295"/>
      <c r="OAC101" s="295"/>
      <c r="OAD101" s="295"/>
      <c r="OAE101" s="295"/>
      <c r="OAF101" s="295"/>
      <c r="OAG101" s="295"/>
      <c r="OAH101" s="295"/>
      <c r="OAI101" s="295"/>
      <c r="OAJ101" s="295"/>
      <c r="OAK101" s="295"/>
      <c r="OAL101" s="295"/>
      <c r="OAM101" s="295"/>
      <c r="OAN101" s="295"/>
      <c r="OAO101" s="295"/>
      <c r="OAP101" s="295"/>
      <c r="OAQ101" s="295"/>
      <c r="OAR101" s="295"/>
      <c r="OAS101" s="295"/>
      <c r="OAT101" s="295"/>
      <c r="OAU101" s="295"/>
      <c r="OAV101" s="295"/>
      <c r="OAW101" s="295"/>
      <c r="OAX101" s="295"/>
      <c r="OAY101" s="295"/>
      <c r="OAZ101" s="295"/>
      <c r="OBA101" s="295"/>
      <c r="OBB101" s="295"/>
      <c r="OBC101" s="295"/>
      <c r="OBD101" s="295"/>
      <c r="OBE101" s="295"/>
      <c r="OBF101" s="295"/>
      <c r="OBG101" s="295"/>
      <c r="OBH101" s="295"/>
      <c r="OBI101" s="295"/>
      <c r="OBJ101" s="295"/>
      <c r="OBK101" s="295"/>
      <c r="OBL101" s="295"/>
      <c r="OBM101" s="295"/>
      <c r="OBN101" s="295"/>
      <c r="OBO101" s="295"/>
      <c r="OBP101" s="295"/>
      <c r="OBQ101" s="295"/>
      <c r="OBR101" s="295"/>
      <c r="OBS101" s="295"/>
      <c r="OBT101" s="295"/>
      <c r="OBU101" s="295"/>
      <c r="OBV101" s="295"/>
      <c r="OBW101" s="295"/>
      <c r="OBX101" s="295"/>
      <c r="OBY101" s="295"/>
      <c r="OBZ101" s="295"/>
      <c r="OCA101" s="295"/>
      <c r="OCB101" s="295"/>
      <c r="OCC101" s="295"/>
      <c r="OCD101" s="295"/>
      <c r="OCE101" s="295"/>
      <c r="OCF101" s="295"/>
      <c r="OCG101" s="295"/>
      <c r="OCH101" s="295"/>
      <c r="OCI101" s="295"/>
      <c r="OCJ101" s="295"/>
      <c r="OCK101" s="295"/>
      <c r="OCL101" s="295"/>
      <c r="OCM101" s="295"/>
      <c r="OCN101" s="295"/>
      <c r="OCO101" s="295"/>
      <c r="OCP101" s="295"/>
      <c r="OCQ101" s="295"/>
      <c r="OCR101" s="295"/>
      <c r="OCS101" s="295"/>
      <c r="OCT101" s="295"/>
      <c r="OCU101" s="295"/>
      <c r="OCV101" s="295"/>
      <c r="OCW101" s="295"/>
      <c r="OCX101" s="295"/>
      <c r="OCY101" s="295"/>
      <c r="OCZ101" s="295"/>
      <c r="ODA101" s="295"/>
      <c r="ODB101" s="295"/>
      <c r="ODC101" s="295"/>
      <c r="ODD101" s="295"/>
      <c r="ODE101" s="295"/>
      <c r="ODF101" s="295"/>
      <c r="ODG101" s="295"/>
      <c r="ODH101" s="295"/>
      <c r="ODI101" s="295"/>
      <c r="ODJ101" s="295"/>
      <c r="ODK101" s="295"/>
      <c r="ODL101" s="295"/>
      <c r="ODM101" s="295"/>
      <c r="ODN101" s="295"/>
      <c r="ODO101" s="295"/>
      <c r="ODP101" s="295"/>
      <c r="ODQ101" s="295"/>
      <c r="ODR101" s="295"/>
      <c r="ODS101" s="295"/>
      <c r="ODT101" s="295"/>
      <c r="ODU101" s="295"/>
      <c r="ODV101" s="295"/>
      <c r="ODW101" s="295"/>
      <c r="ODX101" s="295"/>
      <c r="ODY101" s="295"/>
      <c r="ODZ101" s="295"/>
      <c r="OEA101" s="295"/>
      <c r="OEB101" s="295"/>
      <c r="OEC101" s="295"/>
      <c r="OED101" s="295"/>
      <c r="OEE101" s="295"/>
      <c r="OEF101" s="295"/>
      <c r="OEG101" s="295"/>
      <c r="OEH101" s="295"/>
      <c r="OEI101" s="295"/>
      <c r="OEJ101" s="295"/>
      <c r="OEK101" s="295"/>
      <c r="OEL101" s="295"/>
      <c r="OEM101" s="295"/>
      <c r="OEN101" s="295"/>
      <c r="OEO101" s="295"/>
      <c r="OEP101" s="295"/>
      <c r="OEQ101" s="295"/>
      <c r="OER101" s="295"/>
      <c r="OES101" s="295"/>
      <c r="OET101" s="295"/>
      <c r="OEU101" s="295"/>
      <c r="OEV101" s="295"/>
      <c r="OEW101" s="295"/>
      <c r="OEX101" s="295"/>
      <c r="OEY101" s="295"/>
      <c r="OEZ101" s="295"/>
      <c r="OFA101" s="295"/>
      <c r="OFB101" s="295"/>
      <c r="OFC101" s="295"/>
      <c r="OFD101" s="295"/>
      <c r="OFE101" s="295"/>
      <c r="OFF101" s="295"/>
      <c r="OFG101" s="295"/>
      <c r="OFH101" s="295"/>
      <c r="OFI101" s="295"/>
      <c r="OFJ101" s="295"/>
      <c r="OFK101" s="295"/>
      <c r="OFL101" s="295"/>
      <c r="OFM101" s="295"/>
      <c r="OFN101" s="295"/>
      <c r="OFO101" s="295"/>
      <c r="OFP101" s="295"/>
      <c r="OFQ101" s="295"/>
      <c r="OFR101" s="295"/>
      <c r="OFS101" s="295"/>
      <c r="OFT101" s="295"/>
      <c r="OFU101" s="295"/>
      <c r="OFV101" s="295"/>
      <c r="OFW101" s="295"/>
      <c r="OFX101" s="295"/>
      <c r="OFY101" s="295"/>
      <c r="OFZ101" s="295"/>
      <c r="OGA101" s="295"/>
      <c r="OGB101" s="295"/>
      <c r="OGC101" s="295"/>
      <c r="OGD101" s="295"/>
      <c r="OGE101" s="295"/>
      <c r="OGF101" s="295"/>
      <c r="OGG101" s="295"/>
      <c r="OGH101" s="295"/>
      <c r="OGI101" s="295"/>
      <c r="OGJ101" s="295"/>
      <c r="OGK101" s="295"/>
      <c r="OGL101" s="295"/>
      <c r="OGM101" s="295"/>
      <c r="OGN101" s="295"/>
      <c r="OGO101" s="295"/>
      <c r="OGP101" s="295"/>
      <c r="OGQ101" s="295"/>
      <c r="OGR101" s="295"/>
      <c r="OGS101" s="295"/>
      <c r="OGT101" s="295"/>
      <c r="OGU101" s="295"/>
      <c r="OGV101" s="295"/>
      <c r="OGW101" s="295"/>
      <c r="OGX101" s="295"/>
      <c r="OGY101" s="295"/>
      <c r="OGZ101" s="295"/>
      <c r="OHA101" s="295"/>
      <c r="OHB101" s="295"/>
      <c r="OHC101" s="295"/>
      <c r="OHD101" s="295"/>
      <c r="OHE101" s="295"/>
      <c r="OHF101" s="295"/>
      <c r="OHG101" s="295"/>
      <c r="OHH101" s="295"/>
      <c r="OHI101" s="295"/>
      <c r="OHJ101" s="295"/>
      <c r="OHK101" s="295"/>
      <c r="OHL101" s="295"/>
      <c r="OHM101" s="295"/>
      <c r="OHN101" s="295"/>
      <c r="OHO101" s="295"/>
      <c r="OHP101" s="295"/>
      <c r="OHQ101" s="295"/>
      <c r="OHR101" s="295"/>
      <c r="OHS101" s="295"/>
      <c r="OHT101" s="295"/>
      <c r="OHU101" s="295"/>
      <c r="OHV101" s="295"/>
      <c r="OHW101" s="295"/>
      <c r="OHX101" s="295"/>
      <c r="OHY101" s="295"/>
      <c r="OHZ101" s="295"/>
      <c r="OIA101" s="295"/>
      <c r="OIB101" s="295"/>
      <c r="OIC101" s="295"/>
      <c r="OID101" s="295"/>
      <c r="OIE101" s="295"/>
      <c r="OIF101" s="295"/>
      <c r="OIG101" s="295"/>
      <c r="OIH101" s="295"/>
      <c r="OII101" s="295"/>
      <c r="OIJ101" s="295"/>
      <c r="OIK101" s="295"/>
      <c r="OIL101" s="295"/>
      <c r="OIM101" s="295"/>
      <c r="OIN101" s="295"/>
      <c r="OIO101" s="295"/>
      <c r="OIP101" s="295"/>
      <c r="OIQ101" s="295"/>
      <c r="OIR101" s="295"/>
      <c r="OIS101" s="295"/>
      <c r="OIT101" s="295"/>
      <c r="OIU101" s="295"/>
      <c r="OIV101" s="295"/>
      <c r="OIW101" s="295"/>
      <c r="OIX101" s="295"/>
      <c r="OIY101" s="295"/>
      <c r="OIZ101" s="295"/>
      <c r="OJA101" s="295"/>
      <c r="OJB101" s="295"/>
      <c r="OJC101" s="295"/>
      <c r="OJD101" s="295"/>
      <c r="OJE101" s="295"/>
      <c r="OJF101" s="295"/>
      <c r="OJG101" s="295"/>
      <c r="OJH101" s="295"/>
      <c r="OJI101" s="295"/>
      <c r="OJJ101" s="295"/>
      <c r="OJK101" s="295"/>
      <c r="OJL101" s="295"/>
      <c r="OJM101" s="295"/>
      <c r="OJN101" s="295"/>
      <c r="OJO101" s="295"/>
      <c r="OJP101" s="295"/>
      <c r="OJQ101" s="295"/>
      <c r="OJR101" s="295"/>
      <c r="OJS101" s="295"/>
      <c r="OJT101" s="295"/>
      <c r="OJU101" s="295"/>
      <c r="OJV101" s="295"/>
      <c r="OJW101" s="295"/>
      <c r="OJX101" s="295"/>
      <c r="OJY101" s="295"/>
      <c r="OJZ101" s="295"/>
      <c r="OKA101" s="295"/>
      <c r="OKB101" s="295"/>
      <c r="OKC101" s="295"/>
      <c r="OKD101" s="295"/>
      <c r="OKE101" s="295"/>
      <c r="OKF101" s="295"/>
      <c r="OKG101" s="295"/>
      <c r="OKH101" s="295"/>
      <c r="OKI101" s="295"/>
      <c r="OKJ101" s="295"/>
      <c r="OKK101" s="295"/>
      <c r="OKL101" s="295"/>
      <c r="OKM101" s="295"/>
      <c r="OKN101" s="295"/>
      <c r="OKO101" s="295"/>
      <c r="OKP101" s="295"/>
      <c r="OKQ101" s="295"/>
      <c r="OKR101" s="295"/>
      <c r="OKS101" s="295"/>
      <c r="OKT101" s="295"/>
      <c r="OKU101" s="295"/>
      <c r="OKV101" s="295"/>
      <c r="OKW101" s="295"/>
      <c r="OKX101" s="295"/>
      <c r="OKY101" s="295"/>
      <c r="OKZ101" s="295"/>
      <c r="OLA101" s="295"/>
      <c r="OLB101" s="295"/>
      <c r="OLC101" s="295"/>
      <c r="OLD101" s="295"/>
      <c r="OLE101" s="295"/>
      <c r="OLF101" s="295"/>
      <c r="OLG101" s="295"/>
      <c r="OLH101" s="295"/>
      <c r="OLI101" s="295"/>
      <c r="OLJ101" s="295"/>
      <c r="OLK101" s="295"/>
      <c r="OLL101" s="295"/>
      <c r="OLM101" s="295"/>
      <c r="OLN101" s="295"/>
      <c r="OLO101" s="295"/>
      <c r="OLP101" s="295"/>
      <c r="OLQ101" s="295"/>
      <c r="OLR101" s="295"/>
      <c r="OLS101" s="295"/>
      <c r="OLT101" s="295"/>
      <c r="OLU101" s="295"/>
      <c r="OLV101" s="295"/>
      <c r="OLW101" s="295"/>
      <c r="OLX101" s="295"/>
      <c r="OLY101" s="295"/>
      <c r="OLZ101" s="295"/>
      <c r="OMA101" s="295"/>
      <c r="OMB101" s="295"/>
      <c r="OMC101" s="295"/>
      <c r="OMD101" s="295"/>
      <c r="OME101" s="295"/>
      <c r="OMF101" s="295"/>
      <c r="OMG101" s="295"/>
      <c r="OMH101" s="295"/>
      <c r="OMI101" s="295"/>
      <c r="OMJ101" s="295"/>
      <c r="OMK101" s="295"/>
      <c r="OML101" s="295"/>
      <c r="OMM101" s="295"/>
      <c r="OMN101" s="295"/>
      <c r="OMO101" s="295"/>
      <c r="OMP101" s="295"/>
      <c r="OMQ101" s="295"/>
      <c r="OMR101" s="295"/>
      <c r="OMS101" s="295"/>
      <c r="OMT101" s="295"/>
      <c r="OMU101" s="295"/>
      <c r="OMV101" s="295"/>
      <c r="OMW101" s="295"/>
      <c r="OMX101" s="295"/>
      <c r="OMY101" s="295"/>
      <c r="OMZ101" s="295"/>
      <c r="ONA101" s="295"/>
      <c r="ONB101" s="295"/>
      <c r="ONC101" s="295"/>
      <c r="OND101" s="295"/>
      <c r="ONE101" s="295"/>
      <c r="ONF101" s="295"/>
      <c r="ONG101" s="295"/>
      <c r="ONH101" s="295"/>
      <c r="ONI101" s="295"/>
      <c r="ONJ101" s="295"/>
      <c r="ONK101" s="295"/>
      <c r="ONL101" s="295"/>
      <c r="ONM101" s="295"/>
      <c r="ONN101" s="295"/>
      <c r="ONO101" s="295"/>
      <c r="ONP101" s="295"/>
      <c r="ONQ101" s="295"/>
      <c r="ONR101" s="295"/>
      <c r="ONS101" s="295"/>
      <c r="ONT101" s="295"/>
      <c r="ONU101" s="295"/>
      <c r="ONV101" s="295"/>
      <c r="ONW101" s="295"/>
      <c r="ONX101" s="295"/>
      <c r="ONY101" s="295"/>
      <c r="ONZ101" s="295"/>
      <c r="OOA101" s="295"/>
      <c r="OOB101" s="295"/>
      <c r="OOC101" s="295"/>
      <c r="OOD101" s="295"/>
      <c r="OOE101" s="295"/>
      <c r="OOF101" s="295"/>
      <c r="OOG101" s="295"/>
      <c r="OOH101" s="295"/>
      <c r="OOI101" s="295"/>
      <c r="OOJ101" s="295"/>
      <c r="OOK101" s="295"/>
      <c r="OOL101" s="295"/>
      <c r="OOM101" s="295"/>
      <c r="OON101" s="295"/>
      <c r="OOO101" s="295"/>
      <c r="OOP101" s="295"/>
      <c r="OOQ101" s="295"/>
      <c r="OOR101" s="295"/>
      <c r="OOS101" s="295"/>
      <c r="OOT101" s="295"/>
      <c r="OOU101" s="295"/>
      <c r="OOV101" s="295"/>
      <c r="OOW101" s="295"/>
      <c r="OOX101" s="295"/>
      <c r="OOY101" s="295"/>
      <c r="OOZ101" s="295"/>
      <c r="OPA101" s="295"/>
      <c r="OPB101" s="295"/>
      <c r="OPC101" s="295"/>
      <c r="OPD101" s="295"/>
      <c r="OPE101" s="295"/>
      <c r="OPF101" s="295"/>
      <c r="OPG101" s="295"/>
      <c r="OPH101" s="295"/>
      <c r="OPI101" s="295"/>
      <c r="OPJ101" s="295"/>
      <c r="OPK101" s="295"/>
      <c r="OPL101" s="295"/>
      <c r="OPM101" s="295"/>
      <c r="OPN101" s="295"/>
      <c r="OPO101" s="295"/>
      <c r="OPP101" s="295"/>
      <c r="OPQ101" s="295"/>
      <c r="OPR101" s="295"/>
      <c r="OPS101" s="295"/>
      <c r="OPT101" s="295"/>
      <c r="OPU101" s="295"/>
      <c r="OPV101" s="295"/>
      <c r="OPW101" s="295"/>
      <c r="OPX101" s="295"/>
      <c r="OPY101" s="295"/>
      <c r="OPZ101" s="295"/>
      <c r="OQA101" s="295"/>
      <c r="OQB101" s="295"/>
      <c r="OQC101" s="295"/>
      <c r="OQD101" s="295"/>
      <c r="OQE101" s="295"/>
      <c r="OQF101" s="295"/>
      <c r="OQG101" s="295"/>
      <c r="OQH101" s="295"/>
      <c r="OQI101" s="295"/>
      <c r="OQJ101" s="295"/>
      <c r="OQK101" s="295"/>
      <c r="OQL101" s="295"/>
      <c r="OQM101" s="295"/>
      <c r="OQN101" s="295"/>
      <c r="OQO101" s="295"/>
      <c r="OQP101" s="295"/>
      <c r="OQQ101" s="295"/>
      <c r="OQR101" s="295"/>
      <c r="OQS101" s="295"/>
      <c r="OQT101" s="295"/>
      <c r="OQU101" s="295"/>
      <c r="OQV101" s="295"/>
      <c r="OQW101" s="295"/>
      <c r="OQX101" s="295"/>
      <c r="OQY101" s="295"/>
      <c r="OQZ101" s="295"/>
      <c r="ORA101" s="295"/>
      <c r="ORB101" s="295"/>
      <c r="ORC101" s="295"/>
      <c r="ORD101" s="295"/>
      <c r="ORE101" s="295"/>
      <c r="ORF101" s="295"/>
      <c r="ORG101" s="295"/>
      <c r="ORH101" s="295"/>
      <c r="ORI101" s="295"/>
      <c r="ORJ101" s="295"/>
      <c r="ORK101" s="295"/>
      <c r="ORL101" s="295"/>
      <c r="ORM101" s="295"/>
      <c r="ORN101" s="295"/>
      <c r="ORO101" s="295"/>
      <c r="ORP101" s="295"/>
      <c r="ORQ101" s="295"/>
      <c r="ORR101" s="295"/>
      <c r="ORS101" s="295"/>
      <c r="ORT101" s="295"/>
      <c r="ORU101" s="295"/>
      <c r="ORV101" s="295"/>
      <c r="ORW101" s="295"/>
      <c r="ORX101" s="295"/>
      <c r="ORY101" s="295"/>
      <c r="ORZ101" s="295"/>
      <c r="OSA101" s="295"/>
      <c r="OSB101" s="295"/>
      <c r="OSC101" s="295"/>
      <c r="OSD101" s="295"/>
      <c r="OSE101" s="295"/>
      <c r="OSF101" s="295"/>
      <c r="OSG101" s="295"/>
      <c r="OSH101" s="295"/>
      <c r="OSI101" s="295"/>
      <c r="OSJ101" s="295"/>
      <c r="OSK101" s="295"/>
      <c r="OSL101" s="295"/>
      <c r="OSM101" s="295"/>
      <c r="OSN101" s="295"/>
      <c r="OSO101" s="295"/>
      <c r="OSP101" s="295"/>
      <c r="OSQ101" s="295"/>
      <c r="OSR101" s="295"/>
      <c r="OSS101" s="295"/>
      <c r="OST101" s="295"/>
      <c r="OSU101" s="295"/>
      <c r="OSV101" s="295"/>
      <c r="OSW101" s="295"/>
      <c r="OSX101" s="295"/>
      <c r="OSY101" s="295"/>
      <c r="OSZ101" s="295"/>
      <c r="OTA101" s="295"/>
      <c r="OTB101" s="295"/>
      <c r="OTC101" s="295"/>
      <c r="OTD101" s="295"/>
      <c r="OTE101" s="295"/>
      <c r="OTF101" s="295"/>
      <c r="OTG101" s="295"/>
      <c r="OTH101" s="295"/>
      <c r="OTI101" s="295"/>
      <c r="OTJ101" s="295"/>
      <c r="OTK101" s="295"/>
      <c r="OTL101" s="295"/>
      <c r="OTM101" s="295"/>
      <c r="OTN101" s="295"/>
      <c r="OTO101" s="295"/>
      <c r="OTP101" s="295"/>
      <c r="OTQ101" s="295"/>
      <c r="OTR101" s="295"/>
      <c r="OTS101" s="295"/>
      <c r="OTT101" s="295"/>
      <c r="OTU101" s="295"/>
      <c r="OTV101" s="295"/>
      <c r="OTW101" s="295"/>
      <c r="OTX101" s="295"/>
      <c r="OTY101" s="295"/>
      <c r="OTZ101" s="295"/>
      <c r="OUA101" s="295"/>
      <c r="OUB101" s="295"/>
      <c r="OUC101" s="295"/>
      <c r="OUD101" s="295"/>
      <c r="OUE101" s="295"/>
      <c r="OUF101" s="295"/>
      <c r="OUG101" s="295"/>
      <c r="OUH101" s="295"/>
      <c r="OUI101" s="295"/>
      <c r="OUJ101" s="295"/>
      <c r="OUK101" s="295"/>
      <c r="OUL101" s="295"/>
      <c r="OUM101" s="295"/>
      <c r="OUN101" s="295"/>
      <c r="OUO101" s="295"/>
      <c r="OUP101" s="295"/>
      <c r="OUQ101" s="295"/>
      <c r="OUR101" s="295"/>
      <c r="OUS101" s="295"/>
      <c r="OUT101" s="295"/>
      <c r="OUU101" s="295"/>
      <c r="OUV101" s="295"/>
      <c r="OUW101" s="295"/>
      <c r="OUX101" s="295"/>
      <c r="OUY101" s="295"/>
      <c r="OUZ101" s="295"/>
      <c r="OVA101" s="295"/>
      <c r="OVB101" s="295"/>
      <c r="OVC101" s="295"/>
      <c r="OVD101" s="295"/>
      <c r="OVE101" s="295"/>
      <c r="OVF101" s="295"/>
      <c r="OVG101" s="295"/>
      <c r="OVH101" s="295"/>
      <c r="OVI101" s="295"/>
      <c r="OVJ101" s="295"/>
      <c r="OVK101" s="295"/>
      <c r="OVL101" s="295"/>
      <c r="OVM101" s="295"/>
      <c r="OVN101" s="295"/>
      <c r="OVO101" s="295"/>
      <c r="OVP101" s="295"/>
      <c r="OVQ101" s="295"/>
      <c r="OVR101" s="295"/>
      <c r="OVS101" s="295"/>
      <c r="OVT101" s="295"/>
      <c r="OVU101" s="295"/>
      <c r="OVV101" s="295"/>
      <c r="OVW101" s="295"/>
      <c r="OVX101" s="295"/>
      <c r="OVY101" s="295"/>
      <c r="OVZ101" s="295"/>
      <c r="OWA101" s="295"/>
      <c r="OWB101" s="295"/>
      <c r="OWC101" s="295"/>
      <c r="OWD101" s="295"/>
      <c r="OWE101" s="295"/>
      <c r="OWF101" s="295"/>
      <c r="OWG101" s="295"/>
      <c r="OWH101" s="295"/>
      <c r="OWI101" s="295"/>
      <c r="OWJ101" s="295"/>
      <c r="OWK101" s="295"/>
      <c r="OWL101" s="295"/>
      <c r="OWM101" s="295"/>
      <c r="OWN101" s="295"/>
      <c r="OWO101" s="295"/>
      <c r="OWP101" s="295"/>
      <c r="OWQ101" s="295"/>
      <c r="OWR101" s="295"/>
      <c r="OWS101" s="295"/>
      <c r="OWT101" s="295"/>
      <c r="OWU101" s="295"/>
      <c r="OWV101" s="295"/>
      <c r="OWW101" s="295"/>
      <c r="OWX101" s="295"/>
      <c r="OWY101" s="295"/>
      <c r="OWZ101" s="295"/>
      <c r="OXA101" s="295"/>
      <c r="OXB101" s="295"/>
      <c r="OXC101" s="295"/>
      <c r="OXD101" s="295"/>
      <c r="OXE101" s="295"/>
      <c r="OXF101" s="295"/>
      <c r="OXG101" s="295"/>
      <c r="OXH101" s="295"/>
      <c r="OXI101" s="295"/>
      <c r="OXJ101" s="295"/>
      <c r="OXK101" s="295"/>
      <c r="OXL101" s="295"/>
      <c r="OXM101" s="295"/>
      <c r="OXN101" s="295"/>
      <c r="OXO101" s="295"/>
      <c r="OXP101" s="295"/>
      <c r="OXQ101" s="295"/>
      <c r="OXR101" s="295"/>
      <c r="OXS101" s="295"/>
      <c r="OXT101" s="295"/>
      <c r="OXU101" s="295"/>
      <c r="OXV101" s="295"/>
      <c r="OXW101" s="295"/>
      <c r="OXX101" s="295"/>
      <c r="OXY101" s="295"/>
      <c r="OXZ101" s="295"/>
      <c r="OYA101" s="295"/>
      <c r="OYB101" s="295"/>
      <c r="OYC101" s="295"/>
      <c r="OYD101" s="295"/>
      <c r="OYE101" s="295"/>
      <c r="OYF101" s="295"/>
      <c r="OYG101" s="295"/>
      <c r="OYH101" s="295"/>
      <c r="OYI101" s="295"/>
      <c r="OYJ101" s="295"/>
      <c r="OYK101" s="295"/>
      <c r="OYL101" s="295"/>
      <c r="OYM101" s="295"/>
      <c r="OYN101" s="295"/>
      <c r="OYO101" s="295"/>
      <c r="OYP101" s="295"/>
      <c r="OYQ101" s="295"/>
      <c r="OYR101" s="295"/>
      <c r="OYS101" s="295"/>
      <c r="OYT101" s="295"/>
      <c r="OYU101" s="295"/>
      <c r="OYV101" s="295"/>
      <c r="OYW101" s="295"/>
      <c r="OYX101" s="295"/>
      <c r="OYY101" s="295"/>
      <c r="OYZ101" s="295"/>
      <c r="OZA101" s="295"/>
      <c r="OZB101" s="295"/>
      <c r="OZC101" s="295"/>
      <c r="OZD101" s="295"/>
      <c r="OZE101" s="295"/>
      <c r="OZF101" s="295"/>
      <c r="OZG101" s="295"/>
      <c r="OZH101" s="295"/>
      <c r="OZI101" s="295"/>
      <c r="OZJ101" s="295"/>
      <c r="OZK101" s="295"/>
      <c r="OZL101" s="295"/>
      <c r="OZM101" s="295"/>
      <c r="OZN101" s="295"/>
      <c r="OZO101" s="295"/>
      <c r="OZP101" s="295"/>
      <c r="OZQ101" s="295"/>
      <c r="OZR101" s="295"/>
      <c r="OZS101" s="295"/>
      <c r="OZT101" s="295"/>
      <c r="OZU101" s="295"/>
      <c r="OZV101" s="295"/>
      <c r="OZW101" s="295"/>
      <c r="OZX101" s="295"/>
      <c r="OZY101" s="295"/>
      <c r="OZZ101" s="295"/>
      <c r="PAA101" s="295"/>
      <c r="PAB101" s="295"/>
      <c r="PAC101" s="295"/>
      <c r="PAD101" s="295"/>
      <c r="PAE101" s="295"/>
      <c r="PAF101" s="295"/>
      <c r="PAG101" s="295"/>
      <c r="PAH101" s="295"/>
      <c r="PAI101" s="295"/>
      <c r="PAJ101" s="295"/>
      <c r="PAK101" s="295"/>
      <c r="PAL101" s="295"/>
      <c r="PAM101" s="295"/>
      <c r="PAN101" s="295"/>
      <c r="PAO101" s="295"/>
      <c r="PAP101" s="295"/>
      <c r="PAQ101" s="295"/>
      <c r="PAR101" s="295"/>
      <c r="PAS101" s="295"/>
      <c r="PAT101" s="295"/>
      <c r="PAU101" s="295"/>
      <c r="PAV101" s="295"/>
      <c r="PAW101" s="295"/>
      <c r="PAX101" s="295"/>
      <c r="PAY101" s="295"/>
      <c r="PAZ101" s="295"/>
      <c r="PBA101" s="295"/>
      <c r="PBB101" s="295"/>
      <c r="PBC101" s="295"/>
      <c r="PBD101" s="295"/>
      <c r="PBE101" s="295"/>
      <c r="PBF101" s="295"/>
      <c r="PBG101" s="295"/>
      <c r="PBH101" s="295"/>
      <c r="PBI101" s="295"/>
      <c r="PBJ101" s="295"/>
      <c r="PBK101" s="295"/>
      <c r="PBL101" s="295"/>
      <c r="PBM101" s="295"/>
      <c r="PBN101" s="295"/>
      <c r="PBO101" s="295"/>
      <c r="PBP101" s="295"/>
      <c r="PBQ101" s="295"/>
      <c r="PBR101" s="295"/>
      <c r="PBS101" s="295"/>
      <c r="PBT101" s="295"/>
      <c r="PBU101" s="295"/>
      <c r="PBV101" s="295"/>
      <c r="PBW101" s="295"/>
      <c r="PBX101" s="295"/>
      <c r="PBY101" s="295"/>
      <c r="PBZ101" s="295"/>
      <c r="PCA101" s="295"/>
      <c r="PCB101" s="295"/>
      <c r="PCC101" s="295"/>
      <c r="PCD101" s="295"/>
      <c r="PCE101" s="295"/>
      <c r="PCF101" s="295"/>
      <c r="PCG101" s="295"/>
      <c r="PCH101" s="295"/>
      <c r="PCI101" s="295"/>
      <c r="PCJ101" s="295"/>
      <c r="PCK101" s="295"/>
      <c r="PCL101" s="295"/>
      <c r="PCM101" s="295"/>
      <c r="PCN101" s="295"/>
      <c r="PCO101" s="295"/>
      <c r="PCP101" s="295"/>
      <c r="PCQ101" s="295"/>
      <c r="PCR101" s="295"/>
      <c r="PCS101" s="295"/>
      <c r="PCT101" s="295"/>
      <c r="PCU101" s="295"/>
      <c r="PCV101" s="295"/>
      <c r="PCW101" s="295"/>
      <c r="PCX101" s="295"/>
      <c r="PCY101" s="295"/>
      <c r="PCZ101" s="295"/>
      <c r="PDA101" s="295"/>
      <c r="PDB101" s="295"/>
      <c r="PDC101" s="295"/>
      <c r="PDD101" s="295"/>
      <c r="PDE101" s="295"/>
      <c r="PDF101" s="295"/>
      <c r="PDG101" s="295"/>
      <c r="PDH101" s="295"/>
      <c r="PDI101" s="295"/>
      <c r="PDJ101" s="295"/>
      <c r="PDK101" s="295"/>
      <c r="PDL101" s="295"/>
      <c r="PDM101" s="295"/>
      <c r="PDN101" s="295"/>
      <c r="PDO101" s="295"/>
      <c r="PDP101" s="295"/>
      <c r="PDQ101" s="295"/>
      <c r="PDR101" s="295"/>
      <c r="PDS101" s="295"/>
      <c r="PDT101" s="295"/>
      <c r="PDU101" s="295"/>
      <c r="PDV101" s="295"/>
      <c r="PDW101" s="295"/>
      <c r="PDX101" s="295"/>
      <c r="PDY101" s="295"/>
      <c r="PDZ101" s="295"/>
      <c r="PEA101" s="295"/>
      <c r="PEB101" s="295"/>
      <c r="PEC101" s="295"/>
      <c r="PED101" s="295"/>
      <c r="PEE101" s="295"/>
      <c r="PEF101" s="295"/>
      <c r="PEG101" s="295"/>
      <c r="PEH101" s="295"/>
      <c r="PEI101" s="295"/>
      <c r="PEJ101" s="295"/>
      <c r="PEK101" s="295"/>
      <c r="PEL101" s="295"/>
      <c r="PEM101" s="295"/>
      <c r="PEN101" s="295"/>
      <c r="PEO101" s="295"/>
      <c r="PEP101" s="295"/>
      <c r="PEQ101" s="295"/>
      <c r="PER101" s="295"/>
      <c r="PES101" s="295"/>
      <c r="PET101" s="295"/>
      <c r="PEU101" s="295"/>
      <c r="PEV101" s="295"/>
      <c r="PEW101" s="295"/>
      <c r="PEX101" s="295"/>
      <c r="PEY101" s="295"/>
      <c r="PEZ101" s="295"/>
      <c r="PFA101" s="295"/>
      <c r="PFB101" s="295"/>
      <c r="PFC101" s="295"/>
      <c r="PFD101" s="295"/>
      <c r="PFE101" s="295"/>
      <c r="PFF101" s="295"/>
      <c r="PFG101" s="295"/>
      <c r="PFH101" s="295"/>
      <c r="PFI101" s="295"/>
      <c r="PFJ101" s="295"/>
      <c r="PFK101" s="295"/>
      <c r="PFL101" s="295"/>
      <c r="PFM101" s="295"/>
      <c r="PFN101" s="295"/>
      <c r="PFO101" s="295"/>
      <c r="PFP101" s="295"/>
      <c r="PFQ101" s="295"/>
      <c r="PFR101" s="295"/>
      <c r="PFS101" s="295"/>
      <c r="PFT101" s="295"/>
      <c r="PFU101" s="295"/>
      <c r="PFV101" s="295"/>
      <c r="PFW101" s="295"/>
      <c r="PFX101" s="295"/>
      <c r="PFY101" s="295"/>
      <c r="PFZ101" s="295"/>
      <c r="PGA101" s="295"/>
      <c r="PGB101" s="295"/>
      <c r="PGC101" s="295"/>
      <c r="PGD101" s="295"/>
      <c r="PGE101" s="295"/>
      <c r="PGF101" s="295"/>
      <c r="PGG101" s="295"/>
      <c r="PGH101" s="295"/>
      <c r="PGI101" s="295"/>
      <c r="PGJ101" s="295"/>
      <c r="PGK101" s="295"/>
      <c r="PGL101" s="295"/>
      <c r="PGM101" s="295"/>
      <c r="PGN101" s="295"/>
      <c r="PGO101" s="295"/>
      <c r="PGP101" s="295"/>
      <c r="PGQ101" s="295"/>
      <c r="PGR101" s="295"/>
      <c r="PGS101" s="295"/>
      <c r="PGT101" s="295"/>
      <c r="PGU101" s="295"/>
      <c r="PGV101" s="295"/>
      <c r="PGW101" s="295"/>
      <c r="PGX101" s="295"/>
      <c r="PGY101" s="295"/>
      <c r="PGZ101" s="295"/>
      <c r="PHA101" s="295"/>
      <c r="PHB101" s="295"/>
      <c r="PHC101" s="295"/>
      <c r="PHD101" s="295"/>
      <c r="PHE101" s="295"/>
      <c r="PHF101" s="295"/>
      <c r="PHG101" s="295"/>
      <c r="PHH101" s="295"/>
      <c r="PHI101" s="295"/>
      <c r="PHJ101" s="295"/>
      <c r="PHK101" s="295"/>
      <c r="PHL101" s="295"/>
      <c r="PHM101" s="295"/>
      <c r="PHN101" s="295"/>
      <c r="PHO101" s="295"/>
      <c r="PHP101" s="295"/>
      <c r="PHQ101" s="295"/>
      <c r="PHR101" s="295"/>
      <c r="PHS101" s="295"/>
      <c r="PHT101" s="295"/>
      <c r="PHU101" s="295"/>
      <c r="PHV101" s="295"/>
      <c r="PHW101" s="295"/>
      <c r="PHX101" s="295"/>
      <c r="PHY101" s="295"/>
      <c r="PHZ101" s="295"/>
      <c r="PIA101" s="295"/>
      <c r="PIB101" s="295"/>
      <c r="PIC101" s="295"/>
      <c r="PID101" s="295"/>
      <c r="PIE101" s="295"/>
      <c r="PIF101" s="295"/>
      <c r="PIG101" s="295"/>
      <c r="PIH101" s="295"/>
      <c r="PII101" s="295"/>
      <c r="PIJ101" s="295"/>
      <c r="PIK101" s="295"/>
      <c r="PIL101" s="295"/>
      <c r="PIM101" s="295"/>
      <c r="PIN101" s="295"/>
      <c r="PIO101" s="295"/>
      <c r="PIP101" s="295"/>
      <c r="PIQ101" s="295"/>
      <c r="PIR101" s="295"/>
      <c r="PIS101" s="295"/>
      <c r="PIT101" s="295"/>
      <c r="PIU101" s="295"/>
      <c r="PIV101" s="295"/>
      <c r="PIW101" s="295"/>
      <c r="PIX101" s="295"/>
      <c r="PIY101" s="295"/>
      <c r="PIZ101" s="295"/>
      <c r="PJA101" s="295"/>
      <c r="PJB101" s="295"/>
      <c r="PJC101" s="295"/>
      <c r="PJD101" s="295"/>
      <c r="PJE101" s="295"/>
      <c r="PJF101" s="295"/>
      <c r="PJG101" s="295"/>
      <c r="PJH101" s="295"/>
      <c r="PJI101" s="295"/>
      <c r="PJJ101" s="295"/>
      <c r="PJK101" s="295"/>
      <c r="PJL101" s="295"/>
      <c r="PJM101" s="295"/>
      <c r="PJN101" s="295"/>
      <c r="PJO101" s="295"/>
      <c r="PJP101" s="295"/>
      <c r="PJQ101" s="295"/>
      <c r="PJR101" s="295"/>
      <c r="PJS101" s="295"/>
      <c r="PJT101" s="295"/>
      <c r="PJU101" s="295"/>
      <c r="PJV101" s="295"/>
      <c r="PJW101" s="295"/>
      <c r="PJX101" s="295"/>
      <c r="PJY101" s="295"/>
      <c r="PJZ101" s="295"/>
      <c r="PKA101" s="295"/>
      <c r="PKB101" s="295"/>
      <c r="PKC101" s="295"/>
      <c r="PKD101" s="295"/>
      <c r="PKE101" s="295"/>
      <c r="PKF101" s="295"/>
      <c r="PKG101" s="295"/>
      <c r="PKH101" s="295"/>
      <c r="PKI101" s="295"/>
      <c r="PKJ101" s="295"/>
      <c r="PKK101" s="295"/>
      <c r="PKL101" s="295"/>
      <c r="PKM101" s="295"/>
      <c r="PKN101" s="295"/>
      <c r="PKO101" s="295"/>
      <c r="PKP101" s="295"/>
      <c r="PKQ101" s="295"/>
      <c r="PKR101" s="295"/>
      <c r="PKS101" s="295"/>
      <c r="PKT101" s="295"/>
      <c r="PKU101" s="295"/>
      <c r="PKV101" s="295"/>
      <c r="PKW101" s="295"/>
      <c r="PKX101" s="295"/>
      <c r="PKY101" s="295"/>
      <c r="PKZ101" s="295"/>
      <c r="PLA101" s="295"/>
      <c r="PLB101" s="295"/>
      <c r="PLC101" s="295"/>
      <c r="PLD101" s="295"/>
      <c r="PLE101" s="295"/>
      <c r="PLF101" s="295"/>
      <c r="PLG101" s="295"/>
      <c r="PLH101" s="295"/>
      <c r="PLI101" s="295"/>
      <c r="PLJ101" s="295"/>
      <c r="PLK101" s="295"/>
      <c r="PLL101" s="295"/>
      <c r="PLM101" s="295"/>
      <c r="PLN101" s="295"/>
      <c r="PLO101" s="295"/>
      <c r="PLP101" s="295"/>
      <c r="PLQ101" s="295"/>
      <c r="PLR101" s="295"/>
      <c r="PLS101" s="295"/>
      <c r="PLT101" s="295"/>
      <c r="PLU101" s="295"/>
      <c r="PLV101" s="295"/>
      <c r="PLW101" s="295"/>
      <c r="PLX101" s="295"/>
      <c r="PLY101" s="295"/>
      <c r="PLZ101" s="295"/>
      <c r="PMA101" s="295"/>
      <c r="PMB101" s="295"/>
      <c r="PMC101" s="295"/>
      <c r="PMD101" s="295"/>
      <c r="PME101" s="295"/>
      <c r="PMF101" s="295"/>
      <c r="PMG101" s="295"/>
      <c r="PMH101" s="295"/>
      <c r="PMI101" s="295"/>
      <c r="PMJ101" s="295"/>
      <c r="PMK101" s="295"/>
      <c r="PML101" s="295"/>
      <c r="PMM101" s="295"/>
      <c r="PMN101" s="295"/>
      <c r="PMO101" s="295"/>
      <c r="PMP101" s="295"/>
      <c r="PMQ101" s="295"/>
      <c r="PMR101" s="295"/>
      <c r="PMS101" s="295"/>
      <c r="PMT101" s="295"/>
      <c r="PMU101" s="295"/>
      <c r="PMV101" s="295"/>
      <c r="PMW101" s="295"/>
      <c r="PMX101" s="295"/>
      <c r="PMY101" s="295"/>
      <c r="PMZ101" s="295"/>
      <c r="PNA101" s="295"/>
      <c r="PNB101" s="295"/>
      <c r="PNC101" s="295"/>
      <c r="PND101" s="295"/>
      <c r="PNE101" s="295"/>
      <c r="PNF101" s="295"/>
      <c r="PNG101" s="295"/>
      <c r="PNH101" s="295"/>
      <c r="PNI101" s="295"/>
      <c r="PNJ101" s="295"/>
      <c r="PNK101" s="295"/>
      <c r="PNL101" s="295"/>
      <c r="PNM101" s="295"/>
      <c r="PNN101" s="295"/>
      <c r="PNO101" s="295"/>
      <c r="PNP101" s="295"/>
      <c r="PNQ101" s="295"/>
      <c r="PNR101" s="295"/>
      <c r="PNS101" s="295"/>
      <c r="PNT101" s="295"/>
      <c r="PNU101" s="295"/>
      <c r="PNV101" s="295"/>
      <c r="PNW101" s="295"/>
      <c r="PNX101" s="295"/>
      <c r="PNY101" s="295"/>
      <c r="PNZ101" s="295"/>
      <c r="POA101" s="295"/>
      <c r="POB101" s="295"/>
      <c r="POC101" s="295"/>
      <c r="POD101" s="295"/>
      <c r="POE101" s="295"/>
      <c r="POF101" s="295"/>
      <c r="POG101" s="295"/>
      <c r="POH101" s="295"/>
      <c r="POI101" s="295"/>
      <c r="POJ101" s="295"/>
      <c r="POK101" s="295"/>
      <c r="POL101" s="295"/>
      <c r="POM101" s="295"/>
      <c r="PON101" s="295"/>
      <c r="POO101" s="295"/>
      <c r="POP101" s="295"/>
      <c r="POQ101" s="295"/>
      <c r="POR101" s="295"/>
      <c r="POS101" s="295"/>
      <c r="POT101" s="295"/>
      <c r="POU101" s="295"/>
      <c r="POV101" s="295"/>
      <c r="POW101" s="295"/>
      <c r="POX101" s="295"/>
      <c r="POY101" s="295"/>
      <c r="POZ101" s="295"/>
      <c r="PPA101" s="295"/>
      <c r="PPB101" s="295"/>
      <c r="PPC101" s="295"/>
      <c r="PPD101" s="295"/>
      <c r="PPE101" s="295"/>
      <c r="PPF101" s="295"/>
      <c r="PPG101" s="295"/>
      <c r="PPH101" s="295"/>
      <c r="PPI101" s="295"/>
      <c r="PPJ101" s="295"/>
      <c r="PPK101" s="295"/>
      <c r="PPL101" s="295"/>
      <c r="PPM101" s="295"/>
      <c r="PPN101" s="295"/>
      <c r="PPO101" s="295"/>
      <c r="PPP101" s="295"/>
      <c r="PPQ101" s="295"/>
      <c r="PPR101" s="295"/>
      <c r="PPS101" s="295"/>
      <c r="PPT101" s="295"/>
      <c r="PPU101" s="295"/>
      <c r="PPV101" s="295"/>
      <c r="PPW101" s="295"/>
      <c r="PPX101" s="295"/>
      <c r="PPY101" s="295"/>
      <c r="PPZ101" s="295"/>
      <c r="PQA101" s="295"/>
      <c r="PQB101" s="295"/>
      <c r="PQC101" s="295"/>
      <c r="PQD101" s="295"/>
      <c r="PQE101" s="295"/>
      <c r="PQF101" s="295"/>
      <c r="PQG101" s="295"/>
      <c r="PQH101" s="295"/>
      <c r="PQI101" s="295"/>
      <c r="PQJ101" s="295"/>
      <c r="PQK101" s="295"/>
      <c r="PQL101" s="295"/>
      <c r="PQM101" s="295"/>
      <c r="PQN101" s="295"/>
      <c r="PQO101" s="295"/>
      <c r="PQP101" s="295"/>
      <c r="PQQ101" s="295"/>
      <c r="PQR101" s="295"/>
      <c r="PQS101" s="295"/>
      <c r="PQT101" s="295"/>
      <c r="PQU101" s="295"/>
      <c r="PQV101" s="295"/>
      <c r="PQW101" s="295"/>
      <c r="PQX101" s="295"/>
      <c r="PQY101" s="295"/>
      <c r="PQZ101" s="295"/>
      <c r="PRA101" s="295"/>
      <c r="PRB101" s="295"/>
      <c r="PRC101" s="295"/>
      <c r="PRD101" s="295"/>
      <c r="PRE101" s="295"/>
      <c r="PRF101" s="295"/>
      <c r="PRG101" s="295"/>
      <c r="PRH101" s="295"/>
      <c r="PRI101" s="295"/>
      <c r="PRJ101" s="295"/>
      <c r="PRK101" s="295"/>
      <c r="PRL101" s="295"/>
      <c r="PRM101" s="295"/>
      <c r="PRN101" s="295"/>
      <c r="PRO101" s="295"/>
      <c r="PRP101" s="295"/>
      <c r="PRQ101" s="295"/>
      <c r="PRR101" s="295"/>
      <c r="PRS101" s="295"/>
      <c r="PRT101" s="295"/>
      <c r="PRU101" s="295"/>
      <c r="PRV101" s="295"/>
      <c r="PRW101" s="295"/>
      <c r="PRX101" s="295"/>
      <c r="PRY101" s="295"/>
      <c r="PRZ101" s="295"/>
      <c r="PSA101" s="295"/>
      <c r="PSB101" s="295"/>
      <c r="PSC101" s="295"/>
      <c r="PSD101" s="295"/>
      <c r="PSE101" s="295"/>
      <c r="PSF101" s="295"/>
      <c r="PSG101" s="295"/>
      <c r="PSH101" s="295"/>
      <c r="PSI101" s="295"/>
      <c r="PSJ101" s="295"/>
      <c r="PSK101" s="295"/>
      <c r="PSL101" s="295"/>
      <c r="PSM101" s="295"/>
      <c r="PSN101" s="295"/>
      <c r="PSO101" s="295"/>
      <c r="PSP101" s="295"/>
      <c r="PSQ101" s="295"/>
      <c r="PSR101" s="295"/>
      <c r="PSS101" s="295"/>
      <c r="PST101" s="295"/>
      <c r="PSU101" s="295"/>
      <c r="PSV101" s="295"/>
      <c r="PSW101" s="295"/>
      <c r="PSX101" s="295"/>
      <c r="PSY101" s="295"/>
      <c r="PSZ101" s="295"/>
      <c r="PTA101" s="295"/>
      <c r="PTB101" s="295"/>
      <c r="PTC101" s="295"/>
      <c r="PTD101" s="295"/>
      <c r="PTE101" s="295"/>
      <c r="PTF101" s="295"/>
      <c r="PTG101" s="295"/>
      <c r="PTH101" s="295"/>
      <c r="PTI101" s="295"/>
      <c r="PTJ101" s="295"/>
      <c r="PTK101" s="295"/>
      <c r="PTL101" s="295"/>
      <c r="PTM101" s="295"/>
      <c r="PTN101" s="295"/>
      <c r="PTO101" s="295"/>
      <c r="PTP101" s="295"/>
      <c r="PTQ101" s="295"/>
      <c r="PTR101" s="295"/>
      <c r="PTS101" s="295"/>
      <c r="PTT101" s="295"/>
      <c r="PTU101" s="295"/>
      <c r="PTV101" s="295"/>
      <c r="PTW101" s="295"/>
      <c r="PTX101" s="295"/>
      <c r="PTY101" s="295"/>
      <c r="PTZ101" s="295"/>
      <c r="PUA101" s="295"/>
      <c r="PUB101" s="295"/>
      <c r="PUC101" s="295"/>
      <c r="PUD101" s="295"/>
      <c r="PUE101" s="295"/>
      <c r="PUF101" s="295"/>
      <c r="PUG101" s="295"/>
      <c r="PUH101" s="295"/>
      <c r="PUI101" s="295"/>
      <c r="PUJ101" s="295"/>
      <c r="PUK101" s="295"/>
      <c r="PUL101" s="295"/>
      <c r="PUM101" s="295"/>
      <c r="PUN101" s="295"/>
      <c r="PUO101" s="295"/>
      <c r="PUP101" s="295"/>
      <c r="PUQ101" s="295"/>
      <c r="PUR101" s="295"/>
      <c r="PUS101" s="295"/>
      <c r="PUT101" s="295"/>
      <c r="PUU101" s="295"/>
      <c r="PUV101" s="295"/>
      <c r="PUW101" s="295"/>
      <c r="PUX101" s="295"/>
      <c r="PUY101" s="295"/>
      <c r="PUZ101" s="295"/>
      <c r="PVA101" s="295"/>
      <c r="PVB101" s="295"/>
      <c r="PVC101" s="295"/>
      <c r="PVD101" s="295"/>
      <c r="PVE101" s="295"/>
      <c r="PVF101" s="295"/>
      <c r="PVG101" s="295"/>
      <c r="PVH101" s="295"/>
      <c r="PVI101" s="295"/>
      <c r="PVJ101" s="295"/>
      <c r="PVK101" s="295"/>
      <c r="PVL101" s="295"/>
      <c r="PVM101" s="295"/>
      <c r="PVN101" s="295"/>
      <c r="PVO101" s="295"/>
      <c r="PVP101" s="295"/>
      <c r="PVQ101" s="295"/>
      <c r="PVR101" s="295"/>
      <c r="PVS101" s="295"/>
      <c r="PVT101" s="295"/>
      <c r="PVU101" s="295"/>
      <c r="PVV101" s="295"/>
      <c r="PVW101" s="295"/>
      <c r="PVX101" s="295"/>
      <c r="PVY101" s="295"/>
      <c r="PVZ101" s="295"/>
      <c r="PWA101" s="295"/>
      <c r="PWB101" s="295"/>
      <c r="PWC101" s="295"/>
      <c r="PWD101" s="295"/>
      <c r="PWE101" s="295"/>
      <c r="PWF101" s="295"/>
      <c r="PWG101" s="295"/>
      <c r="PWH101" s="295"/>
      <c r="PWI101" s="295"/>
      <c r="PWJ101" s="295"/>
      <c r="PWK101" s="295"/>
      <c r="PWL101" s="295"/>
      <c r="PWM101" s="295"/>
      <c r="PWN101" s="295"/>
      <c r="PWO101" s="295"/>
      <c r="PWP101" s="295"/>
      <c r="PWQ101" s="295"/>
      <c r="PWR101" s="295"/>
      <c r="PWS101" s="295"/>
      <c r="PWT101" s="295"/>
      <c r="PWU101" s="295"/>
      <c r="PWV101" s="295"/>
      <c r="PWW101" s="295"/>
      <c r="PWX101" s="295"/>
      <c r="PWY101" s="295"/>
      <c r="PWZ101" s="295"/>
      <c r="PXA101" s="295"/>
      <c r="PXB101" s="295"/>
      <c r="PXC101" s="295"/>
      <c r="PXD101" s="295"/>
      <c r="PXE101" s="295"/>
      <c r="PXF101" s="295"/>
      <c r="PXG101" s="295"/>
      <c r="PXH101" s="295"/>
      <c r="PXI101" s="295"/>
      <c r="PXJ101" s="295"/>
      <c r="PXK101" s="295"/>
      <c r="PXL101" s="295"/>
      <c r="PXM101" s="295"/>
      <c r="PXN101" s="295"/>
      <c r="PXO101" s="295"/>
      <c r="PXP101" s="295"/>
      <c r="PXQ101" s="295"/>
      <c r="PXR101" s="295"/>
      <c r="PXS101" s="295"/>
      <c r="PXT101" s="295"/>
      <c r="PXU101" s="295"/>
      <c r="PXV101" s="295"/>
      <c r="PXW101" s="295"/>
      <c r="PXX101" s="295"/>
      <c r="PXY101" s="295"/>
      <c r="PXZ101" s="295"/>
      <c r="PYA101" s="295"/>
      <c r="PYB101" s="295"/>
      <c r="PYC101" s="295"/>
      <c r="PYD101" s="295"/>
      <c r="PYE101" s="295"/>
      <c r="PYF101" s="295"/>
      <c r="PYG101" s="295"/>
      <c r="PYH101" s="295"/>
      <c r="PYI101" s="295"/>
      <c r="PYJ101" s="295"/>
      <c r="PYK101" s="295"/>
      <c r="PYL101" s="295"/>
      <c r="PYM101" s="295"/>
      <c r="PYN101" s="295"/>
      <c r="PYO101" s="295"/>
      <c r="PYP101" s="295"/>
      <c r="PYQ101" s="295"/>
      <c r="PYR101" s="295"/>
      <c r="PYS101" s="295"/>
      <c r="PYT101" s="295"/>
      <c r="PYU101" s="295"/>
      <c r="PYV101" s="295"/>
      <c r="PYW101" s="295"/>
      <c r="PYX101" s="295"/>
      <c r="PYY101" s="295"/>
      <c r="PYZ101" s="295"/>
      <c r="PZA101" s="295"/>
      <c r="PZB101" s="295"/>
      <c r="PZC101" s="295"/>
      <c r="PZD101" s="295"/>
      <c r="PZE101" s="295"/>
      <c r="PZF101" s="295"/>
      <c r="PZG101" s="295"/>
      <c r="PZH101" s="295"/>
      <c r="PZI101" s="295"/>
      <c r="PZJ101" s="295"/>
      <c r="PZK101" s="295"/>
      <c r="PZL101" s="295"/>
      <c r="PZM101" s="295"/>
      <c r="PZN101" s="295"/>
      <c r="PZO101" s="295"/>
      <c r="PZP101" s="295"/>
      <c r="PZQ101" s="295"/>
      <c r="PZR101" s="295"/>
      <c r="PZS101" s="295"/>
      <c r="PZT101" s="295"/>
      <c r="PZU101" s="295"/>
      <c r="PZV101" s="295"/>
      <c r="PZW101" s="295"/>
      <c r="PZX101" s="295"/>
      <c r="PZY101" s="295"/>
      <c r="PZZ101" s="295"/>
      <c r="QAA101" s="295"/>
      <c r="QAB101" s="295"/>
      <c r="QAC101" s="295"/>
      <c r="QAD101" s="295"/>
      <c r="QAE101" s="295"/>
      <c r="QAF101" s="295"/>
      <c r="QAG101" s="295"/>
      <c r="QAH101" s="295"/>
      <c r="QAI101" s="295"/>
      <c r="QAJ101" s="295"/>
      <c r="QAK101" s="295"/>
      <c r="QAL101" s="295"/>
      <c r="QAM101" s="295"/>
      <c r="QAN101" s="295"/>
      <c r="QAO101" s="295"/>
      <c r="QAP101" s="295"/>
      <c r="QAQ101" s="295"/>
      <c r="QAR101" s="295"/>
      <c r="QAS101" s="295"/>
      <c r="QAT101" s="295"/>
      <c r="QAU101" s="295"/>
      <c r="QAV101" s="295"/>
      <c r="QAW101" s="295"/>
      <c r="QAX101" s="295"/>
      <c r="QAY101" s="295"/>
      <c r="QAZ101" s="295"/>
      <c r="QBA101" s="295"/>
      <c r="QBB101" s="295"/>
      <c r="QBC101" s="295"/>
      <c r="QBD101" s="295"/>
      <c r="QBE101" s="295"/>
      <c r="QBF101" s="295"/>
      <c r="QBG101" s="295"/>
      <c r="QBH101" s="295"/>
      <c r="QBI101" s="295"/>
      <c r="QBJ101" s="295"/>
      <c r="QBK101" s="295"/>
      <c r="QBL101" s="295"/>
      <c r="QBM101" s="295"/>
      <c r="QBN101" s="295"/>
      <c r="QBO101" s="295"/>
      <c r="QBP101" s="295"/>
      <c r="QBQ101" s="295"/>
      <c r="QBR101" s="295"/>
      <c r="QBS101" s="295"/>
      <c r="QBT101" s="295"/>
      <c r="QBU101" s="295"/>
      <c r="QBV101" s="295"/>
      <c r="QBW101" s="295"/>
      <c r="QBX101" s="295"/>
      <c r="QBY101" s="295"/>
      <c r="QBZ101" s="295"/>
      <c r="QCA101" s="295"/>
      <c r="QCB101" s="295"/>
      <c r="QCC101" s="295"/>
      <c r="QCD101" s="295"/>
      <c r="QCE101" s="295"/>
      <c r="QCF101" s="295"/>
      <c r="QCG101" s="295"/>
      <c r="QCH101" s="295"/>
      <c r="QCI101" s="295"/>
      <c r="QCJ101" s="295"/>
      <c r="QCK101" s="295"/>
      <c r="QCL101" s="295"/>
      <c r="QCM101" s="295"/>
      <c r="QCN101" s="295"/>
      <c r="QCO101" s="295"/>
      <c r="QCP101" s="295"/>
      <c r="QCQ101" s="295"/>
      <c r="QCR101" s="295"/>
      <c r="QCS101" s="295"/>
      <c r="QCT101" s="295"/>
      <c r="QCU101" s="295"/>
      <c r="QCV101" s="295"/>
      <c r="QCW101" s="295"/>
      <c r="QCX101" s="295"/>
      <c r="QCY101" s="295"/>
      <c r="QCZ101" s="295"/>
      <c r="QDA101" s="295"/>
      <c r="QDB101" s="295"/>
      <c r="QDC101" s="295"/>
      <c r="QDD101" s="295"/>
      <c r="QDE101" s="295"/>
      <c r="QDF101" s="295"/>
      <c r="QDG101" s="295"/>
      <c r="QDH101" s="295"/>
      <c r="QDI101" s="295"/>
      <c r="QDJ101" s="295"/>
      <c r="QDK101" s="295"/>
      <c r="QDL101" s="295"/>
      <c r="QDM101" s="295"/>
      <c r="QDN101" s="295"/>
      <c r="QDO101" s="295"/>
      <c r="QDP101" s="295"/>
      <c r="QDQ101" s="295"/>
      <c r="QDR101" s="295"/>
      <c r="QDS101" s="295"/>
      <c r="QDT101" s="295"/>
      <c r="QDU101" s="295"/>
      <c r="QDV101" s="295"/>
      <c r="QDW101" s="295"/>
      <c r="QDX101" s="295"/>
      <c r="QDY101" s="295"/>
      <c r="QDZ101" s="295"/>
      <c r="QEA101" s="295"/>
      <c r="QEB101" s="295"/>
      <c r="QEC101" s="295"/>
      <c r="QED101" s="295"/>
      <c r="QEE101" s="295"/>
      <c r="QEF101" s="295"/>
      <c r="QEG101" s="295"/>
      <c r="QEH101" s="295"/>
      <c r="QEI101" s="295"/>
      <c r="QEJ101" s="295"/>
      <c r="QEK101" s="295"/>
      <c r="QEL101" s="295"/>
      <c r="QEM101" s="295"/>
      <c r="QEN101" s="295"/>
      <c r="QEO101" s="295"/>
      <c r="QEP101" s="295"/>
      <c r="QEQ101" s="295"/>
      <c r="QER101" s="295"/>
      <c r="QES101" s="295"/>
      <c r="QET101" s="295"/>
      <c r="QEU101" s="295"/>
      <c r="QEV101" s="295"/>
      <c r="QEW101" s="295"/>
      <c r="QEX101" s="295"/>
      <c r="QEY101" s="295"/>
      <c r="QEZ101" s="295"/>
      <c r="QFA101" s="295"/>
      <c r="QFB101" s="295"/>
      <c r="QFC101" s="295"/>
      <c r="QFD101" s="295"/>
      <c r="QFE101" s="295"/>
      <c r="QFF101" s="295"/>
      <c r="QFG101" s="295"/>
      <c r="QFH101" s="295"/>
      <c r="QFI101" s="295"/>
      <c r="QFJ101" s="295"/>
      <c r="QFK101" s="295"/>
      <c r="QFL101" s="295"/>
      <c r="QFM101" s="295"/>
      <c r="QFN101" s="295"/>
      <c r="QFO101" s="295"/>
      <c r="QFP101" s="295"/>
      <c r="QFQ101" s="295"/>
      <c r="QFR101" s="295"/>
      <c r="QFS101" s="295"/>
      <c r="QFT101" s="295"/>
      <c r="QFU101" s="295"/>
      <c r="QFV101" s="295"/>
      <c r="QFW101" s="295"/>
      <c r="QFX101" s="295"/>
      <c r="QFY101" s="295"/>
      <c r="QFZ101" s="295"/>
      <c r="QGA101" s="295"/>
      <c r="QGB101" s="295"/>
      <c r="QGC101" s="295"/>
      <c r="QGD101" s="295"/>
      <c r="QGE101" s="295"/>
      <c r="QGF101" s="295"/>
      <c r="QGG101" s="295"/>
      <c r="QGH101" s="295"/>
      <c r="QGI101" s="295"/>
      <c r="QGJ101" s="295"/>
      <c r="QGK101" s="295"/>
      <c r="QGL101" s="295"/>
      <c r="QGM101" s="295"/>
      <c r="QGN101" s="295"/>
      <c r="QGO101" s="295"/>
      <c r="QGP101" s="295"/>
      <c r="QGQ101" s="295"/>
      <c r="QGR101" s="295"/>
      <c r="QGS101" s="295"/>
      <c r="QGT101" s="295"/>
      <c r="QGU101" s="295"/>
      <c r="QGV101" s="295"/>
      <c r="QGW101" s="295"/>
      <c r="QGX101" s="295"/>
      <c r="QGY101" s="295"/>
      <c r="QGZ101" s="295"/>
      <c r="QHA101" s="295"/>
      <c r="QHB101" s="295"/>
      <c r="QHC101" s="295"/>
      <c r="QHD101" s="295"/>
      <c r="QHE101" s="295"/>
      <c r="QHF101" s="295"/>
      <c r="QHG101" s="295"/>
      <c r="QHH101" s="295"/>
      <c r="QHI101" s="295"/>
      <c r="QHJ101" s="295"/>
      <c r="QHK101" s="295"/>
      <c r="QHL101" s="295"/>
      <c r="QHM101" s="295"/>
      <c r="QHN101" s="295"/>
      <c r="QHO101" s="295"/>
      <c r="QHP101" s="295"/>
      <c r="QHQ101" s="295"/>
      <c r="QHR101" s="295"/>
      <c r="QHS101" s="295"/>
      <c r="QHT101" s="295"/>
      <c r="QHU101" s="295"/>
      <c r="QHV101" s="295"/>
      <c r="QHW101" s="295"/>
      <c r="QHX101" s="295"/>
      <c r="QHY101" s="295"/>
      <c r="QHZ101" s="295"/>
      <c r="QIA101" s="295"/>
      <c r="QIB101" s="295"/>
      <c r="QIC101" s="295"/>
      <c r="QID101" s="295"/>
      <c r="QIE101" s="295"/>
      <c r="QIF101" s="295"/>
      <c r="QIG101" s="295"/>
      <c r="QIH101" s="295"/>
      <c r="QII101" s="295"/>
      <c r="QIJ101" s="295"/>
      <c r="QIK101" s="295"/>
      <c r="QIL101" s="295"/>
      <c r="QIM101" s="295"/>
      <c r="QIN101" s="295"/>
      <c r="QIO101" s="295"/>
      <c r="QIP101" s="295"/>
      <c r="QIQ101" s="295"/>
      <c r="QIR101" s="295"/>
      <c r="QIS101" s="295"/>
      <c r="QIT101" s="295"/>
      <c r="QIU101" s="295"/>
      <c r="QIV101" s="295"/>
      <c r="QIW101" s="295"/>
      <c r="QIX101" s="295"/>
      <c r="QIY101" s="295"/>
      <c r="QIZ101" s="295"/>
      <c r="QJA101" s="295"/>
      <c r="QJB101" s="295"/>
      <c r="QJC101" s="295"/>
      <c r="QJD101" s="295"/>
      <c r="QJE101" s="295"/>
      <c r="QJF101" s="295"/>
      <c r="QJG101" s="295"/>
      <c r="QJH101" s="295"/>
      <c r="QJI101" s="295"/>
      <c r="QJJ101" s="295"/>
      <c r="QJK101" s="295"/>
      <c r="QJL101" s="295"/>
      <c r="QJM101" s="295"/>
      <c r="QJN101" s="295"/>
      <c r="QJO101" s="295"/>
      <c r="QJP101" s="295"/>
      <c r="QJQ101" s="295"/>
      <c r="QJR101" s="295"/>
      <c r="QJS101" s="295"/>
      <c r="QJT101" s="295"/>
      <c r="QJU101" s="295"/>
      <c r="QJV101" s="295"/>
      <c r="QJW101" s="295"/>
      <c r="QJX101" s="295"/>
      <c r="QJY101" s="295"/>
      <c r="QJZ101" s="295"/>
      <c r="QKA101" s="295"/>
      <c r="QKB101" s="295"/>
      <c r="QKC101" s="295"/>
      <c r="QKD101" s="295"/>
      <c r="QKE101" s="295"/>
      <c r="QKF101" s="295"/>
      <c r="QKG101" s="295"/>
      <c r="QKH101" s="295"/>
      <c r="QKI101" s="295"/>
      <c r="QKJ101" s="295"/>
      <c r="QKK101" s="295"/>
      <c r="QKL101" s="295"/>
      <c r="QKM101" s="295"/>
      <c r="QKN101" s="295"/>
      <c r="QKO101" s="295"/>
      <c r="QKP101" s="295"/>
      <c r="QKQ101" s="295"/>
      <c r="QKR101" s="295"/>
      <c r="QKS101" s="295"/>
      <c r="QKT101" s="295"/>
      <c r="QKU101" s="295"/>
      <c r="QKV101" s="295"/>
      <c r="QKW101" s="295"/>
      <c r="QKX101" s="295"/>
      <c r="QKY101" s="295"/>
      <c r="QKZ101" s="295"/>
      <c r="QLA101" s="295"/>
      <c r="QLB101" s="295"/>
      <c r="QLC101" s="295"/>
      <c r="QLD101" s="295"/>
      <c r="QLE101" s="295"/>
      <c r="QLF101" s="295"/>
      <c r="QLG101" s="295"/>
      <c r="QLH101" s="295"/>
      <c r="QLI101" s="295"/>
      <c r="QLJ101" s="295"/>
      <c r="QLK101" s="295"/>
      <c r="QLL101" s="295"/>
      <c r="QLM101" s="295"/>
      <c r="QLN101" s="295"/>
      <c r="QLO101" s="295"/>
      <c r="QLP101" s="295"/>
      <c r="QLQ101" s="295"/>
      <c r="QLR101" s="295"/>
      <c r="QLS101" s="295"/>
      <c r="QLT101" s="295"/>
      <c r="QLU101" s="295"/>
      <c r="QLV101" s="295"/>
      <c r="QLW101" s="295"/>
      <c r="QLX101" s="295"/>
      <c r="QLY101" s="295"/>
      <c r="QLZ101" s="295"/>
      <c r="QMA101" s="295"/>
      <c r="QMB101" s="295"/>
      <c r="QMC101" s="295"/>
      <c r="QMD101" s="295"/>
      <c r="QME101" s="295"/>
      <c r="QMF101" s="295"/>
      <c r="QMG101" s="295"/>
      <c r="QMH101" s="295"/>
      <c r="QMI101" s="295"/>
      <c r="QMJ101" s="295"/>
      <c r="QMK101" s="295"/>
      <c r="QML101" s="295"/>
      <c r="QMM101" s="295"/>
      <c r="QMN101" s="295"/>
      <c r="QMO101" s="295"/>
      <c r="QMP101" s="295"/>
      <c r="QMQ101" s="295"/>
      <c r="QMR101" s="295"/>
      <c r="QMS101" s="295"/>
      <c r="QMT101" s="295"/>
      <c r="QMU101" s="295"/>
      <c r="QMV101" s="295"/>
      <c r="QMW101" s="295"/>
      <c r="QMX101" s="295"/>
      <c r="QMY101" s="295"/>
      <c r="QMZ101" s="295"/>
      <c r="QNA101" s="295"/>
      <c r="QNB101" s="295"/>
      <c r="QNC101" s="295"/>
      <c r="QND101" s="295"/>
      <c r="QNE101" s="295"/>
      <c r="QNF101" s="295"/>
      <c r="QNG101" s="295"/>
      <c r="QNH101" s="295"/>
      <c r="QNI101" s="295"/>
      <c r="QNJ101" s="295"/>
      <c r="QNK101" s="295"/>
      <c r="QNL101" s="295"/>
      <c r="QNM101" s="295"/>
      <c r="QNN101" s="295"/>
      <c r="QNO101" s="295"/>
      <c r="QNP101" s="295"/>
      <c r="QNQ101" s="295"/>
      <c r="QNR101" s="295"/>
      <c r="QNS101" s="295"/>
      <c r="QNT101" s="295"/>
      <c r="QNU101" s="295"/>
      <c r="QNV101" s="295"/>
      <c r="QNW101" s="295"/>
      <c r="QNX101" s="295"/>
      <c r="QNY101" s="295"/>
      <c r="QNZ101" s="295"/>
      <c r="QOA101" s="295"/>
      <c r="QOB101" s="295"/>
      <c r="QOC101" s="295"/>
      <c r="QOD101" s="295"/>
      <c r="QOE101" s="295"/>
      <c r="QOF101" s="295"/>
      <c r="QOG101" s="295"/>
      <c r="QOH101" s="295"/>
      <c r="QOI101" s="295"/>
      <c r="QOJ101" s="295"/>
      <c r="QOK101" s="295"/>
      <c r="QOL101" s="295"/>
      <c r="QOM101" s="295"/>
      <c r="QON101" s="295"/>
      <c r="QOO101" s="295"/>
      <c r="QOP101" s="295"/>
      <c r="QOQ101" s="295"/>
      <c r="QOR101" s="295"/>
      <c r="QOS101" s="295"/>
      <c r="QOT101" s="295"/>
      <c r="QOU101" s="295"/>
      <c r="QOV101" s="295"/>
      <c r="QOW101" s="295"/>
      <c r="QOX101" s="295"/>
      <c r="QOY101" s="295"/>
      <c r="QOZ101" s="295"/>
      <c r="QPA101" s="295"/>
      <c r="QPB101" s="295"/>
      <c r="QPC101" s="295"/>
      <c r="QPD101" s="295"/>
      <c r="QPE101" s="295"/>
      <c r="QPF101" s="295"/>
      <c r="QPG101" s="295"/>
      <c r="QPH101" s="295"/>
      <c r="QPI101" s="295"/>
      <c r="QPJ101" s="295"/>
      <c r="QPK101" s="295"/>
      <c r="QPL101" s="295"/>
      <c r="QPM101" s="295"/>
      <c r="QPN101" s="295"/>
      <c r="QPO101" s="295"/>
      <c r="QPP101" s="295"/>
      <c r="QPQ101" s="295"/>
      <c r="QPR101" s="295"/>
      <c r="QPS101" s="295"/>
      <c r="QPT101" s="295"/>
      <c r="QPU101" s="295"/>
      <c r="QPV101" s="295"/>
      <c r="QPW101" s="295"/>
      <c r="QPX101" s="295"/>
      <c r="QPY101" s="295"/>
      <c r="QPZ101" s="295"/>
      <c r="QQA101" s="295"/>
      <c r="QQB101" s="295"/>
      <c r="QQC101" s="295"/>
      <c r="QQD101" s="295"/>
      <c r="QQE101" s="295"/>
      <c r="QQF101" s="295"/>
      <c r="QQG101" s="295"/>
      <c r="QQH101" s="295"/>
      <c r="QQI101" s="295"/>
      <c r="QQJ101" s="295"/>
      <c r="QQK101" s="295"/>
      <c r="QQL101" s="295"/>
      <c r="QQM101" s="295"/>
      <c r="QQN101" s="295"/>
      <c r="QQO101" s="295"/>
      <c r="QQP101" s="295"/>
      <c r="QQQ101" s="295"/>
      <c r="QQR101" s="295"/>
      <c r="QQS101" s="295"/>
      <c r="QQT101" s="295"/>
      <c r="QQU101" s="295"/>
      <c r="QQV101" s="295"/>
      <c r="QQW101" s="295"/>
      <c r="QQX101" s="295"/>
      <c r="QQY101" s="295"/>
      <c r="QQZ101" s="295"/>
      <c r="QRA101" s="295"/>
      <c r="QRB101" s="295"/>
      <c r="QRC101" s="295"/>
      <c r="QRD101" s="295"/>
      <c r="QRE101" s="295"/>
      <c r="QRF101" s="295"/>
      <c r="QRG101" s="295"/>
      <c r="QRH101" s="295"/>
      <c r="QRI101" s="295"/>
      <c r="QRJ101" s="295"/>
      <c r="QRK101" s="295"/>
      <c r="QRL101" s="295"/>
      <c r="QRM101" s="295"/>
      <c r="QRN101" s="295"/>
      <c r="QRO101" s="295"/>
      <c r="QRP101" s="295"/>
      <c r="QRQ101" s="295"/>
      <c r="QRR101" s="295"/>
      <c r="QRS101" s="295"/>
      <c r="QRT101" s="295"/>
      <c r="QRU101" s="295"/>
      <c r="QRV101" s="295"/>
      <c r="QRW101" s="295"/>
      <c r="QRX101" s="295"/>
      <c r="QRY101" s="295"/>
      <c r="QRZ101" s="295"/>
      <c r="QSA101" s="295"/>
      <c r="QSB101" s="295"/>
      <c r="QSC101" s="295"/>
      <c r="QSD101" s="295"/>
      <c r="QSE101" s="295"/>
      <c r="QSF101" s="295"/>
      <c r="QSG101" s="295"/>
      <c r="QSH101" s="295"/>
      <c r="QSI101" s="295"/>
      <c r="QSJ101" s="295"/>
      <c r="QSK101" s="295"/>
      <c r="QSL101" s="295"/>
      <c r="QSM101" s="295"/>
      <c r="QSN101" s="295"/>
      <c r="QSO101" s="295"/>
      <c r="QSP101" s="295"/>
      <c r="QSQ101" s="295"/>
      <c r="QSR101" s="295"/>
      <c r="QSS101" s="295"/>
      <c r="QST101" s="295"/>
      <c r="QSU101" s="295"/>
      <c r="QSV101" s="295"/>
      <c r="QSW101" s="295"/>
      <c r="QSX101" s="295"/>
      <c r="QSY101" s="295"/>
      <c r="QSZ101" s="295"/>
      <c r="QTA101" s="295"/>
      <c r="QTB101" s="295"/>
      <c r="QTC101" s="295"/>
      <c r="QTD101" s="295"/>
      <c r="QTE101" s="295"/>
      <c r="QTF101" s="295"/>
      <c r="QTG101" s="295"/>
      <c r="QTH101" s="295"/>
      <c r="QTI101" s="295"/>
      <c r="QTJ101" s="295"/>
      <c r="QTK101" s="295"/>
      <c r="QTL101" s="295"/>
      <c r="QTM101" s="295"/>
      <c r="QTN101" s="295"/>
      <c r="QTO101" s="295"/>
      <c r="QTP101" s="295"/>
      <c r="QTQ101" s="295"/>
      <c r="QTR101" s="295"/>
      <c r="QTS101" s="295"/>
      <c r="QTT101" s="295"/>
      <c r="QTU101" s="295"/>
      <c r="QTV101" s="295"/>
      <c r="QTW101" s="295"/>
      <c r="QTX101" s="295"/>
      <c r="QTY101" s="295"/>
      <c r="QTZ101" s="295"/>
      <c r="QUA101" s="295"/>
      <c r="QUB101" s="295"/>
      <c r="QUC101" s="295"/>
      <c r="QUD101" s="295"/>
      <c r="QUE101" s="295"/>
      <c r="QUF101" s="295"/>
      <c r="QUG101" s="295"/>
      <c r="QUH101" s="295"/>
      <c r="QUI101" s="295"/>
      <c r="QUJ101" s="295"/>
      <c r="QUK101" s="295"/>
      <c r="QUL101" s="295"/>
      <c r="QUM101" s="295"/>
      <c r="QUN101" s="295"/>
      <c r="QUO101" s="295"/>
      <c r="QUP101" s="295"/>
      <c r="QUQ101" s="295"/>
      <c r="QUR101" s="295"/>
      <c r="QUS101" s="295"/>
      <c r="QUT101" s="295"/>
      <c r="QUU101" s="295"/>
      <c r="QUV101" s="295"/>
      <c r="QUW101" s="295"/>
      <c r="QUX101" s="295"/>
      <c r="QUY101" s="295"/>
      <c r="QUZ101" s="295"/>
      <c r="QVA101" s="295"/>
      <c r="QVB101" s="295"/>
      <c r="QVC101" s="295"/>
      <c r="QVD101" s="295"/>
      <c r="QVE101" s="295"/>
      <c r="QVF101" s="295"/>
      <c r="QVG101" s="295"/>
      <c r="QVH101" s="295"/>
      <c r="QVI101" s="295"/>
      <c r="QVJ101" s="295"/>
      <c r="QVK101" s="295"/>
      <c r="QVL101" s="295"/>
      <c r="QVM101" s="295"/>
      <c r="QVN101" s="295"/>
      <c r="QVO101" s="295"/>
      <c r="QVP101" s="295"/>
      <c r="QVQ101" s="295"/>
      <c r="QVR101" s="295"/>
      <c r="QVS101" s="295"/>
      <c r="QVT101" s="295"/>
      <c r="QVU101" s="295"/>
      <c r="QVV101" s="295"/>
      <c r="QVW101" s="295"/>
      <c r="QVX101" s="295"/>
      <c r="QVY101" s="295"/>
      <c r="QVZ101" s="295"/>
      <c r="QWA101" s="295"/>
      <c r="QWB101" s="295"/>
      <c r="QWC101" s="295"/>
      <c r="QWD101" s="295"/>
      <c r="QWE101" s="295"/>
      <c r="QWF101" s="295"/>
      <c r="QWG101" s="295"/>
      <c r="QWH101" s="295"/>
      <c r="QWI101" s="295"/>
      <c r="QWJ101" s="295"/>
      <c r="QWK101" s="295"/>
      <c r="QWL101" s="295"/>
      <c r="QWM101" s="295"/>
      <c r="QWN101" s="295"/>
      <c r="QWO101" s="295"/>
      <c r="QWP101" s="295"/>
      <c r="QWQ101" s="295"/>
      <c r="QWR101" s="295"/>
      <c r="QWS101" s="295"/>
      <c r="QWT101" s="295"/>
      <c r="QWU101" s="295"/>
      <c r="QWV101" s="295"/>
      <c r="QWW101" s="295"/>
      <c r="QWX101" s="295"/>
      <c r="QWY101" s="295"/>
      <c r="QWZ101" s="295"/>
      <c r="QXA101" s="295"/>
      <c r="QXB101" s="295"/>
      <c r="QXC101" s="295"/>
      <c r="QXD101" s="295"/>
      <c r="QXE101" s="295"/>
      <c r="QXF101" s="295"/>
      <c r="QXG101" s="295"/>
      <c r="QXH101" s="295"/>
      <c r="QXI101" s="295"/>
      <c r="QXJ101" s="295"/>
      <c r="QXK101" s="295"/>
      <c r="QXL101" s="295"/>
      <c r="QXM101" s="295"/>
      <c r="QXN101" s="295"/>
      <c r="QXO101" s="295"/>
      <c r="QXP101" s="295"/>
      <c r="QXQ101" s="295"/>
      <c r="QXR101" s="295"/>
      <c r="QXS101" s="295"/>
      <c r="QXT101" s="295"/>
      <c r="QXU101" s="295"/>
      <c r="QXV101" s="295"/>
      <c r="QXW101" s="295"/>
      <c r="QXX101" s="295"/>
      <c r="QXY101" s="295"/>
      <c r="QXZ101" s="295"/>
      <c r="QYA101" s="295"/>
      <c r="QYB101" s="295"/>
      <c r="QYC101" s="295"/>
      <c r="QYD101" s="295"/>
      <c r="QYE101" s="295"/>
      <c r="QYF101" s="295"/>
      <c r="QYG101" s="295"/>
      <c r="QYH101" s="295"/>
      <c r="QYI101" s="295"/>
      <c r="QYJ101" s="295"/>
      <c r="QYK101" s="295"/>
      <c r="QYL101" s="295"/>
      <c r="QYM101" s="295"/>
      <c r="QYN101" s="295"/>
      <c r="QYO101" s="295"/>
      <c r="QYP101" s="295"/>
      <c r="QYQ101" s="295"/>
      <c r="QYR101" s="295"/>
      <c r="QYS101" s="295"/>
      <c r="QYT101" s="295"/>
      <c r="QYU101" s="295"/>
      <c r="QYV101" s="295"/>
      <c r="QYW101" s="295"/>
      <c r="QYX101" s="295"/>
      <c r="QYY101" s="295"/>
      <c r="QYZ101" s="295"/>
      <c r="QZA101" s="295"/>
      <c r="QZB101" s="295"/>
      <c r="QZC101" s="295"/>
      <c r="QZD101" s="295"/>
      <c r="QZE101" s="295"/>
      <c r="QZF101" s="295"/>
      <c r="QZG101" s="295"/>
      <c r="QZH101" s="295"/>
      <c r="QZI101" s="295"/>
      <c r="QZJ101" s="295"/>
      <c r="QZK101" s="295"/>
      <c r="QZL101" s="295"/>
      <c r="QZM101" s="295"/>
      <c r="QZN101" s="295"/>
      <c r="QZO101" s="295"/>
      <c r="QZP101" s="295"/>
      <c r="QZQ101" s="295"/>
      <c r="QZR101" s="295"/>
      <c r="QZS101" s="295"/>
      <c r="QZT101" s="295"/>
      <c r="QZU101" s="295"/>
      <c r="QZV101" s="295"/>
      <c r="QZW101" s="295"/>
      <c r="QZX101" s="295"/>
      <c r="QZY101" s="295"/>
      <c r="QZZ101" s="295"/>
      <c r="RAA101" s="295"/>
      <c r="RAB101" s="295"/>
      <c r="RAC101" s="295"/>
      <c r="RAD101" s="295"/>
      <c r="RAE101" s="295"/>
      <c r="RAF101" s="295"/>
      <c r="RAG101" s="295"/>
      <c r="RAH101" s="295"/>
      <c r="RAI101" s="295"/>
      <c r="RAJ101" s="295"/>
      <c r="RAK101" s="295"/>
      <c r="RAL101" s="295"/>
      <c r="RAM101" s="295"/>
      <c r="RAN101" s="295"/>
      <c r="RAO101" s="295"/>
      <c r="RAP101" s="295"/>
      <c r="RAQ101" s="295"/>
      <c r="RAR101" s="295"/>
      <c r="RAS101" s="295"/>
      <c r="RAT101" s="295"/>
      <c r="RAU101" s="295"/>
      <c r="RAV101" s="295"/>
      <c r="RAW101" s="295"/>
      <c r="RAX101" s="295"/>
      <c r="RAY101" s="295"/>
      <c r="RAZ101" s="295"/>
      <c r="RBA101" s="295"/>
      <c r="RBB101" s="295"/>
      <c r="RBC101" s="295"/>
      <c r="RBD101" s="295"/>
      <c r="RBE101" s="295"/>
      <c r="RBF101" s="295"/>
      <c r="RBG101" s="295"/>
      <c r="RBH101" s="295"/>
      <c r="RBI101" s="295"/>
      <c r="RBJ101" s="295"/>
      <c r="RBK101" s="295"/>
      <c r="RBL101" s="295"/>
      <c r="RBM101" s="295"/>
      <c r="RBN101" s="295"/>
      <c r="RBO101" s="295"/>
      <c r="RBP101" s="295"/>
      <c r="RBQ101" s="295"/>
      <c r="RBR101" s="295"/>
      <c r="RBS101" s="295"/>
      <c r="RBT101" s="295"/>
      <c r="RBU101" s="295"/>
      <c r="RBV101" s="295"/>
      <c r="RBW101" s="295"/>
      <c r="RBX101" s="295"/>
      <c r="RBY101" s="295"/>
      <c r="RBZ101" s="295"/>
      <c r="RCA101" s="295"/>
      <c r="RCB101" s="295"/>
      <c r="RCC101" s="295"/>
      <c r="RCD101" s="295"/>
      <c r="RCE101" s="295"/>
      <c r="RCF101" s="295"/>
      <c r="RCG101" s="295"/>
      <c r="RCH101" s="295"/>
      <c r="RCI101" s="295"/>
      <c r="RCJ101" s="295"/>
      <c r="RCK101" s="295"/>
      <c r="RCL101" s="295"/>
      <c r="RCM101" s="295"/>
      <c r="RCN101" s="295"/>
      <c r="RCO101" s="295"/>
      <c r="RCP101" s="295"/>
      <c r="RCQ101" s="295"/>
      <c r="RCR101" s="295"/>
      <c r="RCS101" s="295"/>
      <c r="RCT101" s="295"/>
      <c r="RCU101" s="295"/>
      <c r="RCV101" s="295"/>
      <c r="RCW101" s="295"/>
      <c r="RCX101" s="295"/>
      <c r="RCY101" s="295"/>
      <c r="RCZ101" s="295"/>
      <c r="RDA101" s="295"/>
      <c r="RDB101" s="295"/>
      <c r="RDC101" s="295"/>
      <c r="RDD101" s="295"/>
      <c r="RDE101" s="295"/>
      <c r="RDF101" s="295"/>
      <c r="RDG101" s="295"/>
      <c r="RDH101" s="295"/>
      <c r="RDI101" s="295"/>
      <c r="RDJ101" s="295"/>
      <c r="RDK101" s="295"/>
      <c r="RDL101" s="295"/>
      <c r="RDM101" s="295"/>
      <c r="RDN101" s="295"/>
      <c r="RDO101" s="295"/>
      <c r="RDP101" s="295"/>
      <c r="RDQ101" s="295"/>
      <c r="RDR101" s="295"/>
      <c r="RDS101" s="295"/>
      <c r="RDT101" s="295"/>
      <c r="RDU101" s="295"/>
      <c r="RDV101" s="295"/>
      <c r="RDW101" s="295"/>
      <c r="RDX101" s="295"/>
      <c r="RDY101" s="295"/>
      <c r="RDZ101" s="295"/>
      <c r="REA101" s="295"/>
      <c r="REB101" s="295"/>
      <c r="REC101" s="295"/>
      <c r="RED101" s="295"/>
      <c r="REE101" s="295"/>
      <c r="REF101" s="295"/>
      <c r="REG101" s="295"/>
      <c r="REH101" s="295"/>
      <c r="REI101" s="295"/>
      <c r="REJ101" s="295"/>
      <c r="REK101" s="295"/>
      <c r="REL101" s="295"/>
      <c r="REM101" s="295"/>
      <c r="REN101" s="295"/>
      <c r="REO101" s="295"/>
      <c r="REP101" s="295"/>
      <c r="REQ101" s="295"/>
      <c r="RER101" s="295"/>
      <c r="RES101" s="295"/>
      <c r="RET101" s="295"/>
      <c r="REU101" s="295"/>
      <c r="REV101" s="295"/>
      <c r="REW101" s="295"/>
      <c r="REX101" s="295"/>
      <c r="REY101" s="295"/>
      <c r="REZ101" s="295"/>
      <c r="RFA101" s="295"/>
      <c r="RFB101" s="295"/>
      <c r="RFC101" s="295"/>
      <c r="RFD101" s="295"/>
      <c r="RFE101" s="295"/>
      <c r="RFF101" s="295"/>
      <c r="RFG101" s="295"/>
      <c r="RFH101" s="295"/>
      <c r="RFI101" s="295"/>
      <c r="RFJ101" s="295"/>
      <c r="RFK101" s="295"/>
      <c r="RFL101" s="295"/>
      <c r="RFM101" s="295"/>
      <c r="RFN101" s="295"/>
      <c r="RFO101" s="295"/>
      <c r="RFP101" s="295"/>
      <c r="RFQ101" s="295"/>
      <c r="RFR101" s="295"/>
      <c r="RFS101" s="295"/>
      <c r="RFT101" s="295"/>
      <c r="RFU101" s="295"/>
      <c r="RFV101" s="295"/>
      <c r="RFW101" s="295"/>
      <c r="RFX101" s="295"/>
      <c r="RFY101" s="295"/>
      <c r="RFZ101" s="295"/>
      <c r="RGA101" s="295"/>
      <c r="RGB101" s="295"/>
      <c r="RGC101" s="295"/>
      <c r="RGD101" s="295"/>
      <c r="RGE101" s="295"/>
      <c r="RGF101" s="295"/>
      <c r="RGG101" s="295"/>
      <c r="RGH101" s="295"/>
      <c r="RGI101" s="295"/>
      <c r="RGJ101" s="295"/>
      <c r="RGK101" s="295"/>
      <c r="RGL101" s="295"/>
      <c r="RGM101" s="295"/>
      <c r="RGN101" s="295"/>
      <c r="RGO101" s="295"/>
      <c r="RGP101" s="295"/>
      <c r="RGQ101" s="295"/>
      <c r="RGR101" s="295"/>
      <c r="RGS101" s="295"/>
      <c r="RGT101" s="295"/>
      <c r="RGU101" s="295"/>
      <c r="RGV101" s="295"/>
      <c r="RGW101" s="295"/>
      <c r="RGX101" s="295"/>
      <c r="RGY101" s="295"/>
      <c r="RGZ101" s="295"/>
      <c r="RHA101" s="295"/>
      <c r="RHB101" s="295"/>
      <c r="RHC101" s="295"/>
      <c r="RHD101" s="295"/>
      <c r="RHE101" s="295"/>
      <c r="RHF101" s="295"/>
      <c r="RHG101" s="295"/>
      <c r="RHH101" s="295"/>
      <c r="RHI101" s="295"/>
      <c r="RHJ101" s="295"/>
      <c r="RHK101" s="295"/>
      <c r="RHL101" s="295"/>
      <c r="RHM101" s="295"/>
      <c r="RHN101" s="295"/>
      <c r="RHO101" s="295"/>
      <c r="RHP101" s="295"/>
      <c r="RHQ101" s="295"/>
      <c r="RHR101" s="295"/>
      <c r="RHS101" s="295"/>
      <c r="RHT101" s="295"/>
      <c r="RHU101" s="295"/>
      <c r="RHV101" s="295"/>
      <c r="RHW101" s="295"/>
      <c r="RHX101" s="295"/>
      <c r="RHY101" s="295"/>
      <c r="RHZ101" s="295"/>
      <c r="RIA101" s="295"/>
      <c r="RIB101" s="295"/>
      <c r="RIC101" s="295"/>
      <c r="RID101" s="295"/>
      <c r="RIE101" s="295"/>
      <c r="RIF101" s="295"/>
      <c r="RIG101" s="295"/>
      <c r="RIH101" s="295"/>
      <c r="RII101" s="295"/>
      <c r="RIJ101" s="295"/>
      <c r="RIK101" s="295"/>
      <c r="RIL101" s="295"/>
      <c r="RIM101" s="295"/>
      <c r="RIN101" s="295"/>
      <c r="RIO101" s="295"/>
      <c r="RIP101" s="295"/>
      <c r="RIQ101" s="295"/>
      <c r="RIR101" s="295"/>
      <c r="RIS101" s="295"/>
      <c r="RIT101" s="295"/>
      <c r="RIU101" s="295"/>
      <c r="RIV101" s="295"/>
      <c r="RIW101" s="295"/>
      <c r="RIX101" s="295"/>
      <c r="RIY101" s="295"/>
      <c r="RIZ101" s="295"/>
      <c r="RJA101" s="295"/>
      <c r="RJB101" s="295"/>
      <c r="RJC101" s="295"/>
      <c r="RJD101" s="295"/>
      <c r="RJE101" s="295"/>
      <c r="RJF101" s="295"/>
      <c r="RJG101" s="295"/>
      <c r="RJH101" s="295"/>
      <c r="RJI101" s="295"/>
      <c r="RJJ101" s="295"/>
      <c r="RJK101" s="295"/>
      <c r="RJL101" s="295"/>
      <c r="RJM101" s="295"/>
      <c r="RJN101" s="295"/>
      <c r="RJO101" s="295"/>
      <c r="RJP101" s="295"/>
      <c r="RJQ101" s="295"/>
      <c r="RJR101" s="295"/>
      <c r="RJS101" s="295"/>
      <c r="RJT101" s="295"/>
      <c r="RJU101" s="295"/>
      <c r="RJV101" s="295"/>
      <c r="RJW101" s="295"/>
      <c r="RJX101" s="295"/>
      <c r="RJY101" s="295"/>
      <c r="RJZ101" s="295"/>
      <c r="RKA101" s="295"/>
      <c r="RKB101" s="295"/>
      <c r="RKC101" s="295"/>
      <c r="RKD101" s="295"/>
      <c r="RKE101" s="295"/>
      <c r="RKF101" s="295"/>
      <c r="RKG101" s="295"/>
      <c r="RKH101" s="295"/>
      <c r="RKI101" s="295"/>
      <c r="RKJ101" s="295"/>
      <c r="RKK101" s="295"/>
      <c r="RKL101" s="295"/>
      <c r="RKM101" s="295"/>
      <c r="RKN101" s="295"/>
      <c r="RKO101" s="295"/>
      <c r="RKP101" s="295"/>
      <c r="RKQ101" s="295"/>
      <c r="RKR101" s="295"/>
      <c r="RKS101" s="295"/>
      <c r="RKT101" s="295"/>
      <c r="RKU101" s="295"/>
      <c r="RKV101" s="295"/>
      <c r="RKW101" s="295"/>
      <c r="RKX101" s="295"/>
      <c r="RKY101" s="295"/>
      <c r="RKZ101" s="295"/>
      <c r="RLA101" s="295"/>
      <c r="RLB101" s="295"/>
      <c r="RLC101" s="295"/>
      <c r="RLD101" s="295"/>
      <c r="RLE101" s="295"/>
      <c r="RLF101" s="295"/>
      <c r="RLG101" s="295"/>
      <c r="RLH101" s="295"/>
      <c r="RLI101" s="295"/>
      <c r="RLJ101" s="295"/>
      <c r="RLK101" s="295"/>
      <c r="RLL101" s="295"/>
      <c r="RLM101" s="295"/>
      <c r="RLN101" s="295"/>
      <c r="RLO101" s="295"/>
      <c r="RLP101" s="295"/>
      <c r="RLQ101" s="295"/>
      <c r="RLR101" s="295"/>
      <c r="RLS101" s="295"/>
      <c r="RLT101" s="295"/>
      <c r="RLU101" s="295"/>
      <c r="RLV101" s="295"/>
      <c r="RLW101" s="295"/>
      <c r="RLX101" s="295"/>
      <c r="RLY101" s="295"/>
      <c r="RLZ101" s="295"/>
      <c r="RMA101" s="295"/>
      <c r="RMB101" s="295"/>
      <c r="RMC101" s="295"/>
      <c r="RMD101" s="295"/>
      <c r="RME101" s="295"/>
      <c r="RMF101" s="295"/>
      <c r="RMG101" s="295"/>
      <c r="RMH101" s="295"/>
      <c r="RMI101" s="295"/>
      <c r="RMJ101" s="295"/>
      <c r="RMK101" s="295"/>
      <c r="RML101" s="295"/>
      <c r="RMM101" s="295"/>
      <c r="RMN101" s="295"/>
      <c r="RMO101" s="295"/>
      <c r="RMP101" s="295"/>
      <c r="RMQ101" s="295"/>
      <c r="RMR101" s="295"/>
      <c r="RMS101" s="295"/>
      <c r="RMT101" s="295"/>
      <c r="RMU101" s="295"/>
      <c r="RMV101" s="295"/>
      <c r="RMW101" s="295"/>
      <c r="RMX101" s="295"/>
      <c r="RMY101" s="295"/>
      <c r="RMZ101" s="295"/>
      <c r="RNA101" s="295"/>
      <c r="RNB101" s="295"/>
      <c r="RNC101" s="295"/>
      <c r="RND101" s="295"/>
      <c r="RNE101" s="295"/>
      <c r="RNF101" s="295"/>
      <c r="RNG101" s="295"/>
      <c r="RNH101" s="295"/>
      <c r="RNI101" s="295"/>
      <c r="RNJ101" s="295"/>
      <c r="RNK101" s="295"/>
      <c r="RNL101" s="295"/>
      <c r="RNM101" s="295"/>
      <c r="RNN101" s="295"/>
      <c r="RNO101" s="295"/>
      <c r="RNP101" s="295"/>
      <c r="RNQ101" s="295"/>
      <c r="RNR101" s="295"/>
      <c r="RNS101" s="295"/>
      <c r="RNT101" s="295"/>
      <c r="RNU101" s="295"/>
      <c r="RNV101" s="295"/>
      <c r="RNW101" s="295"/>
      <c r="RNX101" s="295"/>
      <c r="RNY101" s="295"/>
      <c r="RNZ101" s="295"/>
      <c r="ROA101" s="295"/>
      <c r="ROB101" s="295"/>
      <c r="ROC101" s="295"/>
      <c r="ROD101" s="295"/>
      <c r="ROE101" s="295"/>
      <c r="ROF101" s="295"/>
      <c r="ROG101" s="295"/>
      <c r="ROH101" s="295"/>
      <c r="ROI101" s="295"/>
      <c r="ROJ101" s="295"/>
      <c r="ROK101" s="295"/>
      <c r="ROL101" s="295"/>
      <c r="ROM101" s="295"/>
      <c r="RON101" s="295"/>
      <c r="ROO101" s="295"/>
      <c r="ROP101" s="295"/>
      <c r="ROQ101" s="295"/>
      <c r="ROR101" s="295"/>
      <c r="ROS101" s="295"/>
      <c r="ROT101" s="295"/>
      <c r="ROU101" s="295"/>
      <c r="ROV101" s="295"/>
      <c r="ROW101" s="295"/>
      <c r="ROX101" s="295"/>
      <c r="ROY101" s="295"/>
      <c r="ROZ101" s="295"/>
      <c r="RPA101" s="295"/>
      <c r="RPB101" s="295"/>
      <c r="RPC101" s="295"/>
      <c r="RPD101" s="295"/>
      <c r="RPE101" s="295"/>
      <c r="RPF101" s="295"/>
      <c r="RPG101" s="295"/>
      <c r="RPH101" s="295"/>
      <c r="RPI101" s="295"/>
      <c r="RPJ101" s="295"/>
      <c r="RPK101" s="295"/>
      <c r="RPL101" s="295"/>
      <c r="RPM101" s="295"/>
      <c r="RPN101" s="295"/>
      <c r="RPO101" s="295"/>
      <c r="RPP101" s="295"/>
      <c r="RPQ101" s="295"/>
      <c r="RPR101" s="295"/>
      <c r="RPS101" s="295"/>
      <c r="RPT101" s="295"/>
      <c r="RPU101" s="295"/>
      <c r="RPV101" s="295"/>
      <c r="RPW101" s="295"/>
      <c r="RPX101" s="295"/>
      <c r="RPY101" s="295"/>
      <c r="RPZ101" s="295"/>
      <c r="RQA101" s="295"/>
      <c r="RQB101" s="295"/>
      <c r="RQC101" s="295"/>
      <c r="RQD101" s="295"/>
      <c r="RQE101" s="295"/>
      <c r="RQF101" s="295"/>
      <c r="RQG101" s="295"/>
      <c r="RQH101" s="295"/>
      <c r="RQI101" s="295"/>
      <c r="RQJ101" s="295"/>
      <c r="RQK101" s="295"/>
      <c r="RQL101" s="295"/>
      <c r="RQM101" s="295"/>
      <c r="RQN101" s="295"/>
      <c r="RQO101" s="295"/>
      <c r="RQP101" s="295"/>
      <c r="RQQ101" s="295"/>
      <c r="RQR101" s="295"/>
      <c r="RQS101" s="295"/>
      <c r="RQT101" s="295"/>
      <c r="RQU101" s="295"/>
      <c r="RQV101" s="295"/>
      <c r="RQW101" s="295"/>
      <c r="RQX101" s="295"/>
      <c r="RQY101" s="295"/>
      <c r="RQZ101" s="295"/>
      <c r="RRA101" s="295"/>
      <c r="RRB101" s="295"/>
      <c r="RRC101" s="295"/>
      <c r="RRD101" s="295"/>
      <c r="RRE101" s="295"/>
      <c r="RRF101" s="295"/>
      <c r="RRG101" s="295"/>
      <c r="RRH101" s="295"/>
      <c r="RRI101" s="295"/>
      <c r="RRJ101" s="295"/>
      <c r="RRK101" s="295"/>
      <c r="RRL101" s="295"/>
      <c r="RRM101" s="295"/>
      <c r="RRN101" s="295"/>
      <c r="RRO101" s="295"/>
      <c r="RRP101" s="295"/>
      <c r="RRQ101" s="295"/>
      <c r="RRR101" s="295"/>
      <c r="RRS101" s="295"/>
      <c r="RRT101" s="295"/>
      <c r="RRU101" s="295"/>
      <c r="RRV101" s="295"/>
      <c r="RRW101" s="295"/>
      <c r="RRX101" s="295"/>
      <c r="RRY101" s="295"/>
      <c r="RRZ101" s="295"/>
      <c r="RSA101" s="295"/>
      <c r="RSB101" s="295"/>
      <c r="RSC101" s="295"/>
      <c r="RSD101" s="295"/>
      <c r="RSE101" s="295"/>
      <c r="RSF101" s="295"/>
      <c r="RSG101" s="295"/>
      <c r="RSH101" s="295"/>
      <c r="RSI101" s="295"/>
      <c r="RSJ101" s="295"/>
      <c r="RSK101" s="295"/>
      <c r="RSL101" s="295"/>
      <c r="RSM101" s="295"/>
      <c r="RSN101" s="295"/>
      <c r="RSO101" s="295"/>
      <c r="RSP101" s="295"/>
      <c r="RSQ101" s="295"/>
      <c r="RSR101" s="295"/>
      <c r="RSS101" s="295"/>
      <c r="RST101" s="295"/>
      <c r="RSU101" s="295"/>
      <c r="RSV101" s="295"/>
      <c r="RSW101" s="295"/>
      <c r="RSX101" s="295"/>
      <c r="RSY101" s="295"/>
      <c r="RSZ101" s="295"/>
      <c r="RTA101" s="295"/>
      <c r="RTB101" s="295"/>
      <c r="RTC101" s="295"/>
      <c r="RTD101" s="295"/>
      <c r="RTE101" s="295"/>
      <c r="RTF101" s="295"/>
      <c r="RTG101" s="295"/>
      <c r="RTH101" s="295"/>
      <c r="RTI101" s="295"/>
      <c r="RTJ101" s="295"/>
      <c r="RTK101" s="295"/>
      <c r="RTL101" s="295"/>
      <c r="RTM101" s="295"/>
      <c r="RTN101" s="295"/>
      <c r="RTO101" s="295"/>
      <c r="RTP101" s="295"/>
      <c r="RTQ101" s="295"/>
      <c r="RTR101" s="295"/>
      <c r="RTS101" s="295"/>
      <c r="RTT101" s="295"/>
      <c r="RTU101" s="295"/>
      <c r="RTV101" s="295"/>
      <c r="RTW101" s="295"/>
      <c r="RTX101" s="295"/>
      <c r="RTY101" s="295"/>
      <c r="RTZ101" s="295"/>
      <c r="RUA101" s="295"/>
      <c r="RUB101" s="295"/>
      <c r="RUC101" s="295"/>
      <c r="RUD101" s="295"/>
      <c r="RUE101" s="295"/>
      <c r="RUF101" s="295"/>
      <c r="RUG101" s="295"/>
      <c r="RUH101" s="295"/>
      <c r="RUI101" s="295"/>
      <c r="RUJ101" s="295"/>
      <c r="RUK101" s="295"/>
      <c r="RUL101" s="295"/>
      <c r="RUM101" s="295"/>
      <c r="RUN101" s="295"/>
      <c r="RUO101" s="295"/>
      <c r="RUP101" s="295"/>
      <c r="RUQ101" s="295"/>
      <c r="RUR101" s="295"/>
      <c r="RUS101" s="295"/>
      <c r="RUT101" s="295"/>
      <c r="RUU101" s="295"/>
      <c r="RUV101" s="295"/>
      <c r="RUW101" s="295"/>
      <c r="RUX101" s="295"/>
      <c r="RUY101" s="295"/>
      <c r="RUZ101" s="295"/>
      <c r="RVA101" s="295"/>
      <c r="RVB101" s="295"/>
      <c r="RVC101" s="295"/>
      <c r="RVD101" s="295"/>
      <c r="RVE101" s="295"/>
      <c r="RVF101" s="295"/>
      <c r="RVG101" s="295"/>
      <c r="RVH101" s="295"/>
      <c r="RVI101" s="295"/>
      <c r="RVJ101" s="295"/>
      <c r="RVK101" s="295"/>
      <c r="RVL101" s="295"/>
      <c r="RVM101" s="295"/>
      <c r="RVN101" s="295"/>
      <c r="RVO101" s="295"/>
      <c r="RVP101" s="295"/>
      <c r="RVQ101" s="295"/>
      <c r="RVR101" s="295"/>
      <c r="RVS101" s="295"/>
      <c r="RVT101" s="295"/>
      <c r="RVU101" s="295"/>
      <c r="RVV101" s="295"/>
      <c r="RVW101" s="295"/>
      <c r="RVX101" s="295"/>
      <c r="RVY101" s="295"/>
      <c r="RVZ101" s="295"/>
      <c r="RWA101" s="295"/>
      <c r="RWB101" s="295"/>
      <c r="RWC101" s="295"/>
      <c r="RWD101" s="295"/>
      <c r="RWE101" s="295"/>
      <c r="RWF101" s="295"/>
      <c r="RWG101" s="295"/>
      <c r="RWH101" s="295"/>
      <c r="RWI101" s="295"/>
      <c r="RWJ101" s="295"/>
      <c r="RWK101" s="295"/>
      <c r="RWL101" s="295"/>
      <c r="RWM101" s="295"/>
      <c r="RWN101" s="295"/>
      <c r="RWO101" s="295"/>
      <c r="RWP101" s="295"/>
      <c r="RWQ101" s="295"/>
      <c r="RWR101" s="295"/>
      <c r="RWS101" s="295"/>
      <c r="RWT101" s="295"/>
      <c r="RWU101" s="295"/>
      <c r="RWV101" s="295"/>
      <c r="RWW101" s="295"/>
      <c r="RWX101" s="295"/>
      <c r="RWY101" s="295"/>
      <c r="RWZ101" s="295"/>
      <c r="RXA101" s="295"/>
      <c r="RXB101" s="295"/>
      <c r="RXC101" s="295"/>
      <c r="RXD101" s="295"/>
      <c r="RXE101" s="295"/>
      <c r="RXF101" s="295"/>
      <c r="RXG101" s="295"/>
      <c r="RXH101" s="295"/>
      <c r="RXI101" s="295"/>
      <c r="RXJ101" s="295"/>
      <c r="RXK101" s="295"/>
      <c r="RXL101" s="295"/>
      <c r="RXM101" s="295"/>
      <c r="RXN101" s="295"/>
      <c r="RXO101" s="295"/>
      <c r="RXP101" s="295"/>
      <c r="RXQ101" s="295"/>
      <c r="RXR101" s="295"/>
      <c r="RXS101" s="295"/>
      <c r="RXT101" s="295"/>
      <c r="RXU101" s="295"/>
      <c r="RXV101" s="295"/>
      <c r="RXW101" s="295"/>
      <c r="RXX101" s="295"/>
      <c r="RXY101" s="295"/>
      <c r="RXZ101" s="295"/>
      <c r="RYA101" s="295"/>
      <c r="RYB101" s="295"/>
      <c r="RYC101" s="295"/>
      <c r="RYD101" s="295"/>
      <c r="RYE101" s="295"/>
      <c r="RYF101" s="295"/>
      <c r="RYG101" s="295"/>
      <c r="RYH101" s="295"/>
      <c r="RYI101" s="295"/>
      <c r="RYJ101" s="295"/>
      <c r="RYK101" s="295"/>
      <c r="RYL101" s="295"/>
      <c r="RYM101" s="295"/>
      <c r="RYN101" s="295"/>
      <c r="RYO101" s="295"/>
      <c r="RYP101" s="295"/>
      <c r="RYQ101" s="295"/>
      <c r="RYR101" s="295"/>
      <c r="RYS101" s="295"/>
      <c r="RYT101" s="295"/>
      <c r="RYU101" s="295"/>
      <c r="RYV101" s="295"/>
      <c r="RYW101" s="295"/>
      <c r="RYX101" s="295"/>
      <c r="RYY101" s="295"/>
      <c r="RYZ101" s="295"/>
      <c r="RZA101" s="295"/>
      <c r="RZB101" s="295"/>
      <c r="RZC101" s="295"/>
      <c r="RZD101" s="295"/>
      <c r="RZE101" s="295"/>
      <c r="RZF101" s="295"/>
      <c r="RZG101" s="295"/>
      <c r="RZH101" s="295"/>
      <c r="RZI101" s="295"/>
      <c r="RZJ101" s="295"/>
      <c r="RZK101" s="295"/>
      <c r="RZL101" s="295"/>
      <c r="RZM101" s="295"/>
      <c r="RZN101" s="295"/>
      <c r="RZO101" s="295"/>
      <c r="RZP101" s="295"/>
      <c r="RZQ101" s="295"/>
      <c r="RZR101" s="295"/>
      <c r="RZS101" s="295"/>
      <c r="RZT101" s="295"/>
      <c r="RZU101" s="295"/>
      <c r="RZV101" s="295"/>
      <c r="RZW101" s="295"/>
      <c r="RZX101" s="295"/>
      <c r="RZY101" s="295"/>
      <c r="RZZ101" s="295"/>
      <c r="SAA101" s="295"/>
      <c r="SAB101" s="295"/>
      <c r="SAC101" s="295"/>
      <c r="SAD101" s="295"/>
      <c r="SAE101" s="295"/>
      <c r="SAF101" s="295"/>
      <c r="SAG101" s="295"/>
      <c r="SAH101" s="295"/>
      <c r="SAI101" s="295"/>
      <c r="SAJ101" s="295"/>
      <c r="SAK101" s="295"/>
      <c r="SAL101" s="295"/>
      <c r="SAM101" s="295"/>
      <c r="SAN101" s="295"/>
      <c r="SAO101" s="295"/>
      <c r="SAP101" s="295"/>
      <c r="SAQ101" s="295"/>
      <c r="SAR101" s="295"/>
      <c r="SAS101" s="295"/>
      <c r="SAT101" s="295"/>
      <c r="SAU101" s="295"/>
      <c r="SAV101" s="295"/>
      <c r="SAW101" s="295"/>
      <c r="SAX101" s="295"/>
      <c r="SAY101" s="295"/>
      <c r="SAZ101" s="295"/>
      <c r="SBA101" s="295"/>
      <c r="SBB101" s="295"/>
      <c r="SBC101" s="295"/>
      <c r="SBD101" s="295"/>
      <c r="SBE101" s="295"/>
      <c r="SBF101" s="295"/>
      <c r="SBG101" s="295"/>
      <c r="SBH101" s="295"/>
      <c r="SBI101" s="295"/>
      <c r="SBJ101" s="295"/>
      <c r="SBK101" s="295"/>
      <c r="SBL101" s="295"/>
      <c r="SBM101" s="295"/>
      <c r="SBN101" s="295"/>
      <c r="SBO101" s="295"/>
      <c r="SBP101" s="295"/>
      <c r="SBQ101" s="295"/>
      <c r="SBR101" s="295"/>
      <c r="SBS101" s="295"/>
      <c r="SBT101" s="295"/>
      <c r="SBU101" s="295"/>
      <c r="SBV101" s="295"/>
      <c r="SBW101" s="295"/>
      <c r="SBX101" s="295"/>
      <c r="SBY101" s="295"/>
      <c r="SBZ101" s="295"/>
      <c r="SCA101" s="295"/>
      <c r="SCB101" s="295"/>
      <c r="SCC101" s="295"/>
      <c r="SCD101" s="295"/>
      <c r="SCE101" s="295"/>
      <c r="SCF101" s="295"/>
      <c r="SCG101" s="295"/>
      <c r="SCH101" s="295"/>
      <c r="SCI101" s="295"/>
      <c r="SCJ101" s="295"/>
      <c r="SCK101" s="295"/>
      <c r="SCL101" s="295"/>
      <c r="SCM101" s="295"/>
      <c r="SCN101" s="295"/>
      <c r="SCO101" s="295"/>
      <c r="SCP101" s="295"/>
      <c r="SCQ101" s="295"/>
      <c r="SCR101" s="295"/>
      <c r="SCS101" s="295"/>
      <c r="SCT101" s="295"/>
      <c r="SCU101" s="295"/>
      <c r="SCV101" s="295"/>
      <c r="SCW101" s="295"/>
      <c r="SCX101" s="295"/>
      <c r="SCY101" s="295"/>
      <c r="SCZ101" s="295"/>
      <c r="SDA101" s="295"/>
      <c r="SDB101" s="295"/>
      <c r="SDC101" s="295"/>
      <c r="SDD101" s="295"/>
      <c r="SDE101" s="295"/>
      <c r="SDF101" s="295"/>
      <c r="SDG101" s="295"/>
      <c r="SDH101" s="295"/>
      <c r="SDI101" s="295"/>
      <c r="SDJ101" s="295"/>
      <c r="SDK101" s="295"/>
      <c r="SDL101" s="295"/>
      <c r="SDM101" s="295"/>
      <c r="SDN101" s="295"/>
      <c r="SDO101" s="295"/>
      <c r="SDP101" s="295"/>
      <c r="SDQ101" s="295"/>
      <c r="SDR101" s="295"/>
      <c r="SDS101" s="295"/>
      <c r="SDT101" s="295"/>
      <c r="SDU101" s="295"/>
      <c r="SDV101" s="295"/>
      <c r="SDW101" s="295"/>
      <c r="SDX101" s="295"/>
      <c r="SDY101" s="295"/>
      <c r="SDZ101" s="295"/>
      <c r="SEA101" s="295"/>
      <c r="SEB101" s="295"/>
      <c r="SEC101" s="295"/>
      <c r="SED101" s="295"/>
      <c r="SEE101" s="295"/>
      <c r="SEF101" s="295"/>
      <c r="SEG101" s="295"/>
      <c r="SEH101" s="295"/>
      <c r="SEI101" s="295"/>
      <c r="SEJ101" s="295"/>
      <c r="SEK101" s="295"/>
      <c r="SEL101" s="295"/>
      <c r="SEM101" s="295"/>
      <c r="SEN101" s="295"/>
      <c r="SEO101" s="295"/>
      <c r="SEP101" s="295"/>
      <c r="SEQ101" s="295"/>
      <c r="SER101" s="295"/>
      <c r="SES101" s="295"/>
      <c r="SET101" s="295"/>
      <c r="SEU101" s="295"/>
      <c r="SEV101" s="295"/>
      <c r="SEW101" s="295"/>
      <c r="SEX101" s="295"/>
      <c r="SEY101" s="295"/>
      <c r="SEZ101" s="295"/>
      <c r="SFA101" s="295"/>
      <c r="SFB101" s="295"/>
      <c r="SFC101" s="295"/>
      <c r="SFD101" s="295"/>
      <c r="SFE101" s="295"/>
      <c r="SFF101" s="295"/>
      <c r="SFG101" s="295"/>
      <c r="SFH101" s="295"/>
      <c r="SFI101" s="295"/>
      <c r="SFJ101" s="295"/>
      <c r="SFK101" s="295"/>
      <c r="SFL101" s="295"/>
      <c r="SFM101" s="295"/>
      <c r="SFN101" s="295"/>
      <c r="SFO101" s="295"/>
      <c r="SFP101" s="295"/>
      <c r="SFQ101" s="295"/>
      <c r="SFR101" s="295"/>
      <c r="SFS101" s="295"/>
      <c r="SFT101" s="295"/>
      <c r="SFU101" s="295"/>
      <c r="SFV101" s="295"/>
      <c r="SFW101" s="295"/>
      <c r="SFX101" s="295"/>
      <c r="SFY101" s="295"/>
      <c r="SFZ101" s="295"/>
      <c r="SGA101" s="295"/>
      <c r="SGB101" s="295"/>
      <c r="SGC101" s="295"/>
      <c r="SGD101" s="295"/>
      <c r="SGE101" s="295"/>
      <c r="SGF101" s="295"/>
      <c r="SGG101" s="295"/>
      <c r="SGH101" s="295"/>
      <c r="SGI101" s="295"/>
      <c r="SGJ101" s="295"/>
      <c r="SGK101" s="295"/>
      <c r="SGL101" s="295"/>
      <c r="SGM101" s="295"/>
      <c r="SGN101" s="295"/>
      <c r="SGO101" s="295"/>
      <c r="SGP101" s="295"/>
      <c r="SGQ101" s="295"/>
      <c r="SGR101" s="295"/>
      <c r="SGS101" s="295"/>
      <c r="SGT101" s="295"/>
      <c r="SGU101" s="295"/>
      <c r="SGV101" s="295"/>
      <c r="SGW101" s="295"/>
      <c r="SGX101" s="295"/>
      <c r="SGY101" s="295"/>
      <c r="SGZ101" s="295"/>
      <c r="SHA101" s="295"/>
      <c r="SHB101" s="295"/>
      <c r="SHC101" s="295"/>
      <c r="SHD101" s="295"/>
      <c r="SHE101" s="295"/>
      <c r="SHF101" s="295"/>
      <c r="SHG101" s="295"/>
      <c r="SHH101" s="295"/>
      <c r="SHI101" s="295"/>
      <c r="SHJ101" s="295"/>
      <c r="SHK101" s="295"/>
      <c r="SHL101" s="295"/>
      <c r="SHM101" s="295"/>
      <c r="SHN101" s="295"/>
      <c r="SHO101" s="295"/>
      <c r="SHP101" s="295"/>
      <c r="SHQ101" s="295"/>
      <c r="SHR101" s="295"/>
      <c r="SHS101" s="295"/>
      <c r="SHT101" s="295"/>
      <c r="SHU101" s="295"/>
      <c r="SHV101" s="295"/>
      <c r="SHW101" s="295"/>
      <c r="SHX101" s="295"/>
      <c r="SHY101" s="295"/>
      <c r="SHZ101" s="295"/>
      <c r="SIA101" s="295"/>
      <c r="SIB101" s="295"/>
      <c r="SIC101" s="295"/>
      <c r="SID101" s="295"/>
      <c r="SIE101" s="295"/>
      <c r="SIF101" s="295"/>
      <c r="SIG101" s="295"/>
      <c r="SIH101" s="295"/>
      <c r="SII101" s="295"/>
      <c r="SIJ101" s="295"/>
      <c r="SIK101" s="295"/>
      <c r="SIL101" s="295"/>
      <c r="SIM101" s="295"/>
      <c r="SIN101" s="295"/>
      <c r="SIO101" s="295"/>
      <c r="SIP101" s="295"/>
      <c r="SIQ101" s="295"/>
      <c r="SIR101" s="295"/>
      <c r="SIS101" s="295"/>
      <c r="SIT101" s="295"/>
      <c r="SIU101" s="295"/>
      <c r="SIV101" s="295"/>
      <c r="SIW101" s="295"/>
      <c r="SIX101" s="295"/>
      <c r="SIY101" s="295"/>
      <c r="SIZ101" s="295"/>
      <c r="SJA101" s="295"/>
      <c r="SJB101" s="295"/>
      <c r="SJC101" s="295"/>
      <c r="SJD101" s="295"/>
      <c r="SJE101" s="295"/>
      <c r="SJF101" s="295"/>
      <c r="SJG101" s="295"/>
      <c r="SJH101" s="295"/>
      <c r="SJI101" s="295"/>
      <c r="SJJ101" s="295"/>
      <c r="SJK101" s="295"/>
      <c r="SJL101" s="295"/>
      <c r="SJM101" s="295"/>
      <c r="SJN101" s="295"/>
      <c r="SJO101" s="295"/>
      <c r="SJP101" s="295"/>
      <c r="SJQ101" s="295"/>
      <c r="SJR101" s="295"/>
      <c r="SJS101" s="295"/>
      <c r="SJT101" s="295"/>
      <c r="SJU101" s="295"/>
      <c r="SJV101" s="295"/>
      <c r="SJW101" s="295"/>
      <c r="SJX101" s="295"/>
      <c r="SJY101" s="295"/>
      <c r="SJZ101" s="295"/>
      <c r="SKA101" s="295"/>
      <c r="SKB101" s="295"/>
      <c r="SKC101" s="295"/>
      <c r="SKD101" s="295"/>
      <c r="SKE101" s="295"/>
      <c r="SKF101" s="295"/>
      <c r="SKG101" s="295"/>
      <c r="SKH101" s="295"/>
      <c r="SKI101" s="295"/>
      <c r="SKJ101" s="295"/>
      <c r="SKK101" s="295"/>
      <c r="SKL101" s="295"/>
      <c r="SKM101" s="295"/>
      <c r="SKN101" s="295"/>
      <c r="SKO101" s="295"/>
      <c r="SKP101" s="295"/>
      <c r="SKQ101" s="295"/>
      <c r="SKR101" s="295"/>
      <c r="SKS101" s="295"/>
      <c r="SKT101" s="295"/>
      <c r="SKU101" s="295"/>
      <c r="SKV101" s="295"/>
      <c r="SKW101" s="295"/>
      <c r="SKX101" s="295"/>
      <c r="SKY101" s="295"/>
      <c r="SKZ101" s="295"/>
      <c r="SLA101" s="295"/>
      <c r="SLB101" s="295"/>
      <c r="SLC101" s="295"/>
      <c r="SLD101" s="295"/>
      <c r="SLE101" s="295"/>
      <c r="SLF101" s="295"/>
      <c r="SLG101" s="295"/>
      <c r="SLH101" s="295"/>
      <c r="SLI101" s="295"/>
      <c r="SLJ101" s="295"/>
      <c r="SLK101" s="295"/>
      <c r="SLL101" s="295"/>
      <c r="SLM101" s="295"/>
      <c r="SLN101" s="295"/>
      <c r="SLO101" s="295"/>
      <c r="SLP101" s="295"/>
      <c r="SLQ101" s="295"/>
      <c r="SLR101" s="295"/>
      <c r="SLS101" s="295"/>
      <c r="SLT101" s="295"/>
      <c r="SLU101" s="295"/>
      <c r="SLV101" s="295"/>
      <c r="SLW101" s="295"/>
      <c r="SLX101" s="295"/>
      <c r="SLY101" s="295"/>
      <c r="SLZ101" s="295"/>
      <c r="SMA101" s="295"/>
      <c r="SMB101" s="295"/>
      <c r="SMC101" s="295"/>
      <c r="SMD101" s="295"/>
      <c r="SME101" s="295"/>
      <c r="SMF101" s="295"/>
      <c r="SMG101" s="295"/>
      <c r="SMH101" s="295"/>
      <c r="SMI101" s="295"/>
      <c r="SMJ101" s="295"/>
      <c r="SMK101" s="295"/>
      <c r="SML101" s="295"/>
      <c r="SMM101" s="295"/>
      <c r="SMN101" s="295"/>
      <c r="SMO101" s="295"/>
      <c r="SMP101" s="295"/>
      <c r="SMQ101" s="295"/>
      <c r="SMR101" s="295"/>
      <c r="SMS101" s="295"/>
      <c r="SMT101" s="295"/>
      <c r="SMU101" s="295"/>
      <c r="SMV101" s="295"/>
      <c r="SMW101" s="295"/>
      <c r="SMX101" s="295"/>
      <c r="SMY101" s="295"/>
      <c r="SMZ101" s="295"/>
      <c r="SNA101" s="295"/>
      <c r="SNB101" s="295"/>
      <c r="SNC101" s="295"/>
      <c r="SND101" s="295"/>
      <c r="SNE101" s="295"/>
      <c r="SNF101" s="295"/>
      <c r="SNG101" s="295"/>
      <c r="SNH101" s="295"/>
      <c r="SNI101" s="295"/>
      <c r="SNJ101" s="295"/>
      <c r="SNK101" s="295"/>
      <c r="SNL101" s="295"/>
      <c r="SNM101" s="295"/>
      <c r="SNN101" s="295"/>
      <c r="SNO101" s="295"/>
      <c r="SNP101" s="295"/>
      <c r="SNQ101" s="295"/>
      <c r="SNR101" s="295"/>
      <c r="SNS101" s="295"/>
      <c r="SNT101" s="295"/>
      <c r="SNU101" s="295"/>
      <c r="SNV101" s="295"/>
      <c r="SNW101" s="295"/>
      <c r="SNX101" s="295"/>
      <c r="SNY101" s="295"/>
      <c r="SNZ101" s="295"/>
      <c r="SOA101" s="295"/>
      <c r="SOB101" s="295"/>
      <c r="SOC101" s="295"/>
      <c r="SOD101" s="295"/>
      <c r="SOE101" s="295"/>
      <c r="SOF101" s="295"/>
      <c r="SOG101" s="295"/>
      <c r="SOH101" s="295"/>
      <c r="SOI101" s="295"/>
      <c r="SOJ101" s="295"/>
      <c r="SOK101" s="295"/>
      <c r="SOL101" s="295"/>
      <c r="SOM101" s="295"/>
      <c r="SON101" s="295"/>
      <c r="SOO101" s="295"/>
      <c r="SOP101" s="295"/>
      <c r="SOQ101" s="295"/>
      <c r="SOR101" s="295"/>
      <c r="SOS101" s="295"/>
      <c r="SOT101" s="295"/>
      <c r="SOU101" s="295"/>
      <c r="SOV101" s="295"/>
      <c r="SOW101" s="295"/>
      <c r="SOX101" s="295"/>
      <c r="SOY101" s="295"/>
      <c r="SOZ101" s="295"/>
      <c r="SPA101" s="295"/>
      <c r="SPB101" s="295"/>
      <c r="SPC101" s="295"/>
      <c r="SPD101" s="295"/>
      <c r="SPE101" s="295"/>
      <c r="SPF101" s="295"/>
      <c r="SPG101" s="295"/>
      <c r="SPH101" s="295"/>
      <c r="SPI101" s="295"/>
      <c r="SPJ101" s="295"/>
      <c r="SPK101" s="295"/>
      <c r="SPL101" s="295"/>
      <c r="SPM101" s="295"/>
      <c r="SPN101" s="295"/>
      <c r="SPO101" s="295"/>
      <c r="SPP101" s="295"/>
      <c r="SPQ101" s="295"/>
      <c r="SPR101" s="295"/>
      <c r="SPS101" s="295"/>
      <c r="SPT101" s="295"/>
      <c r="SPU101" s="295"/>
      <c r="SPV101" s="295"/>
      <c r="SPW101" s="295"/>
      <c r="SPX101" s="295"/>
      <c r="SPY101" s="295"/>
      <c r="SPZ101" s="295"/>
      <c r="SQA101" s="295"/>
      <c r="SQB101" s="295"/>
      <c r="SQC101" s="295"/>
      <c r="SQD101" s="295"/>
      <c r="SQE101" s="295"/>
      <c r="SQF101" s="295"/>
      <c r="SQG101" s="295"/>
      <c r="SQH101" s="295"/>
      <c r="SQI101" s="295"/>
      <c r="SQJ101" s="295"/>
      <c r="SQK101" s="295"/>
      <c r="SQL101" s="295"/>
      <c r="SQM101" s="295"/>
      <c r="SQN101" s="295"/>
      <c r="SQO101" s="295"/>
      <c r="SQP101" s="295"/>
      <c r="SQQ101" s="295"/>
      <c r="SQR101" s="295"/>
      <c r="SQS101" s="295"/>
      <c r="SQT101" s="295"/>
      <c r="SQU101" s="295"/>
      <c r="SQV101" s="295"/>
      <c r="SQW101" s="295"/>
      <c r="SQX101" s="295"/>
      <c r="SQY101" s="295"/>
      <c r="SQZ101" s="295"/>
      <c r="SRA101" s="295"/>
      <c r="SRB101" s="295"/>
      <c r="SRC101" s="295"/>
      <c r="SRD101" s="295"/>
      <c r="SRE101" s="295"/>
      <c r="SRF101" s="295"/>
      <c r="SRG101" s="295"/>
      <c r="SRH101" s="295"/>
      <c r="SRI101" s="295"/>
      <c r="SRJ101" s="295"/>
      <c r="SRK101" s="295"/>
      <c r="SRL101" s="295"/>
      <c r="SRM101" s="295"/>
      <c r="SRN101" s="295"/>
      <c r="SRO101" s="295"/>
      <c r="SRP101" s="295"/>
      <c r="SRQ101" s="295"/>
      <c r="SRR101" s="295"/>
      <c r="SRS101" s="295"/>
      <c r="SRT101" s="295"/>
      <c r="SRU101" s="295"/>
      <c r="SRV101" s="295"/>
      <c r="SRW101" s="295"/>
      <c r="SRX101" s="295"/>
      <c r="SRY101" s="295"/>
      <c r="SRZ101" s="295"/>
      <c r="SSA101" s="295"/>
      <c r="SSB101" s="295"/>
      <c r="SSC101" s="295"/>
      <c r="SSD101" s="295"/>
      <c r="SSE101" s="295"/>
      <c r="SSF101" s="295"/>
      <c r="SSG101" s="295"/>
      <c r="SSH101" s="295"/>
      <c r="SSI101" s="295"/>
      <c r="SSJ101" s="295"/>
      <c r="SSK101" s="295"/>
      <c r="SSL101" s="295"/>
      <c r="SSM101" s="295"/>
      <c r="SSN101" s="295"/>
      <c r="SSO101" s="295"/>
      <c r="SSP101" s="295"/>
      <c r="SSQ101" s="295"/>
      <c r="SSR101" s="295"/>
      <c r="SSS101" s="295"/>
      <c r="SST101" s="295"/>
      <c r="SSU101" s="295"/>
      <c r="SSV101" s="295"/>
      <c r="SSW101" s="295"/>
      <c r="SSX101" s="295"/>
      <c r="SSY101" s="295"/>
      <c r="SSZ101" s="295"/>
      <c r="STA101" s="295"/>
      <c r="STB101" s="295"/>
      <c r="STC101" s="295"/>
      <c r="STD101" s="295"/>
      <c r="STE101" s="295"/>
      <c r="STF101" s="295"/>
      <c r="STG101" s="295"/>
      <c r="STH101" s="295"/>
      <c r="STI101" s="295"/>
      <c r="STJ101" s="295"/>
      <c r="STK101" s="295"/>
      <c r="STL101" s="295"/>
      <c r="STM101" s="295"/>
      <c r="STN101" s="295"/>
      <c r="STO101" s="295"/>
      <c r="STP101" s="295"/>
      <c r="STQ101" s="295"/>
      <c r="STR101" s="295"/>
      <c r="STS101" s="295"/>
      <c r="STT101" s="295"/>
      <c r="STU101" s="295"/>
      <c r="STV101" s="295"/>
      <c r="STW101" s="295"/>
      <c r="STX101" s="295"/>
      <c r="STY101" s="295"/>
      <c r="STZ101" s="295"/>
      <c r="SUA101" s="295"/>
      <c r="SUB101" s="295"/>
      <c r="SUC101" s="295"/>
      <c r="SUD101" s="295"/>
      <c r="SUE101" s="295"/>
      <c r="SUF101" s="295"/>
      <c r="SUG101" s="295"/>
      <c r="SUH101" s="295"/>
      <c r="SUI101" s="295"/>
      <c r="SUJ101" s="295"/>
      <c r="SUK101" s="295"/>
      <c r="SUL101" s="295"/>
      <c r="SUM101" s="295"/>
      <c r="SUN101" s="295"/>
      <c r="SUO101" s="295"/>
      <c r="SUP101" s="295"/>
      <c r="SUQ101" s="295"/>
      <c r="SUR101" s="295"/>
      <c r="SUS101" s="295"/>
      <c r="SUT101" s="295"/>
      <c r="SUU101" s="295"/>
      <c r="SUV101" s="295"/>
      <c r="SUW101" s="295"/>
      <c r="SUX101" s="295"/>
      <c r="SUY101" s="295"/>
      <c r="SUZ101" s="295"/>
      <c r="SVA101" s="295"/>
      <c r="SVB101" s="295"/>
      <c r="SVC101" s="295"/>
      <c r="SVD101" s="295"/>
      <c r="SVE101" s="295"/>
      <c r="SVF101" s="295"/>
      <c r="SVG101" s="295"/>
      <c r="SVH101" s="295"/>
      <c r="SVI101" s="295"/>
      <c r="SVJ101" s="295"/>
      <c r="SVK101" s="295"/>
      <c r="SVL101" s="295"/>
      <c r="SVM101" s="295"/>
      <c r="SVN101" s="295"/>
      <c r="SVO101" s="295"/>
      <c r="SVP101" s="295"/>
      <c r="SVQ101" s="295"/>
      <c r="SVR101" s="295"/>
      <c r="SVS101" s="295"/>
      <c r="SVT101" s="295"/>
      <c r="SVU101" s="295"/>
      <c r="SVV101" s="295"/>
      <c r="SVW101" s="295"/>
      <c r="SVX101" s="295"/>
      <c r="SVY101" s="295"/>
      <c r="SVZ101" s="295"/>
      <c r="SWA101" s="295"/>
      <c r="SWB101" s="295"/>
      <c r="SWC101" s="295"/>
      <c r="SWD101" s="295"/>
      <c r="SWE101" s="295"/>
      <c r="SWF101" s="295"/>
      <c r="SWG101" s="295"/>
      <c r="SWH101" s="295"/>
      <c r="SWI101" s="295"/>
      <c r="SWJ101" s="295"/>
      <c r="SWK101" s="295"/>
      <c r="SWL101" s="295"/>
      <c r="SWM101" s="295"/>
      <c r="SWN101" s="295"/>
      <c r="SWO101" s="295"/>
      <c r="SWP101" s="295"/>
      <c r="SWQ101" s="295"/>
      <c r="SWR101" s="295"/>
      <c r="SWS101" s="295"/>
      <c r="SWT101" s="295"/>
      <c r="SWU101" s="295"/>
      <c r="SWV101" s="295"/>
      <c r="SWW101" s="295"/>
      <c r="SWX101" s="295"/>
      <c r="SWY101" s="295"/>
      <c r="SWZ101" s="295"/>
      <c r="SXA101" s="295"/>
      <c r="SXB101" s="295"/>
      <c r="SXC101" s="295"/>
      <c r="SXD101" s="295"/>
      <c r="SXE101" s="295"/>
      <c r="SXF101" s="295"/>
      <c r="SXG101" s="295"/>
      <c r="SXH101" s="295"/>
      <c r="SXI101" s="295"/>
      <c r="SXJ101" s="295"/>
      <c r="SXK101" s="295"/>
      <c r="SXL101" s="295"/>
      <c r="SXM101" s="295"/>
      <c r="SXN101" s="295"/>
      <c r="SXO101" s="295"/>
      <c r="SXP101" s="295"/>
      <c r="SXQ101" s="295"/>
      <c r="SXR101" s="295"/>
      <c r="SXS101" s="295"/>
      <c r="SXT101" s="295"/>
      <c r="SXU101" s="295"/>
      <c r="SXV101" s="295"/>
      <c r="SXW101" s="295"/>
      <c r="SXX101" s="295"/>
      <c r="SXY101" s="295"/>
      <c r="SXZ101" s="295"/>
      <c r="SYA101" s="295"/>
      <c r="SYB101" s="295"/>
      <c r="SYC101" s="295"/>
      <c r="SYD101" s="295"/>
      <c r="SYE101" s="295"/>
      <c r="SYF101" s="295"/>
      <c r="SYG101" s="295"/>
      <c r="SYH101" s="295"/>
      <c r="SYI101" s="295"/>
      <c r="SYJ101" s="295"/>
      <c r="SYK101" s="295"/>
      <c r="SYL101" s="295"/>
      <c r="SYM101" s="295"/>
      <c r="SYN101" s="295"/>
      <c r="SYO101" s="295"/>
      <c r="SYP101" s="295"/>
      <c r="SYQ101" s="295"/>
      <c r="SYR101" s="295"/>
      <c r="SYS101" s="295"/>
      <c r="SYT101" s="295"/>
      <c r="SYU101" s="295"/>
      <c r="SYV101" s="295"/>
      <c r="SYW101" s="295"/>
      <c r="SYX101" s="295"/>
      <c r="SYY101" s="295"/>
      <c r="SYZ101" s="295"/>
      <c r="SZA101" s="295"/>
      <c r="SZB101" s="295"/>
      <c r="SZC101" s="295"/>
      <c r="SZD101" s="295"/>
      <c r="SZE101" s="295"/>
      <c r="SZF101" s="295"/>
      <c r="SZG101" s="295"/>
      <c r="SZH101" s="295"/>
      <c r="SZI101" s="295"/>
      <c r="SZJ101" s="295"/>
      <c r="SZK101" s="295"/>
      <c r="SZL101" s="295"/>
      <c r="SZM101" s="295"/>
      <c r="SZN101" s="295"/>
      <c r="SZO101" s="295"/>
      <c r="SZP101" s="295"/>
      <c r="SZQ101" s="295"/>
      <c r="SZR101" s="295"/>
      <c r="SZS101" s="295"/>
      <c r="SZT101" s="295"/>
      <c r="SZU101" s="295"/>
      <c r="SZV101" s="295"/>
      <c r="SZW101" s="295"/>
      <c r="SZX101" s="295"/>
      <c r="SZY101" s="295"/>
      <c r="SZZ101" s="295"/>
      <c r="TAA101" s="295"/>
      <c r="TAB101" s="295"/>
      <c r="TAC101" s="295"/>
      <c r="TAD101" s="295"/>
      <c r="TAE101" s="295"/>
      <c r="TAF101" s="295"/>
      <c r="TAG101" s="295"/>
      <c r="TAH101" s="295"/>
      <c r="TAI101" s="295"/>
      <c r="TAJ101" s="295"/>
      <c r="TAK101" s="295"/>
      <c r="TAL101" s="295"/>
      <c r="TAM101" s="295"/>
      <c r="TAN101" s="295"/>
      <c r="TAO101" s="295"/>
      <c r="TAP101" s="295"/>
      <c r="TAQ101" s="295"/>
      <c r="TAR101" s="295"/>
      <c r="TAS101" s="295"/>
      <c r="TAT101" s="295"/>
      <c r="TAU101" s="295"/>
      <c r="TAV101" s="295"/>
      <c r="TAW101" s="295"/>
      <c r="TAX101" s="295"/>
      <c r="TAY101" s="295"/>
      <c r="TAZ101" s="295"/>
      <c r="TBA101" s="295"/>
      <c r="TBB101" s="295"/>
      <c r="TBC101" s="295"/>
      <c r="TBD101" s="295"/>
      <c r="TBE101" s="295"/>
      <c r="TBF101" s="295"/>
      <c r="TBG101" s="295"/>
      <c r="TBH101" s="295"/>
      <c r="TBI101" s="295"/>
      <c r="TBJ101" s="295"/>
      <c r="TBK101" s="295"/>
      <c r="TBL101" s="295"/>
      <c r="TBM101" s="295"/>
      <c r="TBN101" s="295"/>
      <c r="TBO101" s="295"/>
      <c r="TBP101" s="295"/>
      <c r="TBQ101" s="295"/>
      <c r="TBR101" s="295"/>
      <c r="TBS101" s="295"/>
      <c r="TBT101" s="295"/>
      <c r="TBU101" s="295"/>
      <c r="TBV101" s="295"/>
      <c r="TBW101" s="295"/>
      <c r="TBX101" s="295"/>
      <c r="TBY101" s="295"/>
      <c r="TBZ101" s="295"/>
      <c r="TCA101" s="295"/>
      <c r="TCB101" s="295"/>
      <c r="TCC101" s="295"/>
      <c r="TCD101" s="295"/>
      <c r="TCE101" s="295"/>
      <c r="TCF101" s="295"/>
      <c r="TCG101" s="295"/>
      <c r="TCH101" s="295"/>
      <c r="TCI101" s="295"/>
      <c r="TCJ101" s="295"/>
      <c r="TCK101" s="295"/>
      <c r="TCL101" s="295"/>
      <c r="TCM101" s="295"/>
      <c r="TCN101" s="295"/>
      <c r="TCO101" s="295"/>
      <c r="TCP101" s="295"/>
      <c r="TCQ101" s="295"/>
      <c r="TCR101" s="295"/>
      <c r="TCS101" s="295"/>
      <c r="TCT101" s="295"/>
      <c r="TCU101" s="295"/>
      <c r="TCV101" s="295"/>
      <c r="TCW101" s="295"/>
      <c r="TCX101" s="295"/>
      <c r="TCY101" s="295"/>
      <c r="TCZ101" s="295"/>
      <c r="TDA101" s="295"/>
      <c r="TDB101" s="295"/>
      <c r="TDC101" s="295"/>
      <c r="TDD101" s="295"/>
      <c r="TDE101" s="295"/>
      <c r="TDF101" s="295"/>
      <c r="TDG101" s="295"/>
      <c r="TDH101" s="295"/>
      <c r="TDI101" s="295"/>
      <c r="TDJ101" s="295"/>
      <c r="TDK101" s="295"/>
      <c r="TDL101" s="295"/>
      <c r="TDM101" s="295"/>
      <c r="TDN101" s="295"/>
      <c r="TDO101" s="295"/>
      <c r="TDP101" s="295"/>
      <c r="TDQ101" s="295"/>
      <c r="TDR101" s="295"/>
      <c r="TDS101" s="295"/>
      <c r="TDT101" s="295"/>
      <c r="TDU101" s="295"/>
      <c r="TDV101" s="295"/>
      <c r="TDW101" s="295"/>
      <c r="TDX101" s="295"/>
      <c r="TDY101" s="295"/>
      <c r="TDZ101" s="295"/>
      <c r="TEA101" s="295"/>
      <c r="TEB101" s="295"/>
      <c r="TEC101" s="295"/>
      <c r="TED101" s="295"/>
      <c r="TEE101" s="295"/>
      <c r="TEF101" s="295"/>
      <c r="TEG101" s="295"/>
      <c r="TEH101" s="295"/>
      <c r="TEI101" s="295"/>
      <c r="TEJ101" s="295"/>
      <c r="TEK101" s="295"/>
      <c r="TEL101" s="295"/>
      <c r="TEM101" s="295"/>
      <c r="TEN101" s="295"/>
      <c r="TEO101" s="295"/>
      <c r="TEP101" s="295"/>
      <c r="TEQ101" s="295"/>
      <c r="TER101" s="295"/>
      <c r="TES101" s="295"/>
      <c r="TET101" s="295"/>
      <c r="TEU101" s="295"/>
      <c r="TEV101" s="295"/>
      <c r="TEW101" s="295"/>
      <c r="TEX101" s="295"/>
      <c r="TEY101" s="295"/>
      <c r="TEZ101" s="295"/>
      <c r="TFA101" s="295"/>
      <c r="TFB101" s="295"/>
      <c r="TFC101" s="295"/>
      <c r="TFD101" s="295"/>
      <c r="TFE101" s="295"/>
      <c r="TFF101" s="295"/>
      <c r="TFG101" s="295"/>
      <c r="TFH101" s="295"/>
      <c r="TFI101" s="295"/>
      <c r="TFJ101" s="295"/>
      <c r="TFK101" s="295"/>
      <c r="TFL101" s="295"/>
      <c r="TFM101" s="295"/>
      <c r="TFN101" s="295"/>
      <c r="TFO101" s="295"/>
      <c r="TFP101" s="295"/>
      <c r="TFQ101" s="295"/>
      <c r="TFR101" s="295"/>
      <c r="TFS101" s="295"/>
      <c r="TFT101" s="295"/>
      <c r="TFU101" s="295"/>
      <c r="TFV101" s="295"/>
      <c r="TFW101" s="295"/>
      <c r="TFX101" s="295"/>
      <c r="TFY101" s="295"/>
      <c r="TFZ101" s="295"/>
      <c r="TGA101" s="295"/>
      <c r="TGB101" s="295"/>
      <c r="TGC101" s="295"/>
      <c r="TGD101" s="295"/>
      <c r="TGE101" s="295"/>
      <c r="TGF101" s="295"/>
      <c r="TGG101" s="295"/>
      <c r="TGH101" s="295"/>
      <c r="TGI101" s="295"/>
      <c r="TGJ101" s="295"/>
      <c r="TGK101" s="295"/>
      <c r="TGL101" s="295"/>
      <c r="TGM101" s="295"/>
      <c r="TGN101" s="295"/>
      <c r="TGO101" s="295"/>
      <c r="TGP101" s="295"/>
      <c r="TGQ101" s="295"/>
      <c r="TGR101" s="295"/>
      <c r="TGS101" s="295"/>
      <c r="TGT101" s="295"/>
      <c r="TGU101" s="295"/>
      <c r="TGV101" s="295"/>
      <c r="TGW101" s="295"/>
      <c r="TGX101" s="295"/>
      <c r="TGY101" s="295"/>
      <c r="TGZ101" s="295"/>
      <c r="THA101" s="295"/>
      <c r="THB101" s="295"/>
      <c r="THC101" s="295"/>
      <c r="THD101" s="295"/>
      <c r="THE101" s="295"/>
      <c r="THF101" s="295"/>
      <c r="THG101" s="295"/>
      <c r="THH101" s="295"/>
      <c r="THI101" s="295"/>
      <c r="THJ101" s="295"/>
      <c r="THK101" s="295"/>
      <c r="THL101" s="295"/>
      <c r="THM101" s="295"/>
      <c r="THN101" s="295"/>
      <c r="THO101" s="295"/>
      <c r="THP101" s="295"/>
      <c r="THQ101" s="295"/>
      <c r="THR101" s="295"/>
      <c r="THS101" s="295"/>
      <c r="THT101" s="295"/>
      <c r="THU101" s="295"/>
      <c r="THV101" s="295"/>
      <c r="THW101" s="295"/>
      <c r="THX101" s="295"/>
      <c r="THY101" s="295"/>
      <c r="THZ101" s="295"/>
      <c r="TIA101" s="295"/>
      <c r="TIB101" s="295"/>
      <c r="TIC101" s="295"/>
      <c r="TID101" s="295"/>
      <c r="TIE101" s="295"/>
      <c r="TIF101" s="295"/>
      <c r="TIG101" s="295"/>
      <c r="TIH101" s="295"/>
      <c r="TII101" s="295"/>
      <c r="TIJ101" s="295"/>
      <c r="TIK101" s="295"/>
      <c r="TIL101" s="295"/>
      <c r="TIM101" s="295"/>
      <c r="TIN101" s="295"/>
      <c r="TIO101" s="295"/>
      <c r="TIP101" s="295"/>
      <c r="TIQ101" s="295"/>
      <c r="TIR101" s="295"/>
      <c r="TIS101" s="295"/>
      <c r="TIT101" s="295"/>
      <c r="TIU101" s="295"/>
      <c r="TIV101" s="295"/>
      <c r="TIW101" s="295"/>
      <c r="TIX101" s="295"/>
      <c r="TIY101" s="295"/>
      <c r="TIZ101" s="295"/>
      <c r="TJA101" s="295"/>
      <c r="TJB101" s="295"/>
      <c r="TJC101" s="295"/>
      <c r="TJD101" s="295"/>
      <c r="TJE101" s="295"/>
      <c r="TJF101" s="295"/>
      <c r="TJG101" s="295"/>
      <c r="TJH101" s="295"/>
      <c r="TJI101" s="295"/>
      <c r="TJJ101" s="295"/>
      <c r="TJK101" s="295"/>
      <c r="TJL101" s="295"/>
      <c r="TJM101" s="295"/>
      <c r="TJN101" s="295"/>
      <c r="TJO101" s="295"/>
      <c r="TJP101" s="295"/>
      <c r="TJQ101" s="295"/>
      <c r="TJR101" s="295"/>
      <c r="TJS101" s="295"/>
      <c r="TJT101" s="295"/>
      <c r="TJU101" s="295"/>
      <c r="TJV101" s="295"/>
      <c r="TJW101" s="295"/>
      <c r="TJX101" s="295"/>
      <c r="TJY101" s="295"/>
      <c r="TJZ101" s="295"/>
      <c r="TKA101" s="295"/>
      <c r="TKB101" s="295"/>
      <c r="TKC101" s="295"/>
      <c r="TKD101" s="295"/>
      <c r="TKE101" s="295"/>
      <c r="TKF101" s="295"/>
      <c r="TKG101" s="295"/>
      <c r="TKH101" s="295"/>
      <c r="TKI101" s="295"/>
      <c r="TKJ101" s="295"/>
      <c r="TKK101" s="295"/>
      <c r="TKL101" s="295"/>
      <c r="TKM101" s="295"/>
      <c r="TKN101" s="295"/>
      <c r="TKO101" s="295"/>
      <c r="TKP101" s="295"/>
      <c r="TKQ101" s="295"/>
      <c r="TKR101" s="295"/>
      <c r="TKS101" s="295"/>
      <c r="TKT101" s="295"/>
      <c r="TKU101" s="295"/>
      <c r="TKV101" s="295"/>
      <c r="TKW101" s="295"/>
      <c r="TKX101" s="295"/>
      <c r="TKY101" s="295"/>
      <c r="TKZ101" s="295"/>
      <c r="TLA101" s="295"/>
      <c r="TLB101" s="295"/>
      <c r="TLC101" s="295"/>
      <c r="TLD101" s="295"/>
      <c r="TLE101" s="295"/>
      <c r="TLF101" s="295"/>
      <c r="TLG101" s="295"/>
      <c r="TLH101" s="295"/>
      <c r="TLI101" s="295"/>
      <c r="TLJ101" s="295"/>
      <c r="TLK101" s="295"/>
      <c r="TLL101" s="295"/>
      <c r="TLM101" s="295"/>
      <c r="TLN101" s="295"/>
      <c r="TLO101" s="295"/>
      <c r="TLP101" s="295"/>
      <c r="TLQ101" s="295"/>
      <c r="TLR101" s="295"/>
      <c r="TLS101" s="295"/>
      <c r="TLT101" s="295"/>
      <c r="TLU101" s="295"/>
      <c r="TLV101" s="295"/>
      <c r="TLW101" s="295"/>
      <c r="TLX101" s="295"/>
      <c r="TLY101" s="295"/>
      <c r="TLZ101" s="295"/>
      <c r="TMA101" s="295"/>
      <c r="TMB101" s="295"/>
      <c r="TMC101" s="295"/>
      <c r="TMD101" s="295"/>
      <c r="TME101" s="295"/>
      <c r="TMF101" s="295"/>
      <c r="TMG101" s="295"/>
      <c r="TMH101" s="295"/>
      <c r="TMI101" s="295"/>
      <c r="TMJ101" s="295"/>
      <c r="TMK101" s="295"/>
      <c r="TML101" s="295"/>
      <c r="TMM101" s="295"/>
      <c r="TMN101" s="295"/>
      <c r="TMO101" s="295"/>
      <c r="TMP101" s="295"/>
      <c r="TMQ101" s="295"/>
      <c r="TMR101" s="295"/>
      <c r="TMS101" s="295"/>
      <c r="TMT101" s="295"/>
      <c r="TMU101" s="295"/>
      <c r="TMV101" s="295"/>
      <c r="TMW101" s="295"/>
      <c r="TMX101" s="295"/>
      <c r="TMY101" s="295"/>
      <c r="TMZ101" s="295"/>
      <c r="TNA101" s="295"/>
      <c r="TNB101" s="295"/>
      <c r="TNC101" s="295"/>
      <c r="TND101" s="295"/>
      <c r="TNE101" s="295"/>
      <c r="TNF101" s="295"/>
      <c r="TNG101" s="295"/>
      <c r="TNH101" s="295"/>
      <c r="TNI101" s="295"/>
      <c r="TNJ101" s="295"/>
      <c r="TNK101" s="295"/>
      <c r="TNL101" s="295"/>
      <c r="TNM101" s="295"/>
      <c r="TNN101" s="295"/>
      <c r="TNO101" s="295"/>
      <c r="TNP101" s="295"/>
      <c r="TNQ101" s="295"/>
      <c r="TNR101" s="295"/>
      <c r="TNS101" s="295"/>
      <c r="TNT101" s="295"/>
      <c r="TNU101" s="295"/>
      <c r="TNV101" s="295"/>
      <c r="TNW101" s="295"/>
      <c r="TNX101" s="295"/>
      <c r="TNY101" s="295"/>
      <c r="TNZ101" s="295"/>
      <c r="TOA101" s="295"/>
      <c r="TOB101" s="295"/>
      <c r="TOC101" s="295"/>
      <c r="TOD101" s="295"/>
      <c r="TOE101" s="295"/>
      <c r="TOF101" s="295"/>
      <c r="TOG101" s="295"/>
      <c r="TOH101" s="295"/>
      <c r="TOI101" s="295"/>
      <c r="TOJ101" s="295"/>
      <c r="TOK101" s="295"/>
      <c r="TOL101" s="295"/>
      <c r="TOM101" s="295"/>
      <c r="TON101" s="295"/>
      <c r="TOO101" s="295"/>
      <c r="TOP101" s="295"/>
      <c r="TOQ101" s="295"/>
      <c r="TOR101" s="295"/>
      <c r="TOS101" s="295"/>
      <c r="TOT101" s="295"/>
      <c r="TOU101" s="295"/>
      <c r="TOV101" s="295"/>
      <c r="TOW101" s="295"/>
      <c r="TOX101" s="295"/>
      <c r="TOY101" s="295"/>
      <c r="TOZ101" s="295"/>
      <c r="TPA101" s="295"/>
      <c r="TPB101" s="295"/>
      <c r="TPC101" s="295"/>
      <c r="TPD101" s="295"/>
      <c r="TPE101" s="295"/>
      <c r="TPF101" s="295"/>
      <c r="TPG101" s="295"/>
      <c r="TPH101" s="295"/>
      <c r="TPI101" s="295"/>
      <c r="TPJ101" s="295"/>
      <c r="TPK101" s="295"/>
      <c r="TPL101" s="295"/>
      <c r="TPM101" s="295"/>
      <c r="TPN101" s="295"/>
      <c r="TPO101" s="295"/>
      <c r="TPP101" s="295"/>
      <c r="TPQ101" s="295"/>
      <c r="TPR101" s="295"/>
      <c r="TPS101" s="295"/>
      <c r="TPT101" s="295"/>
      <c r="TPU101" s="295"/>
      <c r="TPV101" s="295"/>
      <c r="TPW101" s="295"/>
      <c r="TPX101" s="295"/>
      <c r="TPY101" s="295"/>
      <c r="TPZ101" s="295"/>
      <c r="TQA101" s="295"/>
      <c r="TQB101" s="295"/>
      <c r="TQC101" s="295"/>
      <c r="TQD101" s="295"/>
      <c r="TQE101" s="295"/>
      <c r="TQF101" s="295"/>
      <c r="TQG101" s="295"/>
      <c r="TQH101" s="295"/>
      <c r="TQI101" s="295"/>
      <c r="TQJ101" s="295"/>
      <c r="TQK101" s="295"/>
      <c r="TQL101" s="295"/>
      <c r="TQM101" s="295"/>
      <c r="TQN101" s="295"/>
      <c r="TQO101" s="295"/>
      <c r="TQP101" s="295"/>
      <c r="TQQ101" s="295"/>
      <c r="TQR101" s="295"/>
      <c r="TQS101" s="295"/>
      <c r="TQT101" s="295"/>
      <c r="TQU101" s="295"/>
      <c r="TQV101" s="295"/>
      <c r="TQW101" s="295"/>
      <c r="TQX101" s="295"/>
      <c r="TQY101" s="295"/>
      <c r="TQZ101" s="295"/>
      <c r="TRA101" s="295"/>
      <c r="TRB101" s="295"/>
      <c r="TRC101" s="295"/>
      <c r="TRD101" s="295"/>
      <c r="TRE101" s="295"/>
      <c r="TRF101" s="295"/>
      <c r="TRG101" s="295"/>
      <c r="TRH101" s="295"/>
      <c r="TRI101" s="295"/>
      <c r="TRJ101" s="295"/>
      <c r="TRK101" s="295"/>
      <c r="TRL101" s="295"/>
      <c r="TRM101" s="295"/>
      <c r="TRN101" s="295"/>
      <c r="TRO101" s="295"/>
      <c r="TRP101" s="295"/>
      <c r="TRQ101" s="295"/>
      <c r="TRR101" s="295"/>
      <c r="TRS101" s="295"/>
      <c r="TRT101" s="295"/>
      <c r="TRU101" s="295"/>
      <c r="TRV101" s="295"/>
      <c r="TRW101" s="295"/>
      <c r="TRX101" s="295"/>
      <c r="TRY101" s="295"/>
      <c r="TRZ101" s="295"/>
      <c r="TSA101" s="295"/>
      <c r="TSB101" s="295"/>
      <c r="TSC101" s="295"/>
      <c r="TSD101" s="295"/>
      <c r="TSE101" s="295"/>
      <c r="TSF101" s="295"/>
      <c r="TSG101" s="295"/>
      <c r="TSH101" s="295"/>
      <c r="TSI101" s="295"/>
      <c r="TSJ101" s="295"/>
      <c r="TSK101" s="295"/>
      <c r="TSL101" s="295"/>
      <c r="TSM101" s="295"/>
      <c r="TSN101" s="295"/>
      <c r="TSO101" s="295"/>
      <c r="TSP101" s="295"/>
      <c r="TSQ101" s="295"/>
      <c r="TSR101" s="295"/>
      <c r="TSS101" s="295"/>
      <c r="TST101" s="295"/>
      <c r="TSU101" s="295"/>
      <c r="TSV101" s="295"/>
      <c r="TSW101" s="295"/>
      <c r="TSX101" s="295"/>
      <c r="TSY101" s="295"/>
      <c r="TSZ101" s="295"/>
      <c r="TTA101" s="295"/>
      <c r="TTB101" s="295"/>
      <c r="TTC101" s="295"/>
      <c r="TTD101" s="295"/>
      <c r="TTE101" s="295"/>
      <c r="TTF101" s="295"/>
      <c r="TTG101" s="295"/>
      <c r="TTH101" s="295"/>
      <c r="TTI101" s="295"/>
      <c r="TTJ101" s="295"/>
      <c r="TTK101" s="295"/>
      <c r="TTL101" s="295"/>
      <c r="TTM101" s="295"/>
      <c r="TTN101" s="295"/>
      <c r="TTO101" s="295"/>
      <c r="TTP101" s="295"/>
      <c r="TTQ101" s="295"/>
      <c r="TTR101" s="295"/>
      <c r="TTS101" s="295"/>
      <c r="TTT101" s="295"/>
      <c r="TTU101" s="295"/>
      <c r="TTV101" s="295"/>
      <c r="TTW101" s="295"/>
      <c r="TTX101" s="295"/>
      <c r="TTY101" s="295"/>
      <c r="TTZ101" s="295"/>
      <c r="TUA101" s="295"/>
      <c r="TUB101" s="295"/>
      <c r="TUC101" s="295"/>
      <c r="TUD101" s="295"/>
      <c r="TUE101" s="295"/>
      <c r="TUF101" s="295"/>
      <c r="TUG101" s="295"/>
      <c r="TUH101" s="295"/>
      <c r="TUI101" s="295"/>
      <c r="TUJ101" s="295"/>
      <c r="TUK101" s="295"/>
      <c r="TUL101" s="295"/>
      <c r="TUM101" s="295"/>
      <c r="TUN101" s="295"/>
      <c r="TUO101" s="295"/>
      <c r="TUP101" s="295"/>
      <c r="TUQ101" s="295"/>
      <c r="TUR101" s="295"/>
      <c r="TUS101" s="295"/>
      <c r="TUT101" s="295"/>
      <c r="TUU101" s="295"/>
      <c r="TUV101" s="295"/>
      <c r="TUW101" s="295"/>
      <c r="TUX101" s="295"/>
      <c r="TUY101" s="295"/>
      <c r="TUZ101" s="295"/>
      <c r="TVA101" s="295"/>
      <c r="TVB101" s="295"/>
      <c r="TVC101" s="295"/>
      <c r="TVD101" s="295"/>
      <c r="TVE101" s="295"/>
      <c r="TVF101" s="295"/>
      <c r="TVG101" s="295"/>
      <c r="TVH101" s="295"/>
      <c r="TVI101" s="295"/>
      <c r="TVJ101" s="295"/>
      <c r="TVK101" s="295"/>
      <c r="TVL101" s="295"/>
      <c r="TVM101" s="295"/>
      <c r="TVN101" s="295"/>
      <c r="TVO101" s="295"/>
      <c r="TVP101" s="295"/>
      <c r="TVQ101" s="295"/>
      <c r="TVR101" s="295"/>
      <c r="TVS101" s="295"/>
      <c r="TVT101" s="295"/>
      <c r="TVU101" s="295"/>
      <c r="TVV101" s="295"/>
      <c r="TVW101" s="295"/>
      <c r="TVX101" s="295"/>
      <c r="TVY101" s="295"/>
      <c r="TVZ101" s="295"/>
      <c r="TWA101" s="295"/>
      <c r="TWB101" s="295"/>
      <c r="TWC101" s="295"/>
      <c r="TWD101" s="295"/>
      <c r="TWE101" s="295"/>
      <c r="TWF101" s="295"/>
      <c r="TWG101" s="295"/>
      <c r="TWH101" s="295"/>
      <c r="TWI101" s="295"/>
      <c r="TWJ101" s="295"/>
      <c r="TWK101" s="295"/>
      <c r="TWL101" s="295"/>
      <c r="TWM101" s="295"/>
      <c r="TWN101" s="295"/>
      <c r="TWO101" s="295"/>
      <c r="TWP101" s="295"/>
      <c r="TWQ101" s="295"/>
      <c r="TWR101" s="295"/>
      <c r="TWS101" s="295"/>
      <c r="TWT101" s="295"/>
      <c r="TWU101" s="295"/>
      <c r="TWV101" s="295"/>
      <c r="TWW101" s="295"/>
      <c r="TWX101" s="295"/>
      <c r="TWY101" s="295"/>
      <c r="TWZ101" s="295"/>
      <c r="TXA101" s="295"/>
      <c r="TXB101" s="295"/>
      <c r="TXC101" s="295"/>
      <c r="TXD101" s="295"/>
      <c r="TXE101" s="295"/>
      <c r="TXF101" s="295"/>
      <c r="TXG101" s="295"/>
      <c r="TXH101" s="295"/>
      <c r="TXI101" s="295"/>
      <c r="TXJ101" s="295"/>
      <c r="TXK101" s="295"/>
      <c r="TXL101" s="295"/>
      <c r="TXM101" s="295"/>
      <c r="TXN101" s="295"/>
      <c r="TXO101" s="295"/>
      <c r="TXP101" s="295"/>
      <c r="TXQ101" s="295"/>
      <c r="TXR101" s="295"/>
      <c r="TXS101" s="295"/>
      <c r="TXT101" s="295"/>
      <c r="TXU101" s="295"/>
      <c r="TXV101" s="295"/>
      <c r="TXW101" s="295"/>
      <c r="TXX101" s="295"/>
      <c r="TXY101" s="295"/>
      <c r="TXZ101" s="295"/>
      <c r="TYA101" s="295"/>
      <c r="TYB101" s="295"/>
      <c r="TYC101" s="295"/>
      <c r="TYD101" s="295"/>
      <c r="TYE101" s="295"/>
      <c r="TYF101" s="295"/>
      <c r="TYG101" s="295"/>
      <c r="TYH101" s="295"/>
      <c r="TYI101" s="295"/>
      <c r="TYJ101" s="295"/>
      <c r="TYK101" s="295"/>
      <c r="TYL101" s="295"/>
      <c r="TYM101" s="295"/>
      <c r="TYN101" s="295"/>
      <c r="TYO101" s="295"/>
      <c r="TYP101" s="295"/>
      <c r="TYQ101" s="295"/>
      <c r="TYR101" s="295"/>
      <c r="TYS101" s="295"/>
      <c r="TYT101" s="295"/>
      <c r="TYU101" s="295"/>
      <c r="TYV101" s="295"/>
      <c r="TYW101" s="295"/>
      <c r="TYX101" s="295"/>
      <c r="TYY101" s="295"/>
      <c r="TYZ101" s="295"/>
      <c r="TZA101" s="295"/>
      <c r="TZB101" s="295"/>
      <c r="TZC101" s="295"/>
      <c r="TZD101" s="295"/>
      <c r="TZE101" s="295"/>
      <c r="TZF101" s="295"/>
      <c r="TZG101" s="295"/>
      <c r="TZH101" s="295"/>
      <c r="TZI101" s="295"/>
      <c r="TZJ101" s="295"/>
      <c r="TZK101" s="295"/>
      <c r="TZL101" s="295"/>
      <c r="TZM101" s="295"/>
      <c r="TZN101" s="295"/>
      <c r="TZO101" s="295"/>
      <c r="TZP101" s="295"/>
      <c r="TZQ101" s="295"/>
      <c r="TZR101" s="295"/>
      <c r="TZS101" s="295"/>
      <c r="TZT101" s="295"/>
      <c r="TZU101" s="295"/>
      <c r="TZV101" s="295"/>
      <c r="TZW101" s="295"/>
      <c r="TZX101" s="295"/>
      <c r="TZY101" s="295"/>
      <c r="TZZ101" s="295"/>
      <c r="UAA101" s="295"/>
      <c r="UAB101" s="295"/>
      <c r="UAC101" s="295"/>
      <c r="UAD101" s="295"/>
      <c r="UAE101" s="295"/>
      <c r="UAF101" s="295"/>
      <c r="UAG101" s="295"/>
      <c r="UAH101" s="295"/>
      <c r="UAI101" s="295"/>
      <c r="UAJ101" s="295"/>
      <c r="UAK101" s="295"/>
      <c r="UAL101" s="295"/>
      <c r="UAM101" s="295"/>
      <c r="UAN101" s="295"/>
      <c r="UAO101" s="295"/>
      <c r="UAP101" s="295"/>
      <c r="UAQ101" s="295"/>
      <c r="UAR101" s="295"/>
      <c r="UAS101" s="295"/>
      <c r="UAT101" s="295"/>
      <c r="UAU101" s="295"/>
      <c r="UAV101" s="295"/>
      <c r="UAW101" s="295"/>
      <c r="UAX101" s="295"/>
      <c r="UAY101" s="295"/>
      <c r="UAZ101" s="295"/>
      <c r="UBA101" s="295"/>
      <c r="UBB101" s="295"/>
      <c r="UBC101" s="295"/>
      <c r="UBD101" s="295"/>
      <c r="UBE101" s="295"/>
      <c r="UBF101" s="295"/>
      <c r="UBG101" s="295"/>
      <c r="UBH101" s="295"/>
      <c r="UBI101" s="295"/>
      <c r="UBJ101" s="295"/>
      <c r="UBK101" s="295"/>
      <c r="UBL101" s="295"/>
      <c r="UBM101" s="295"/>
      <c r="UBN101" s="295"/>
      <c r="UBO101" s="295"/>
      <c r="UBP101" s="295"/>
      <c r="UBQ101" s="295"/>
      <c r="UBR101" s="295"/>
      <c r="UBS101" s="295"/>
      <c r="UBT101" s="295"/>
      <c r="UBU101" s="295"/>
      <c r="UBV101" s="295"/>
      <c r="UBW101" s="295"/>
      <c r="UBX101" s="295"/>
      <c r="UBY101" s="295"/>
      <c r="UBZ101" s="295"/>
      <c r="UCA101" s="295"/>
      <c r="UCB101" s="295"/>
      <c r="UCC101" s="295"/>
      <c r="UCD101" s="295"/>
      <c r="UCE101" s="295"/>
      <c r="UCF101" s="295"/>
      <c r="UCG101" s="295"/>
      <c r="UCH101" s="295"/>
      <c r="UCI101" s="295"/>
      <c r="UCJ101" s="295"/>
      <c r="UCK101" s="295"/>
      <c r="UCL101" s="295"/>
      <c r="UCM101" s="295"/>
      <c r="UCN101" s="295"/>
      <c r="UCO101" s="295"/>
      <c r="UCP101" s="295"/>
      <c r="UCQ101" s="295"/>
      <c r="UCR101" s="295"/>
      <c r="UCS101" s="295"/>
      <c r="UCT101" s="295"/>
      <c r="UCU101" s="295"/>
      <c r="UCV101" s="295"/>
      <c r="UCW101" s="295"/>
      <c r="UCX101" s="295"/>
      <c r="UCY101" s="295"/>
      <c r="UCZ101" s="295"/>
      <c r="UDA101" s="295"/>
      <c r="UDB101" s="295"/>
      <c r="UDC101" s="295"/>
      <c r="UDD101" s="295"/>
      <c r="UDE101" s="295"/>
      <c r="UDF101" s="295"/>
      <c r="UDG101" s="295"/>
      <c r="UDH101" s="295"/>
      <c r="UDI101" s="295"/>
      <c r="UDJ101" s="295"/>
      <c r="UDK101" s="295"/>
      <c r="UDL101" s="295"/>
      <c r="UDM101" s="295"/>
      <c r="UDN101" s="295"/>
      <c r="UDO101" s="295"/>
      <c r="UDP101" s="295"/>
      <c r="UDQ101" s="295"/>
      <c r="UDR101" s="295"/>
      <c r="UDS101" s="295"/>
      <c r="UDT101" s="295"/>
      <c r="UDU101" s="295"/>
      <c r="UDV101" s="295"/>
      <c r="UDW101" s="295"/>
      <c r="UDX101" s="295"/>
      <c r="UDY101" s="295"/>
      <c r="UDZ101" s="295"/>
      <c r="UEA101" s="295"/>
      <c r="UEB101" s="295"/>
      <c r="UEC101" s="295"/>
      <c r="UED101" s="295"/>
      <c r="UEE101" s="295"/>
      <c r="UEF101" s="295"/>
      <c r="UEG101" s="295"/>
      <c r="UEH101" s="295"/>
      <c r="UEI101" s="295"/>
      <c r="UEJ101" s="295"/>
      <c r="UEK101" s="295"/>
      <c r="UEL101" s="295"/>
      <c r="UEM101" s="295"/>
      <c r="UEN101" s="295"/>
      <c r="UEO101" s="295"/>
      <c r="UEP101" s="295"/>
      <c r="UEQ101" s="295"/>
      <c r="UER101" s="295"/>
      <c r="UES101" s="295"/>
      <c r="UET101" s="295"/>
      <c r="UEU101" s="295"/>
      <c r="UEV101" s="295"/>
      <c r="UEW101" s="295"/>
      <c r="UEX101" s="295"/>
      <c r="UEY101" s="295"/>
      <c r="UEZ101" s="295"/>
      <c r="UFA101" s="295"/>
      <c r="UFB101" s="295"/>
      <c r="UFC101" s="295"/>
      <c r="UFD101" s="295"/>
      <c r="UFE101" s="295"/>
      <c r="UFF101" s="295"/>
      <c r="UFG101" s="295"/>
      <c r="UFH101" s="295"/>
      <c r="UFI101" s="295"/>
      <c r="UFJ101" s="295"/>
      <c r="UFK101" s="295"/>
      <c r="UFL101" s="295"/>
      <c r="UFM101" s="295"/>
      <c r="UFN101" s="295"/>
      <c r="UFO101" s="295"/>
      <c r="UFP101" s="295"/>
      <c r="UFQ101" s="295"/>
      <c r="UFR101" s="295"/>
      <c r="UFS101" s="295"/>
      <c r="UFT101" s="295"/>
      <c r="UFU101" s="295"/>
      <c r="UFV101" s="295"/>
      <c r="UFW101" s="295"/>
      <c r="UFX101" s="295"/>
      <c r="UFY101" s="295"/>
      <c r="UFZ101" s="295"/>
      <c r="UGA101" s="295"/>
      <c r="UGB101" s="295"/>
      <c r="UGC101" s="295"/>
      <c r="UGD101" s="295"/>
      <c r="UGE101" s="295"/>
      <c r="UGF101" s="295"/>
      <c r="UGG101" s="295"/>
      <c r="UGH101" s="295"/>
      <c r="UGI101" s="295"/>
      <c r="UGJ101" s="295"/>
      <c r="UGK101" s="295"/>
      <c r="UGL101" s="295"/>
      <c r="UGM101" s="295"/>
      <c r="UGN101" s="295"/>
      <c r="UGO101" s="295"/>
      <c r="UGP101" s="295"/>
      <c r="UGQ101" s="295"/>
      <c r="UGR101" s="295"/>
      <c r="UGS101" s="295"/>
      <c r="UGT101" s="295"/>
      <c r="UGU101" s="295"/>
      <c r="UGV101" s="295"/>
      <c r="UGW101" s="295"/>
      <c r="UGX101" s="295"/>
      <c r="UGY101" s="295"/>
      <c r="UGZ101" s="295"/>
      <c r="UHA101" s="295"/>
      <c r="UHB101" s="295"/>
      <c r="UHC101" s="295"/>
      <c r="UHD101" s="295"/>
      <c r="UHE101" s="295"/>
      <c r="UHF101" s="295"/>
      <c r="UHG101" s="295"/>
      <c r="UHH101" s="295"/>
      <c r="UHI101" s="295"/>
      <c r="UHJ101" s="295"/>
      <c r="UHK101" s="295"/>
      <c r="UHL101" s="295"/>
      <c r="UHM101" s="295"/>
      <c r="UHN101" s="295"/>
      <c r="UHO101" s="295"/>
      <c r="UHP101" s="295"/>
      <c r="UHQ101" s="295"/>
      <c r="UHR101" s="295"/>
      <c r="UHS101" s="295"/>
      <c r="UHT101" s="295"/>
      <c r="UHU101" s="295"/>
      <c r="UHV101" s="295"/>
      <c r="UHW101" s="295"/>
      <c r="UHX101" s="295"/>
      <c r="UHY101" s="295"/>
      <c r="UHZ101" s="295"/>
      <c r="UIA101" s="295"/>
      <c r="UIB101" s="295"/>
      <c r="UIC101" s="295"/>
      <c r="UID101" s="295"/>
      <c r="UIE101" s="295"/>
      <c r="UIF101" s="295"/>
      <c r="UIG101" s="295"/>
      <c r="UIH101" s="295"/>
      <c r="UII101" s="295"/>
      <c r="UIJ101" s="295"/>
      <c r="UIK101" s="295"/>
      <c r="UIL101" s="295"/>
      <c r="UIM101" s="295"/>
      <c r="UIN101" s="295"/>
      <c r="UIO101" s="295"/>
      <c r="UIP101" s="295"/>
      <c r="UIQ101" s="295"/>
      <c r="UIR101" s="295"/>
      <c r="UIS101" s="295"/>
      <c r="UIT101" s="295"/>
      <c r="UIU101" s="295"/>
      <c r="UIV101" s="295"/>
      <c r="UIW101" s="295"/>
      <c r="UIX101" s="295"/>
      <c r="UIY101" s="295"/>
      <c r="UIZ101" s="295"/>
      <c r="UJA101" s="295"/>
      <c r="UJB101" s="295"/>
      <c r="UJC101" s="295"/>
      <c r="UJD101" s="295"/>
      <c r="UJE101" s="295"/>
      <c r="UJF101" s="295"/>
      <c r="UJG101" s="295"/>
      <c r="UJH101" s="295"/>
      <c r="UJI101" s="295"/>
      <c r="UJJ101" s="295"/>
      <c r="UJK101" s="295"/>
      <c r="UJL101" s="295"/>
      <c r="UJM101" s="295"/>
      <c r="UJN101" s="295"/>
      <c r="UJO101" s="295"/>
      <c r="UJP101" s="295"/>
      <c r="UJQ101" s="295"/>
      <c r="UJR101" s="295"/>
      <c r="UJS101" s="295"/>
      <c r="UJT101" s="295"/>
      <c r="UJU101" s="295"/>
      <c r="UJV101" s="295"/>
      <c r="UJW101" s="295"/>
      <c r="UJX101" s="295"/>
      <c r="UJY101" s="295"/>
      <c r="UJZ101" s="295"/>
      <c r="UKA101" s="295"/>
      <c r="UKB101" s="295"/>
      <c r="UKC101" s="295"/>
      <c r="UKD101" s="295"/>
      <c r="UKE101" s="295"/>
      <c r="UKF101" s="295"/>
      <c r="UKG101" s="295"/>
      <c r="UKH101" s="295"/>
      <c r="UKI101" s="295"/>
      <c r="UKJ101" s="295"/>
      <c r="UKK101" s="295"/>
      <c r="UKL101" s="295"/>
      <c r="UKM101" s="295"/>
      <c r="UKN101" s="295"/>
      <c r="UKO101" s="295"/>
      <c r="UKP101" s="295"/>
      <c r="UKQ101" s="295"/>
      <c r="UKR101" s="295"/>
      <c r="UKS101" s="295"/>
      <c r="UKT101" s="295"/>
      <c r="UKU101" s="295"/>
      <c r="UKV101" s="295"/>
      <c r="UKW101" s="295"/>
      <c r="UKX101" s="295"/>
      <c r="UKY101" s="295"/>
      <c r="UKZ101" s="295"/>
      <c r="ULA101" s="295"/>
      <c r="ULB101" s="295"/>
      <c r="ULC101" s="295"/>
      <c r="ULD101" s="295"/>
      <c r="ULE101" s="295"/>
      <c r="ULF101" s="295"/>
      <c r="ULG101" s="295"/>
      <c r="ULH101" s="295"/>
      <c r="ULI101" s="295"/>
      <c r="ULJ101" s="295"/>
      <c r="ULK101" s="295"/>
      <c r="ULL101" s="295"/>
      <c r="ULM101" s="295"/>
      <c r="ULN101" s="295"/>
      <c r="ULO101" s="295"/>
      <c r="ULP101" s="295"/>
      <c r="ULQ101" s="295"/>
      <c r="ULR101" s="295"/>
      <c r="ULS101" s="295"/>
      <c r="ULT101" s="295"/>
      <c r="ULU101" s="295"/>
      <c r="ULV101" s="295"/>
      <c r="ULW101" s="295"/>
      <c r="ULX101" s="295"/>
      <c r="ULY101" s="295"/>
      <c r="ULZ101" s="295"/>
      <c r="UMA101" s="295"/>
      <c r="UMB101" s="295"/>
      <c r="UMC101" s="295"/>
      <c r="UMD101" s="295"/>
      <c r="UME101" s="295"/>
      <c r="UMF101" s="295"/>
      <c r="UMG101" s="295"/>
      <c r="UMH101" s="295"/>
      <c r="UMI101" s="295"/>
      <c r="UMJ101" s="295"/>
      <c r="UMK101" s="295"/>
      <c r="UML101" s="295"/>
      <c r="UMM101" s="295"/>
      <c r="UMN101" s="295"/>
      <c r="UMO101" s="295"/>
      <c r="UMP101" s="295"/>
      <c r="UMQ101" s="295"/>
      <c r="UMR101" s="295"/>
      <c r="UMS101" s="295"/>
      <c r="UMT101" s="295"/>
      <c r="UMU101" s="295"/>
      <c r="UMV101" s="295"/>
      <c r="UMW101" s="295"/>
      <c r="UMX101" s="295"/>
      <c r="UMY101" s="295"/>
      <c r="UMZ101" s="295"/>
      <c r="UNA101" s="295"/>
      <c r="UNB101" s="295"/>
      <c r="UNC101" s="295"/>
      <c r="UND101" s="295"/>
      <c r="UNE101" s="295"/>
      <c r="UNF101" s="295"/>
      <c r="UNG101" s="295"/>
      <c r="UNH101" s="295"/>
      <c r="UNI101" s="295"/>
      <c r="UNJ101" s="295"/>
      <c r="UNK101" s="295"/>
      <c r="UNL101" s="295"/>
      <c r="UNM101" s="295"/>
      <c r="UNN101" s="295"/>
      <c r="UNO101" s="295"/>
      <c r="UNP101" s="295"/>
      <c r="UNQ101" s="295"/>
      <c r="UNR101" s="295"/>
      <c r="UNS101" s="295"/>
      <c r="UNT101" s="295"/>
      <c r="UNU101" s="295"/>
      <c r="UNV101" s="295"/>
      <c r="UNW101" s="295"/>
      <c r="UNX101" s="295"/>
      <c r="UNY101" s="295"/>
      <c r="UNZ101" s="295"/>
      <c r="UOA101" s="295"/>
      <c r="UOB101" s="295"/>
      <c r="UOC101" s="295"/>
      <c r="UOD101" s="295"/>
      <c r="UOE101" s="295"/>
      <c r="UOF101" s="295"/>
      <c r="UOG101" s="295"/>
      <c r="UOH101" s="295"/>
      <c r="UOI101" s="295"/>
      <c r="UOJ101" s="295"/>
      <c r="UOK101" s="295"/>
      <c r="UOL101" s="295"/>
      <c r="UOM101" s="295"/>
      <c r="UON101" s="295"/>
      <c r="UOO101" s="295"/>
      <c r="UOP101" s="295"/>
      <c r="UOQ101" s="295"/>
      <c r="UOR101" s="295"/>
      <c r="UOS101" s="295"/>
      <c r="UOT101" s="295"/>
      <c r="UOU101" s="295"/>
      <c r="UOV101" s="295"/>
      <c r="UOW101" s="295"/>
      <c r="UOX101" s="295"/>
      <c r="UOY101" s="295"/>
      <c r="UOZ101" s="295"/>
      <c r="UPA101" s="295"/>
      <c r="UPB101" s="295"/>
      <c r="UPC101" s="295"/>
      <c r="UPD101" s="295"/>
      <c r="UPE101" s="295"/>
      <c r="UPF101" s="295"/>
      <c r="UPG101" s="295"/>
      <c r="UPH101" s="295"/>
      <c r="UPI101" s="295"/>
      <c r="UPJ101" s="295"/>
      <c r="UPK101" s="295"/>
      <c r="UPL101" s="295"/>
      <c r="UPM101" s="295"/>
      <c r="UPN101" s="295"/>
      <c r="UPO101" s="295"/>
      <c r="UPP101" s="295"/>
      <c r="UPQ101" s="295"/>
      <c r="UPR101" s="295"/>
      <c r="UPS101" s="295"/>
      <c r="UPT101" s="295"/>
      <c r="UPU101" s="295"/>
      <c r="UPV101" s="295"/>
      <c r="UPW101" s="295"/>
      <c r="UPX101" s="295"/>
      <c r="UPY101" s="295"/>
      <c r="UPZ101" s="295"/>
      <c r="UQA101" s="295"/>
      <c r="UQB101" s="295"/>
      <c r="UQC101" s="295"/>
      <c r="UQD101" s="295"/>
      <c r="UQE101" s="295"/>
      <c r="UQF101" s="295"/>
      <c r="UQG101" s="295"/>
      <c r="UQH101" s="295"/>
      <c r="UQI101" s="295"/>
      <c r="UQJ101" s="295"/>
      <c r="UQK101" s="295"/>
      <c r="UQL101" s="295"/>
      <c r="UQM101" s="295"/>
      <c r="UQN101" s="295"/>
      <c r="UQO101" s="295"/>
      <c r="UQP101" s="295"/>
      <c r="UQQ101" s="295"/>
      <c r="UQR101" s="295"/>
      <c r="UQS101" s="295"/>
      <c r="UQT101" s="295"/>
      <c r="UQU101" s="295"/>
      <c r="UQV101" s="295"/>
      <c r="UQW101" s="295"/>
      <c r="UQX101" s="295"/>
      <c r="UQY101" s="295"/>
      <c r="UQZ101" s="295"/>
      <c r="URA101" s="295"/>
      <c r="URB101" s="295"/>
      <c r="URC101" s="295"/>
      <c r="URD101" s="295"/>
      <c r="URE101" s="295"/>
      <c r="URF101" s="295"/>
      <c r="URG101" s="295"/>
      <c r="URH101" s="295"/>
      <c r="URI101" s="295"/>
      <c r="URJ101" s="295"/>
      <c r="URK101" s="295"/>
      <c r="URL101" s="295"/>
      <c r="URM101" s="295"/>
      <c r="URN101" s="295"/>
      <c r="URO101" s="295"/>
      <c r="URP101" s="295"/>
      <c r="URQ101" s="295"/>
      <c r="URR101" s="295"/>
      <c r="URS101" s="295"/>
      <c r="URT101" s="295"/>
      <c r="URU101" s="295"/>
      <c r="URV101" s="295"/>
      <c r="URW101" s="295"/>
      <c r="URX101" s="295"/>
      <c r="URY101" s="295"/>
      <c r="URZ101" s="295"/>
      <c r="USA101" s="295"/>
      <c r="USB101" s="295"/>
      <c r="USC101" s="295"/>
      <c r="USD101" s="295"/>
      <c r="USE101" s="295"/>
      <c r="USF101" s="295"/>
      <c r="USG101" s="295"/>
      <c r="USH101" s="295"/>
      <c r="USI101" s="295"/>
      <c r="USJ101" s="295"/>
      <c r="USK101" s="295"/>
      <c r="USL101" s="295"/>
      <c r="USM101" s="295"/>
      <c r="USN101" s="295"/>
      <c r="USO101" s="295"/>
      <c r="USP101" s="295"/>
      <c r="USQ101" s="295"/>
      <c r="USR101" s="295"/>
      <c r="USS101" s="295"/>
      <c r="UST101" s="295"/>
      <c r="USU101" s="295"/>
      <c r="USV101" s="295"/>
      <c r="USW101" s="295"/>
      <c r="USX101" s="295"/>
      <c r="USY101" s="295"/>
      <c r="USZ101" s="295"/>
      <c r="UTA101" s="295"/>
      <c r="UTB101" s="295"/>
      <c r="UTC101" s="295"/>
      <c r="UTD101" s="295"/>
      <c r="UTE101" s="295"/>
      <c r="UTF101" s="295"/>
      <c r="UTG101" s="295"/>
      <c r="UTH101" s="295"/>
      <c r="UTI101" s="295"/>
      <c r="UTJ101" s="295"/>
      <c r="UTK101" s="295"/>
      <c r="UTL101" s="295"/>
      <c r="UTM101" s="295"/>
      <c r="UTN101" s="295"/>
      <c r="UTO101" s="295"/>
      <c r="UTP101" s="295"/>
      <c r="UTQ101" s="295"/>
      <c r="UTR101" s="295"/>
      <c r="UTS101" s="295"/>
      <c r="UTT101" s="295"/>
      <c r="UTU101" s="295"/>
      <c r="UTV101" s="295"/>
      <c r="UTW101" s="295"/>
      <c r="UTX101" s="295"/>
      <c r="UTY101" s="295"/>
      <c r="UTZ101" s="295"/>
      <c r="UUA101" s="295"/>
      <c r="UUB101" s="295"/>
      <c r="UUC101" s="295"/>
      <c r="UUD101" s="295"/>
      <c r="UUE101" s="295"/>
      <c r="UUF101" s="295"/>
      <c r="UUG101" s="295"/>
      <c r="UUH101" s="295"/>
      <c r="UUI101" s="295"/>
      <c r="UUJ101" s="295"/>
      <c r="UUK101" s="295"/>
      <c r="UUL101" s="295"/>
      <c r="UUM101" s="295"/>
      <c r="UUN101" s="295"/>
      <c r="UUO101" s="295"/>
      <c r="UUP101" s="295"/>
      <c r="UUQ101" s="295"/>
      <c r="UUR101" s="295"/>
      <c r="UUS101" s="295"/>
      <c r="UUT101" s="295"/>
      <c r="UUU101" s="295"/>
      <c r="UUV101" s="295"/>
      <c r="UUW101" s="295"/>
      <c r="UUX101" s="295"/>
      <c r="UUY101" s="295"/>
      <c r="UUZ101" s="295"/>
      <c r="UVA101" s="295"/>
      <c r="UVB101" s="295"/>
      <c r="UVC101" s="295"/>
      <c r="UVD101" s="295"/>
      <c r="UVE101" s="295"/>
      <c r="UVF101" s="295"/>
      <c r="UVG101" s="295"/>
      <c r="UVH101" s="295"/>
      <c r="UVI101" s="295"/>
      <c r="UVJ101" s="295"/>
      <c r="UVK101" s="295"/>
      <c r="UVL101" s="295"/>
      <c r="UVM101" s="295"/>
      <c r="UVN101" s="295"/>
      <c r="UVO101" s="295"/>
      <c r="UVP101" s="295"/>
      <c r="UVQ101" s="295"/>
      <c r="UVR101" s="295"/>
      <c r="UVS101" s="295"/>
      <c r="UVT101" s="295"/>
      <c r="UVU101" s="295"/>
      <c r="UVV101" s="295"/>
      <c r="UVW101" s="295"/>
      <c r="UVX101" s="295"/>
      <c r="UVY101" s="295"/>
      <c r="UVZ101" s="295"/>
      <c r="UWA101" s="295"/>
      <c r="UWB101" s="295"/>
      <c r="UWC101" s="295"/>
      <c r="UWD101" s="295"/>
      <c r="UWE101" s="295"/>
      <c r="UWF101" s="295"/>
      <c r="UWG101" s="295"/>
      <c r="UWH101" s="295"/>
      <c r="UWI101" s="295"/>
      <c r="UWJ101" s="295"/>
      <c r="UWK101" s="295"/>
      <c r="UWL101" s="295"/>
      <c r="UWM101" s="295"/>
      <c r="UWN101" s="295"/>
      <c r="UWO101" s="295"/>
      <c r="UWP101" s="295"/>
      <c r="UWQ101" s="295"/>
      <c r="UWR101" s="295"/>
      <c r="UWS101" s="295"/>
      <c r="UWT101" s="295"/>
      <c r="UWU101" s="295"/>
      <c r="UWV101" s="295"/>
      <c r="UWW101" s="295"/>
      <c r="UWX101" s="295"/>
      <c r="UWY101" s="295"/>
      <c r="UWZ101" s="295"/>
      <c r="UXA101" s="295"/>
      <c r="UXB101" s="295"/>
      <c r="UXC101" s="295"/>
      <c r="UXD101" s="295"/>
      <c r="UXE101" s="295"/>
      <c r="UXF101" s="295"/>
      <c r="UXG101" s="295"/>
      <c r="UXH101" s="295"/>
      <c r="UXI101" s="295"/>
      <c r="UXJ101" s="295"/>
      <c r="UXK101" s="295"/>
      <c r="UXL101" s="295"/>
      <c r="UXM101" s="295"/>
      <c r="UXN101" s="295"/>
      <c r="UXO101" s="295"/>
      <c r="UXP101" s="295"/>
      <c r="UXQ101" s="295"/>
      <c r="UXR101" s="295"/>
      <c r="UXS101" s="295"/>
      <c r="UXT101" s="295"/>
      <c r="UXU101" s="295"/>
      <c r="UXV101" s="295"/>
      <c r="UXW101" s="295"/>
      <c r="UXX101" s="295"/>
      <c r="UXY101" s="295"/>
      <c r="UXZ101" s="295"/>
      <c r="UYA101" s="295"/>
      <c r="UYB101" s="295"/>
      <c r="UYC101" s="295"/>
      <c r="UYD101" s="295"/>
      <c r="UYE101" s="295"/>
      <c r="UYF101" s="295"/>
      <c r="UYG101" s="295"/>
      <c r="UYH101" s="295"/>
      <c r="UYI101" s="295"/>
      <c r="UYJ101" s="295"/>
      <c r="UYK101" s="295"/>
      <c r="UYL101" s="295"/>
      <c r="UYM101" s="295"/>
      <c r="UYN101" s="295"/>
      <c r="UYO101" s="295"/>
      <c r="UYP101" s="295"/>
      <c r="UYQ101" s="295"/>
      <c r="UYR101" s="295"/>
      <c r="UYS101" s="295"/>
      <c r="UYT101" s="295"/>
      <c r="UYU101" s="295"/>
      <c r="UYV101" s="295"/>
      <c r="UYW101" s="295"/>
      <c r="UYX101" s="295"/>
      <c r="UYY101" s="295"/>
      <c r="UYZ101" s="295"/>
      <c r="UZA101" s="295"/>
      <c r="UZB101" s="295"/>
      <c r="UZC101" s="295"/>
      <c r="UZD101" s="295"/>
      <c r="UZE101" s="295"/>
      <c r="UZF101" s="295"/>
      <c r="UZG101" s="295"/>
      <c r="UZH101" s="295"/>
      <c r="UZI101" s="295"/>
      <c r="UZJ101" s="295"/>
      <c r="UZK101" s="295"/>
      <c r="UZL101" s="295"/>
      <c r="UZM101" s="295"/>
      <c r="UZN101" s="295"/>
      <c r="UZO101" s="295"/>
      <c r="UZP101" s="295"/>
      <c r="UZQ101" s="295"/>
      <c r="UZR101" s="295"/>
      <c r="UZS101" s="295"/>
      <c r="UZT101" s="295"/>
      <c r="UZU101" s="295"/>
      <c r="UZV101" s="295"/>
      <c r="UZW101" s="295"/>
      <c r="UZX101" s="295"/>
      <c r="UZY101" s="295"/>
      <c r="UZZ101" s="295"/>
      <c r="VAA101" s="295"/>
      <c r="VAB101" s="295"/>
      <c r="VAC101" s="295"/>
      <c r="VAD101" s="295"/>
      <c r="VAE101" s="295"/>
      <c r="VAF101" s="295"/>
      <c r="VAG101" s="295"/>
      <c r="VAH101" s="295"/>
      <c r="VAI101" s="295"/>
      <c r="VAJ101" s="295"/>
      <c r="VAK101" s="295"/>
      <c r="VAL101" s="295"/>
      <c r="VAM101" s="295"/>
      <c r="VAN101" s="295"/>
      <c r="VAO101" s="295"/>
      <c r="VAP101" s="295"/>
      <c r="VAQ101" s="295"/>
      <c r="VAR101" s="295"/>
      <c r="VAS101" s="295"/>
      <c r="VAT101" s="295"/>
      <c r="VAU101" s="295"/>
      <c r="VAV101" s="295"/>
      <c r="VAW101" s="295"/>
      <c r="VAX101" s="295"/>
      <c r="VAY101" s="295"/>
      <c r="VAZ101" s="295"/>
      <c r="VBA101" s="295"/>
      <c r="VBB101" s="295"/>
      <c r="VBC101" s="295"/>
      <c r="VBD101" s="295"/>
      <c r="VBE101" s="295"/>
      <c r="VBF101" s="295"/>
      <c r="VBG101" s="295"/>
      <c r="VBH101" s="295"/>
      <c r="VBI101" s="295"/>
      <c r="VBJ101" s="295"/>
      <c r="VBK101" s="295"/>
      <c r="VBL101" s="295"/>
      <c r="VBM101" s="295"/>
      <c r="VBN101" s="295"/>
      <c r="VBO101" s="295"/>
      <c r="VBP101" s="295"/>
      <c r="VBQ101" s="295"/>
      <c r="VBR101" s="295"/>
      <c r="VBS101" s="295"/>
      <c r="VBT101" s="295"/>
      <c r="VBU101" s="295"/>
      <c r="VBV101" s="295"/>
      <c r="VBW101" s="295"/>
      <c r="VBX101" s="295"/>
      <c r="VBY101" s="295"/>
      <c r="VBZ101" s="295"/>
      <c r="VCA101" s="295"/>
      <c r="VCB101" s="295"/>
      <c r="VCC101" s="295"/>
      <c r="VCD101" s="295"/>
      <c r="VCE101" s="295"/>
      <c r="VCF101" s="295"/>
      <c r="VCG101" s="295"/>
      <c r="VCH101" s="295"/>
      <c r="VCI101" s="295"/>
      <c r="VCJ101" s="295"/>
      <c r="VCK101" s="295"/>
      <c r="VCL101" s="295"/>
      <c r="VCM101" s="295"/>
      <c r="VCN101" s="295"/>
      <c r="VCO101" s="295"/>
      <c r="VCP101" s="295"/>
      <c r="VCQ101" s="295"/>
      <c r="VCR101" s="295"/>
      <c r="VCS101" s="295"/>
      <c r="VCT101" s="295"/>
      <c r="VCU101" s="295"/>
      <c r="VCV101" s="295"/>
      <c r="VCW101" s="295"/>
      <c r="VCX101" s="295"/>
      <c r="VCY101" s="295"/>
      <c r="VCZ101" s="295"/>
      <c r="VDA101" s="295"/>
      <c r="VDB101" s="295"/>
      <c r="VDC101" s="295"/>
      <c r="VDD101" s="295"/>
      <c r="VDE101" s="295"/>
      <c r="VDF101" s="295"/>
      <c r="VDG101" s="295"/>
      <c r="VDH101" s="295"/>
      <c r="VDI101" s="295"/>
      <c r="VDJ101" s="295"/>
      <c r="VDK101" s="295"/>
      <c r="VDL101" s="295"/>
      <c r="VDM101" s="295"/>
      <c r="VDN101" s="295"/>
      <c r="VDO101" s="295"/>
      <c r="VDP101" s="295"/>
      <c r="VDQ101" s="295"/>
      <c r="VDR101" s="295"/>
      <c r="VDS101" s="295"/>
      <c r="VDT101" s="295"/>
      <c r="VDU101" s="295"/>
      <c r="VDV101" s="295"/>
      <c r="VDW101" s="295"/>
      <c r="VDX101" s="295"/>
      <c r="VDY101" s="295"/>
      <c r="VDZ101" s="295"/>
      <c r="VEA101" s="295"/>
      <c r="VEB101" s="295"/>
      <c r="VEC101" s="295"/>
      <c r="VED101" s="295"/>
      <c r="VEE101" s="295"/>
      <c r="VEF101" s="295"/>
      <c r="VEG101" s="295"/>
      <c r="VEH101" s="295"/>
      <c r="VEI101" s="295"/>
      <c r="VEJ101" s="295"/>
      <c r="VEK101" s="295"/>
      <c r="VEL101" s="295"/>
      <c r="VEM101" s="295"/>
      <c r="VEN101" s="295"/>
      <c r="VEO101" s="295"/>
      <c r="VEP101" s="295"/>
      <c r="VEQ101" s="295"/>
      <c r="VER101" s="295"/>
      <c r="VES101" s="295"/>
      <c r="VET101" s="295"/>
      <c r="VEU101" s="295"/>
      <c r="VEV101" s="295"/>
      <c r="VEW101" s="295"/>
      <c r="VEX101" s="295"/>
      <c r="VEY101" s="295"/>
      <c r="VEZ101" s="295"/>
      <c r="VFA101" s="295"/>
      <c r="VFB101" s="295"/>
      <c r="VFC101" s="295"/>
      <c r="VFD101" s="295"/>
      <c r="VFE101" s="295"/>
      <c r="VFF101" s="295"/>
      <c r="VFG101" s="295"/>
      <c r="VFH101" s="295"/>
      <c r="VFI101" s="295"/>
      <c r="VFJ101" s="295"/>
      <c r="VFK101" s="295"/>
      <c r="VFL101" s="295"/>
      <c r="VFM101" s="295"/>
      <c r="VFN101" s="295"/>
      <c r="VFO101" s="295"/>
      <c r="VFP101" s="295"/>
      <c r="VFQ101" s="295"/>
      <c r="VFR101" s="295"/>
      <c r="VFS101" s="295"/>
      <c r="VFT101" s="295"/>
      <c r="VFU101" s="295"/>
      <c r="VFV101" s="295"/>
      <c r="VFW101" s="295"/>
      <c r="VFX101" s="295"/>
      <c r="VFY101" s="295"/>
      <c r="VFZ101" s="295"/>
      <c r="VGA101" s="295"/>
      <c r="VGB101" s="295"/>
      <c r="VGC101" s="295"/>
      <c r="VGD101" s="295"/>
      <c r="VGE101" s="295"/>
      <c r="VGF101" s="295"/>
      <c r="VGG101" s="295"/>
      <c r="VGH101" s="295"/>
      <c r="VGI101" s="295"/>
      <c r="VGJ101" s="295"/>
      <c r="VGK101" s="295"/>
      <c r="VGL101" s="295"/>
      <c r="VGM101" s="295"/>
      <c r="VGN101" s="295"/>
      <c r="VGO101" s="295"/>
      <c r="VGP101" s="295"/>
      <c r="VGQ101" s="295"/>
      <c r="VGR101" s="295"/>
      <c r="VGS101" s="295"/>
      <c r="VGT101" s="295"/>
      <c r="VGU101" s="295"/>
      <c r="VGV101" s="295"/>
      <c r="VGW101" s="295"/>
      <c r="VGX101" s="295"/>
      <c r="VGY101" s="295"/>
      <c r="VGZ101" s="295"/>
      <c r="VHA101" s="295"/>
      <c r="VHB101" s="295"/>
      <c r="VHC101" s="295"/>
      <c r="VHD101" s="295"/>
      <c r="VHE101" s="295"/>
      <c r="VHF101" s="295"/>
      <c r="VHG101" s="295"/>
      <c r="VHH101" s="295"/>
      <c r="VHI101" s="295"/>
      <c r="VHJ101" s="295"/>
      <c r="VHK101" s="295"/>
      <c r="VHL101" s="295"/>
      <c r="VHM101" s="295"/>
      <c r="VHN101" s="295"/>
      <c r="VHO101" s="295"/>
      <c r="VHP101" s="295"/>
      <c r="VHQ101" s="295"/>
      <c r="VHR101" s="295"/>
      <c r="VHS101" s="295"/>
      <c r="VHT101" s="295"/>
      <c r="VHU101" s="295"/>
      <c r="VHV101" s="295"/>
      <c r="VHW101" s="295"/>
      <c r="VHX101" s="295"/>
      <c r="VHY101" s="295"/>
      <c r="VHZ101" s="295"/>
      <c r="VIA101" s="295"/>
      <c r="VIB101" s="295"/>
      <c r="VIC101" s="295"/>
      <c r="VID101" s="295"/>
      <c r="VIE101" s="295"/>
      <c r="VIF101" s="295"/>
      <c r="VIG101" s="295"/>
      <c r="VIH101" s="295"/>
      <c r="VII101" s="295"/>
      <c r="VIJ101" s="295"/>
      <c r="VIK101" s="295"/>
      <c r="VIL101" s="295"/>
      <c r="VIM101" s="295"/>
      <c r="VIN101" s="295"/>
      <c r="VIO101" s="295"/>
      <c r="VIP101" s="295"/>
      <c r="VIQ101" s="295"/>
      <c r="VIR101" s="295"/>
      <c r="VIS101" s="295"/>
      <c r="VIT101" s="295"/>
      <c r="VIU101" s="295"/>
      <c r="VIV101" s="295"/>
      <c r="VIW101" s="295"/>
      <c r="VIX101" s="295"/>
      <c r="VIY101" s="295"/>
      <c r="VIZ101" s="295"/>
      <c r="VJA101" s="295"/>
      <c r="VJB101" s="295"/>
      <c r="VJC101" s="295"/>
      <c r="VJD101" s="295"/>
      <c r="VJE101" s="295"/>
      <c r="VJF101" s="295"/>
      <c r="VJG101" s="295"/>
      <c r="VJH101" s="295"/>
      <c r="VJI101" s="295"/>
      <c r="VJJ101" s="295"/>
      <c r="VJK101" s="295"/>
      <c r="VJL101" s="295"/>
      <c r="VJM101" s="295"/>
      <c r="VJN101" s="295"/>
      <c r="VJO101" s="295"/>
      <c r="VJP101" s="295"/>
      <c r="VJQ101" s="295"/>
      <c r="VJR101" s="295"/>
      <c r="VJS101" s="295"/>
      <c r="VJT101" s="295"/>
      <c r="VJU101" s="295"/>
      <c r="VJV101" s="295"/>
      <c r="VJW101" s="295"/>
      <c r="VJX101" s="295"/>
      <c r="VJY101" s="295"/>
      <c r="VJZ101" s="295"/>
      <c r="VKA101" s="295"/>
      <c r="VKB101" s="295"/>
      <c r="VKC101" s="295"/>
      <c r="VKD101" s="295"/>
      <c r="VKE101" s="295"/>
      <c r="VKF101" s="295"/>
      <c r="VKG101" s="295"/>
      <c r="VKH101" s="295"/>
      <c r="VKI101" s="295"/>
      <c r="VKJ101" s="295"/>
      <c r="VKK101" s="295"/>
      <c r="VKL101" s="295"/>
      <c r="VKM101" s="295"/>
      <c r="VKN101" s="295"/>
      <c r="VKO101" s="295"/>
      <c r="VKP101" s="295"/>
      <c r="VKQ101" s="295"/>
      <c r="VKR101" s="295"/>
      <c r="VKS101" s="295"/>
      <c r="VKT101" s="295"/>
      <c r="VKU101" s="295"/>
      <c r="VKV101" s="295"/>
      <c r="VKW101" s="295"/>
      <c r="VKX101" s="295"/>
      <c r="VKY101" s="295"/>
      <c r="VKZ101" s="295"/>
      <c r="VLA101" s="295"/>
      <c r="VLB101" s="295"/>
      <c r="VLC101" s="295"/>
      <c r="VLD101" s="295"/>
      <c r="VLE101" s="295"/>
      <c r="VLF101" s="295"/>
      <c r="VLG101" s="295"/>
      <c r="VLH101" s="295"/>
      <c r="VLI101" s="295"/>
      <c r="VLJ101" s="295"/>
      <c r="VLK101" s="295"/>
      <c r="VLL101" s="295"/>
      <c r="VLM101" s="295"/>
      <c r="VLN101" s="295"/>
      <c r="VLO101" s="295"/>
      <c r="VLP101" s="295"/>
      <c r="VLQ101" s="295"/>
      <c r="VLR101" s="295"/>
      <c r="VLS101" s="295"/>
      <c r="VLT101" s="295"/>
      <c r="VLU101" s="295"/>
      <c r="VLV101" s="295"/>
      <c r="VLW101" s="295"/>
      <c r="VLX101" s="295"/>
      <c r="VLY101" s="295"/>
      <c r="VLZ101" s="295"/>
      <c r="VMA101" s="295"/>
      <c r="VMB101" s="295"/>
      <c r="VMC101" s="295"/>
      <c r="VMD101" s="295"/>
      <c r="VME101" s="295"/>
      <c r="VMF101" s="295"/>
      <c r="VMG101" s="295"/>
      <c r="VMH101" s="295"/>
      <c r="VMI101" s="295"/>
      <c r="VMJ101" s="295"/>
      <c r="VMK101" s="295"/>
      <c r="VML101" s="295"/>
      <c r="VMM101" s="295"/>
      <c r="VMN101" s="295"/>
      <c r="VMO101" s="295"/>
      <c r="VMP101" s="295"/>
      <c r="VMQ101" s="295"/>
      <c r="VMR101" s="295"/>
      <c r="VMS101" s="295"/>
      <c r="VMT101" s="295"/>
      <c r="VMU101" s="295"/>
      <c r="VMV101" s="295"/>
      <c r="VMW101" s="295"/>
      <c r="VMX101" s="295"/>
      <c r="VMY101" s="295"/>
      <c r="VMZ101" s="295"/>
      <c r="VNA101" s="295"/>
      <c r="VNB101" s="295"/>
      <c r="VNC101" s="295"/>
      <c r="VND101" s="295"/>
      <c r="VNE101" s="295"/>
      <c r="VNF101" s="295"/>
      <c r="VNG101" s="295"/>
      <c r="VNH101" s="295"/>
      <c r="VNI101" s="295"/>
      <c r="VNJ101" s="295"/>
      <c r="VNK101" s="295"/>
      <c r="VNL101" s="295"/>
      <c r="VNM101" s="295"/>
      <c r="VNN101" s="295"/>
      <c r="VNO101" s="295"/>
      <c r="VNP101" s="295"/>
      <c r="VNQ101" s="295"/>
      <c r="VNR101" s="295"/>
      <c r="VNS101" s="295"/>
      <c r="VNT101" s="295"/>
      <c r="VNU101" s="295"/>
      <c r="VNV101" s="295"/>
      <c r="VNW101" s="295"/>
      <c r="VNX101" s="295"/>
      <c r="VNY101" s="295"/>
      <c r="VNZ101" s="295"/>
      <c r="VOA101" s="295"/>
      <c r="VOB101" s="295"/>
      <c r="VOC101" s="295"/>
      <c r="VOD101" s="295"/>
      <c r="VOE101" s="295"/>
      <c r="VOF101" s="295"/>
      <c r="VOG101" s="295"/>
      <c r="VOH101" s="295"/>
      <c r="VOI101" s="295"/>
      <c r="VOJ101" s="295"/>
      <c r="VOK101" s="295"/>
      <c r="VOL101" s="295"/>
      <c r="VOM101" s="295"/>
      <c r="VON101" s="295"/>
      <c r="VOO101" s="295"/>
      <c r="VOP101" s="295"/>
      <c r="VOQ101" s="295"/>
      <c r="VOR101" s="295"/>
      <c r="VOS101" s="295"/>
      <c r="VOT101" s="295"/>
      <c r="VOU101" s="295"/>
      <c r="VOV101" s="295"/>
      <c r="VOW101" s="295"/>
      <c r="VOX101" s="295"/>
      <c r="VOY101" s="295"/>
      <c r="VOZ101" s="295"/>
      <c r="VPA101" s="295"/>
      <c r="VPB101" s="295"/>
      <c r="VPC101" s="295"/>
      <c r="VPD101" s="295"/>
      <c r="VPE101" s="295"/>
      <c r="VPF101" s="295"/>
      <c r="VPG101" s="295"/>
      <c r="VPH101" s="295"/>
      <c r="VPI101" s="295"/>
      <c r="VPJ101" s="295"/>
      <c r="VPK101" s="295"/>
      <c r="VPL101" s="295"/>
      <c r="VPM101" s="295"/>
      <c r="VPN101" s="295"/>
      <c r="VPO101" s="295"/>
      <c r="VPP101" s="295"/>
      <c r="VPQ101" s="295"/>
      <c r="VPR101" s="295"/>
      <c r="VPS101" s="295"/>
      <c r="VPT101" s="295"/>
      <c r="VPU101" s="295"/>
      <c r="VPV101" s="295"/>
      <c r="VPW101" s="295"/>
      <c r="VPX101" s="295"/>
      <c r="VPY101" s="295"/>
      <c r="VPZ101" s="295"/>
      <c r="VQA101" s="295"/>
      <c r="VQB101" s="295"/>
      <c r="VQC101" s="295"/>
      <c r="VQD101" s="295"/>
      <c r="VQE101" s="295"/>
      <c r="VQF101" s="295"/>
      <c r="VQG101" s="295"/>
      <c r="VQH101" s="295"/>
      <c r="VQI101" s="295"/>
      <c r="VQJ101" s="295"/>
      <c r="VQK101" s="295"/>
      <c r="VQL101" s="295"/>
      <c r="VQM101" s="295"/>
      <c r="VQN101" s="295"/>
      <c r="VQO101" s="295"/>
      <c r="VQP101" s="295"/>
      <c r="VQQ101" s="295"/>
      <c r="VQR101" s="295"/>
      <c r="VQS101" s="295"/>
      <c r="VQT101" s="295"/>
      <c r="VQU101" s="295"/>
      <c r="VQV101" s="295"/>
      <c r="VQW101" s="295"/>
      <c r="VQX101" s="295"/>
      <c r="VQY101" s="295"/>
      <c r="VQZ101" s="295"/>
      <c r="VRA101" s="295"/>
      <c r="VRB101" s="295"/>
      <c r="VRC101" s="295"/>
      <c r="VRD101" s="295"/>
      <c r="VRE101" s="295"/>
      <c r="VRF101" s="295"/>
      <c r="VRG101" s="295"/>
      <c r="VRH101" s="295"/>
      <c r="VRI101" s="295"/>
      <c r="VRJ101" s="295"/>
      <c r="VRK101" s="295"/>
      <c r="VRL101" s="295"/>
      <c r="VRM101" s="295"/>
      <c r="VRN101" s="295"/>
      <c r="VRO101" s="295"/>
      <c r="VRP101" s="295"/>
      <c r="VRQ101" s="295"/>
      <c r="VRR101" s="295"/>
      <c r="VRS101" s="295"/>
      <c r="VRT101" s="295"/>
      <c r="VRU101" s="295"/>
      <c r="VRV101" s="295"/>
      <c r="VRW101" s="295"/>
      <c r="VRX101" s="295"/>
      <c r="VRY101" s="295"/>
      <c r="VRZ101" s="295"/>
      <c r="VSA101" s="295"/>
      <c r="VSB101" s="295"/>
      <c r="VSC101" s="295"/>
      <c r="VSD101" s="295"/>
      <c r="VSE101" s="295"/>
      <c r="VSF101" s="295"/>
      <c r="VSG101" s="295"/>
      <c r="VSH101" s="295"/>
      <c r="VSI101" s="295"/>
      <c r="VSJ101" s="295"/>
      <c r="VSK101" s="295"/>
      <c r="VSL101" s="295"/>
      <c r="VSM101" s="295"/>
      <c r="VSN101" s="295"/>
      <c r="VSO101" s="295"/>
      <c r="VSP101" s="295"/>
      <c r="VSQ101" s="295"/>
      <c r="VSR101" s="295"/>
      <c r="VSS101" s="295"/>
      <c r="VST101" s="295"/>
      <c r="VSU101" s="295"/>
      <c r="VSV101" s="295"/>
      <c r="VSW101" s="295"/>
      <c r="VSX101" s="295"/>
      <c r="VSY101" s="295"/>
      <c r="VSZ101" s="295"/>
      <c r="VTA101" s="295"/>
      <c r="VTB101" s="295"/>
      <c r="VTC101" s="295"/>
      <c r="VTD101" s="295"/>
      <c r="VTE101" s="295"/>
      <c r="VTF101" s="295"/>
      <c r="VTG101" s="295"/>
      <c r="VTH101" s="295"/>
      <c r="VTI101" s="295"/>
      <c r="VTJ101" s="295"/>
      <c r="VTK101" s="295"/>
      <c r="VTL101" s="295"/>
      <c r="VTM101" s="295"/>
      <c r="VTN101" s="295"/>
      <c r="VTO101" s="295"/>
      <c r="VTP101" s="295"/>
      <c r="VTQ101" s="295"/>
      <c r="VTR101" s="295"/>
      <c r="VTS101" s="295"/>
      <c r="VTT101" s="295"/>
      <c r="VTU101" s="295"/>
      <c r="VTV101" s="295"/>
      <c r="VTW101" s="295"/>
      <c r="VTX101" s="295"/>
      <c r="VTY101" s="295"/>
      <c r="VTZ101" s="295"/>
      <c r="VUA101" s="295"/>
      <c r="VUB101" s="295"/>
      <c r="VUC101" s="295"/>
      <c r="VUD101" s="295"/>
      <c r="VUE101" s="295"/>
      <c r="VUF101" s="295"/>
      <c r="VUG101" s="295"/>
      <c r="VUH101" s="295"/>
      <c r="VUI101" s="295"/>
      <c r="VUJ101" s="295"/>
      <c r="VUK101" s="295"/>
      <c r="VUL101" s="295"/>
      <c r="VUM101" s="295"/>
      <c r="VUN101" s="295"/>
      <c r="VUO101" s="295"/>
      <c r="VUP101" s="295"/>
      <c r="VUQ101" s="295"/>
      <c r="VUR101" s="295"/>
      <c r="VUS101" s="295"/>
      <c r="VUT101" s="295"/>
      <c r="VUU101" s="295"/>
      <c r="VUV101" s="295"/>
      <c r="VUW101" s="295"/>
      <c r="VUX101" s="295"/>
      <c r="VUY101" s="295"/>
      <c r="VUZ101" s="295"/>
      <c r="VVA101" s="295"/>
      <c r="VVB101" s="295"/>
      <c r="VVC101" s="295"/>
      <c r="VVD101" s="295"/>
      <c r="VVE101" s="295"/>
      <c r="VVF101" s="295"/>
      <c r="VVG101" s="295"/>
      <c r="VVH101" s="295"/>
      <c r="VVI101" s="295"/>
      <c r="VVJ101" s="295"/>
      <c r="VVK101" s="295"/>
      <c r="VVL101" s="295"/>
      <c r="VVM101" s="295"/>
      <c r="VVN101" s="295"/>
      <c r="VVO101" s="295"/>
      <c r="VVP101" s="295"/>
      <c r="VVQ101" s="295"/>
      <c r="VVR101" s="295"/>
      <c r="VVS101" s="295"/>
      <c r="VVT101" s="295"/>
      <c r="VVU101" s="295"/>
      <c r="VVV101" s="295"/>
      <c r="VVW101" s="295"/>
      <c r="VVX101" s="295"/>
      <c r="VVY101" s="295"/>
      <c r="VVZ101" s="295"/>
      <c r="VWA101" s="295"/>
      <c r="VWB101" s="295"/>
      <c r="VWC101" s="295"/>
      <c r="VWD101" s="295"/>
      <c r="VWE101" s="295"/>
      <c r="VWF101" s="295"/>
      <c r="VWG101" s="295"/>
      <c r="VWH101" s="295"/>
      <c r="VWI101" s="295"/>
      <c r="VWJ101" s="295"/>
      <c r="VWK101" s="295"/>
      <c r="VWL101" s="295"/>
      <c r="VWM101" s="295"/>
      <c r="VWN101" s="295"/>
      <c r="VWO101" s="295"/>
      <c r="VWP101" s="295"/>
      <c r="VWQ101" s="295"/>
      <c r="VWR101" s="295"/>
      <c r="VWS101" s="295"/>
      <c r="VWT101" s="295"/>
      <c r="VWU101" s="295"/>
      <c r="VWV101" s="295"/>
      <c r="VWW101" s="295"/>
      <c r="VWX101" s="295"/>
      <c r="VWY101" s="295"/>
      <c r="VWZ101" s="295"/>
      <c r="VXA101" s="295"/>
      <c r="VXB101" s="295"/>
      <c r="VXC101" s="295"/>
      <c r="VXD101" s="295"/>
      <c r="VXE101" s="295"/>
      <c r="VXF101" s="295"/>
      <c r="VXG101" s="295"/>
      <c r="VXH101" s="295"/>
      <c r="VXI101" s="295"/>
      <c r="VXJ101" s="295"/>
      <c r="VXK101" s="295"/>
      <c r="VXL101" s="295"/>
      <c r="VXM101" s="295"/>
      <c r="VXN101" s="295"/>
      <c r="VXO101" s="295"/>
      <c r="VXP101" s="295"/>
      <c r="VXQ101" s="295"/>
      <c r="VXR101" s="295"/>
      <c r="VXS101" s="295"/>
      <c r="VXT101" s="295"/>
      <c r="VXU101" s="295"/>
      <c r="VXV101" s="295"/>
      <c r="VXW101" s="295"/>
      <c r="VXX101" s="295"/>
      <c r="VXY101" s="295"/>
      <c r="VXZ101" s="295"/>
      <c r="VYA101" s="295"/>
      <c r="VYB101" s="295"/>
      <c r="VYC101" s="295"/>
      <c r="VYD101" s="295"/>
      <c r="VYE101" s="295"/>
      <c r="VYF101" s="295"/>
      <c r="VYG101" s="295"/>
      <c r="VYH101" s="295"/>
      <c r="VYI101" s="295"/>
      <c r="VYJ101" s="295"/>
      <c r="VYK101" s="295"/>
      <c r="VYL101" s="295"/>
      <c r="VYM101" s="295"/>
      <c r="VYN101" s="295"/>
      <c r="VYO101" s="295"/>
      <c r="VYP101" s="295"/>
      <c r="VYQ101" s="295"/>
      <c r="VYR101" s="295"/>
      <c r="VYS101" s="295"/>
      <c r="VYT101" s="295"/>
      <c r="VYU101" s="295"/>
      <c r="VYV101" s="295"/>
      <c r="VYW101" s="295"/>
      <c r="VYX101" s="295"/>
      <c r="VYY101" s="295"/>
      <c r="VYZ101" s="295"/>
      <c r="VZA101" s="295"/>
      <c r="VZB101" s="295"/>
      <c r="VZC101" s="295"/>
      <c r="VZD101" s="295"/>
      <c r="VZE101" s="295"/>
      <c r="VZF101" s="295"/>
      <c r="VZG101" s="295"/>
      <c r="VZH101" s="295"/>
      <c r="VZI101" s="295"/>
      <c r="VZJ101" s="295"/>
      <c r="VZK101" s="295"/>
      <c r="VZL101" s="295"/>
      <c r="VZM101" s="295"/>
      <c r="VZN101" s="295"/>
      <c r="VZO101" s="295"/>
      <c r="VZP101" s="295"/>
      <c r="VZQ101" s="295"/>
      <c r="VZR101" s="295"/>
      <c r="VZS101" s="295"/>
      <c r="VZT101" s="295"/>
      <c r="VZU101" s="295"/>
      <c r="VZV101" s="295"/>
      <c r="VZW101" s="295"/>
      <c r="VZX101" s="295"/>
      <c r="VZY101" s="295"/>
      <c r="VZZ101" s="295"/>
      <c r="WAA101" s="295"/>
      <c r="WAB101" s="295"/>
      <c r="WAC101" s="295"/>
      <c r="WAD101" s="295"/>
      <c r="WAE101" s="295"/>
      <c r="WAF101" s="295"/>
      <c r="WAG101" s="295"/>
      <c r="WAH101" s="295"/>
      <c r="WAI101" s="295"/>
      <c r="WAJ101" s="295"/>
      <c r="WAK101" s="295"/>
      <c r="WAL101" s="295"/>
      <c r="WAM101" s="295"/>
      <c r="WAN101" s="295"/>
      <c r="WAO101" s="295"/>
      <c r="WAP101" s="295"/>
      <c r="WAQ101" s="295"/>
      <c r="WAR101" s="295"/>
      <c r="WAS101" s="295"/>
      <c r="WAT101" s="295"/>
      <c r="WAU101" s="295"/>
      <c r="WAV101" s="295"/>
      <c r="WAW101" s="295"/>
      <c r="WAX101" s="295"/>
      <c r="WAY101" s="295"/>
      <c r="WAZ101" s="295"/>
      <c r="WBA101" s="295"/>
      <c r="WBB101" s="295"/>
      <c r="WBC101" s="295"/>
      <c r="WBD101" s="295"/>
      <c r="WBE101" s="295"/>
      <c r="WBF101" s="295"/>
      <c r="WBG101" s="295"/>
      <c r="WBH101" s="295"/>
      <c r="WBI101" s="295"/>
      <c r="WBJ101" s="295"/>
      <c r="WBK101" s="295"/>
      <c r="WBL101" s="295"/>
      <c r="WBM101" s="295"/>
      <c r="WBN101" s="295"/>
      <c r="WBO101" s="295"/>
      <c r="WBP101" s="295"/>
      <c r="WBQ101" s="295"/>
      <c r="WBR101" s="295"/>
      <c r="WBS101" s="295"/>
      <c r="WBT101" s="295"/>
      <c r="WBU101" s="295"/>
      <c r="WBV101" s="295"/>
      <c r="WBW101" s="295"/>
      <c r="WBX101" s="295"/>
      <c r="WBY101" s="295"/>
      <c r="WBZ101" s="295"/>
      <c r="WCA101" s="295"/>
      <c r="WCB101" s="295"/>
      <c r="WCC101" s="295"/>
      <c r="WCD101" s="295"/>
      <c r="WCE101" s="295"/>
      <c r="WCF101" s="295"/>
      <c r="WCG101" s="295"/>
      <c r="WCH101" s="295"/>
      <c r="WCI101" s="295"/>
      <c r="WCJ101" s="295"/>
      <c r="WCK101" s="295"/>
      <c r="WCL101" s="295"/>
      <c r="WCM101" s="295"/>
      <c r="WCN101" s="295"/>
      <c r="WCO101" s="295"/>
      <c r="WCP101" s="295"/>
      <c r="WCQ101" s="295"/>
      <c r="WCR101" s="295"/>
      <c r="WCS101" s="295"/>
      <c r="WCT101" s="295"/>
      <c r="WCU101" s="295"/>
      <c r="WCV101" s="295"/>
      <c r="WCW101" s="295"/>
      <c r="WCX101" s="295"/>
      <c r="WCY101" s="295"/>
      <c r="WCZ101" s="295"/>
      <c r="WDA101" s="295"/>
      <c r="WDB101" s="295"/>
      <c r="WDC101" s="295"/>
      <c r="WDD101" s="295"/>
      <c r="WDE101" s="295"/>
      <c r="WDF101" s="295"/>
      <c r="WDG101" s="295"/>
      <c r="WDH101" s="295"/>
      <c r="WDI101" s="295"/>
      <c r="WDJ101" s="295"/>
      <c r="WDK101" s="295"/>
      <c r="WDL101" s="295"/>
      <c r="WDM101" s="295"/>
      <c r="WDN101" s="295"/>
      <c r="WDO101" s="295"/>
      <c r="WDP101" s="295"/>
      <c r="WDQ101" s="295"/>
      <c r="WDR101" s="295"/>
      <c r="WDS101" s="295"/>
      <c r="WDT101" s="295"/>
      <c r="WDU101" s="295"/>
      <c r="WDV101" s="295"/>
      <c r="WDW101" s="295"/>
      <c r="WDX101" s="295"/>
      <c r="WDY101" s="295"/>
      <c r="WDZ101" s="295"/>
      <c r="WEA101" s="295"/>
      <c r="WEB101" s="295"/>
      <c r="WEC101" s="295"/>
      <c r="WED101" s="295"/>
      <c r="WEE101" s="295"/>
      <c r="WEF101" s="295"/>
      <c r="WEG101" s="295"/>
      <c r="WEH101" s="295"/>
      <c r="WEI101" s="295"/>
      <c r="WEJ101" s="295"/>
      <c r="WEK101" s="295"/>
      <c r="WEL101" s="295"/>
      <c r="WEM101" s="295"/>
      <c r="WEN101" s="295"/>
      <c r="WEO101" s="295"/>
      <c r="WEP101" s="295"/>
      <c r="WEQ101" s="295"/>
      <c r="WER101" s="295"/>
      <c r="WES101" s="295"/>
      <c r="WET101" s="295"/>
      <c r="WEU101" s="295"/>
      <c r="WEV101" s="295"/>
      <c r="WEW101" s="295"/>
      <c r="WEX101" s="295"/>
      <c r="WEY101" s="295"/>
      <c r="WEZ101" s="295"/>
      <c r="WFA101" s="295"/>
      <c r="WFB101" s="295"/>
      <c r="WFC101" s="295"/>
      <c r="WFD101" s="295"/>
      <c r="WFE101" s="295"/>
      <c r="WFF101" s="295"/>
      <c r="WFG101" s="295"/>
      <c r="WFH101" s="295"/>
      <c r="WFI101" s="295"/>
      <c r="WFJ101" s="295"/>
      <c r="WFK101" s="295"/>
      <c r="WFL101" s="295"/>
      <c r="WFM101" s="295"/>
      <c r="WFN101" s="295"/>
      <c r="WFO101" s="295"/>
      <c r="WFP101" s="295"/>
      <c r="WFQ101" s="295"/>
      <c r="WFR101" s="295"/>
      <c r="WFS101" s="295"/>
      <c r="WFT101" s="295"/>
      <c r="WFU101" s="295"/>
      <c r="WFV101" s="295"/>
      <c r="WFW101" s="295"/>
      <c r="WFX101" s="295"/>
      <c r="WFY101" s="295"/>
      <c r="WFZ101" s="295"/>
      <c r="WGA101" s="295"/>
      <c r="WGB101" s="295"/>
      <c r="WGC101" s="295"/>
      <c r="WGD101" s="295"/>
      <c r="WGE101" s="295"/>
      <c r="WGF101" s="295"/>
      <c r="WGG101" s="295"/>
      <c r="WGH101" s="295"/>
      <c r="WGI101" s="295"/>
      <c r="WGJ101" s="295"/>
      <c r="WGK101" s="295"/>
      <c r="WGL101" s="295"/>
      <c r="WGM101" s="295"/>
      <c r="WGN101" s="295"/>
      <c r="WGO101" s="295"/>
      <c r="WGP101" s="295"/>
      <c r="WGQ101" s="295"/>
      <c r="WGR101" s="295"/>
      <c r="WGS101" s="295"/>
      <c r="WGT101" s="295"/>
      <c r="WGU101" s="295"/>
      <c r="WGV101" s="295"/>
      <c r="WGW101" s="295"/>
      <c r="WGX101" s="295"/>
      <c r="WGY101" s="295"/>
      <c r="WGZ101" s="295"/>
      <c r="WHA101" s="295"/>
      <c r="WHB101" s="295"/>
      <c r="WHC101" s="295"/>
      <c r="WHD101" s="295"/>
      <c r="WHE101" s="295"/>
      <c r="WHF101" s="295"/>
      <c r="WHG101" s="295"/>
      <c r="WHH101" s="295"/>
      <c r="WHI101" s="295"/>
      <c r="WHJ101" s="295"/>
      <c r="WHK101" s="295"/>
      <c r="WHL101" s="295"/>
      <c r="WHM101" s="295"/>
      <c r="WHN101" s="295"/>
      <c r="WHO101" s="295"/>
      <c r="WHP101" s="295"/>
      <c r="WHQ101" s="295"/>
      <c r="WHR101" s="295"/>
      <c r="WHS101" s="295"/>
      <c r="WHT101" s="295"/>
      <c r="WHU101" s="295"/>
      <c r="WHV101" s="295"/>
      <c r="WHW101" s="295"/>
      <c r="WHX101" s="295"/>
      <c r="WHY101" s="295"/>
      <c r="WHZ101" s="295"/>
      <c r="WIA101" s="295"/>
      <c r="WIB101" s="295"/>
      <c r="WIC101" s="295"/>
      <c r="WID101" s="295"/>
      <c r="WIE101" s="295"/>
      <c r="WIF101" s="295"/>
      <c r="WIG101" s="295"/>
      <c r="WIH101" s="295"/>
      <c r="WII101" s="295"/>
      <c r="WIJ101" s="295"/>
      <c r="WIK101" s="295"/>
      <c r="WIL101" s="295"/>
      <c r="WIM101" s="295"/>
      <c r="WIN101" s="295"/>
      <c r="WIO101" s="295"/>
      <c r="WIP101" s="295"/>
      <c r="WIQ101" s="295"/>
      <c r="WIR101" s="295"/>
      <c r="WIS101" s="295"/>
      <c r="WIT101" s="295"/>
      <c r="WIU101" s="295"/>
      <c r="WIV101" s="295"/>
      <c r="WIW101" s="295"/>
      <c r="WIX101" s="295"/>
      <c r="WIY101" s="295"/>
      <c r="WIZ101" s="295"/>
      <c r="WJA101" s="295"/>
      <c r="WJB101" s="295"/>
      <c r="WJC101" s="295"/>
      <c r="WJD101" s="295"/>
      <c r="WJE101" s="295"/>
      <c r="WJF101" s="295"/>
      <c r="WJG101" s="295"/>
      <c r="WJH101" s="295"/>
      <c r="WJI101" s="295"/>
      <c r="WJJ101" s="295"/>
      <c r="WJK101" s="295"/>
      <c r="WJL101" s="295"/>
      <c r="WJM101" s="295"/>
      <c r="WJN101" s="295"/>
      <c r="WJO101" s="295"/>
      <c r="WJP101" s="295"/>
      <c r="WJQ101" s="295"/>
      <c r="WJR101" s="295"/>
      <c r="WJS101" s="295"/>
      <c r="WJT101" s="295"/>
      <c r="WJU101" s="295"/>
      <c r="WJV101" s="295"/>
      <c r="WJW101" s="295"/>
      <c r="WJX101" s="295"/>
      <c r="WJY101" s="295"/>
      <c r="WJZ101" s="295"/>
      <c r="WKA101" s="295"/>
      <c r="WKB101" s="295"/>
      <c r="WKC101" s="295"/>
      <c r="WKD101" s="295"/>
      <c r="WKE101" s="295"/>
      <c r="WKF101" s="295"/>
      <c r="WKG101" s="295"/>
      <c r="WKH101" s="295"/>
      <c r="WKI101" s="295"/>
      <c r="WKJ101" s="295"/>
      <c r="WKK101" s="295"/>
      <c r="WKL101" s="295"/>
      <c r="WKM101" s="295"/>
      <c r="WKN101" s="295"/>
      <c r="WKO101" s="295"/>
      <c r="WKP101" s="295"/>
      <c r="WKQ101" s="295"/>
      <c r="WKR101" s="295"/>
      <c r="WKS101" s="295"/>
      <c r="WKT101" s="295"/>
      <c r="WKU101" s="295"/>
      <c r="WKV101" s="295"/>
      <c r="WKW101" s="295"/>
      <c r="WKX101" s="295"/>
      <c r="WKY101" s="295"/>
      <c r="WKZ101" s="295"/>
      <c r="WLA101" s="295"/>
      <c r="WLB101" s="295"/>
      <c r="WLC101" s="295"/>
      <c r="WLD101" s="295"/>
      <c r="WLE101" s="295"/>
      <c r="WLF101" s="295"/>
      <c r="WLG101" s="295"/>
      <c r="WLH101" s="295"/>
      <c r="WLI101" s="295"/>
      <c r="WLJ101" s="295"/>
      <c r="WLK101" s="295"/>
      <c r="WLL101" s="295"/>
      <c r="WLM101" s="295"/>
      <c r="WLN101" s="295"/>
      <c r="WLO101" s="295"/>
      <c r="WLP101" s="295"/>
      <c r="WLQ101" s="295"/>
      <c r="WLR101" s="295"/>
      <c r="WLS101" s="295"/>
      <c r="WLT101" s="295"/>
      <c r="WLU101" s="295"/>
      <c r="WLV101" s="295"/>
      <c r="WLW101" s="295"/>
      <c r="WLX101" s="295"/>
      <c r="WLY101" s="295"/>
      <c r="WLZ101" s="295"/>
      <c r="WMA101" s="295"/>
      <c r="WMB101" s="295"/>
      <c r="WMC101" s="295"/>
      <c r="WMD101" s="295"/>
      <c r="WME101" s="295"/>
      <c r="WMF101" s="295"/>
      <c r="WMG101" s="295"/>
      <c r="WMH101" s="295"/>
      <c r="WMI101" s="295"/>
      <c r="WMJ101" s="295"/>
      <c r="WMK101" s="295"/>
      <c r="WML101" s="295"/>
      <c r="WMM101" s="295"/>
      <c r="WMN101" s="295"/>
      <c r="WMO101" s="295"/>
      <c r="WMP101" s="295"/>
      <c r="WMQ101" s="295"/>
      <c r="WMR101" s="295"/>
      <c r="WMS101" s="295"/>
      <c r="WMT101" s="295"/>
      <c r="WMU101" s="295"/>
      <c r="WMV101" s="295"/>
      <c r="WMW101" s="295"/>
      <c r="WMX101" s="295"/>
      <c r="WMY101" s="295"/>
      <c r="WMZ101" s="295"/>
      <c r="WNA101" s="295"/>
      <c r="WNB101" s="295"/>
      <c r="WNC101" s="295"/>
      <c r="WND101" s="295"/>
      <c r="WNE101" s="295"/>
      <c r="WNF101" s="295"/>
      <c r="WNG101" s="295"/>
      <c r="WNH101" s="295"/>
      <c r="WNI101" s="295"/>
      <c r="WNJ101" s="295"/>
      <c r="WNK101" s="295"/>
      <c r="WNL101" s="295"/>
      <c r="WNM101" s="295"/>
      <c r="WNN101" s="295"/>
      <c r="WNO101" s="295"/>
      <c r="WNP101" s="295"/>
      <c r="WNQ101" s="295"/>
      <c r="WNR101" s="295"/>
      <c r="WNS101" s="295"/>
      <c r="WNT101" s="295"/>
      <c r="WNU101" s="295"/>
      <c r="WNV101" s="295"/>
      <c r="WNW101" s="295"/>
      <c r="WNX101" s="295"/>
      <c r="WNY101" s="295"/>
      <c r="WNZ101" s="295"/>
      <c r="WOA101" s="295"/>
      <c r="WOB101" s="295"/>
      <c r="WOC101" s="295"/>
      <c r="WOD101" s="295"/>
      <c r="WOE101" s="295"/>
      <c r="WOF101" s="295"/>
      <c r="WOG101" s="295"/>
      <c r="WOH101" s="295"/>
      <c r="WOI101" s="295"/>
      <c r="WOJ101" s="295"/>
      <c r="WOK101" s="295"/>
      <c r="WOL101" s="295"/>
      <c r="WOM101" s="295"/>
      <c r="WON101" s="295"/>
      <c r="WOO101" s="295"/>
      <c r="WOP101" s="295"/>
      <c r="WOQ101" s="295"/>
      <c r="WOR101" s="295"/>
      <c r="WOS101" s="295"/>
      <c r="WOT101" s="295"/>
      <c r="WOU101" s="295"/>
      <c r="WOV101" s="295"/>
      <c r="WOW101" s="295"/>
      <c r="WOX101" s="295"/>
      <c r="WOY101" s="295"/>
      <c r="WOZ101" s="295"/>
      <c r="WPA101" s="295"/>
      <c r="WPB101" s="295"/>
      <c r="WPC101" s="295"/>
      <c r="WPD101" s="295"/>
      <c r="WPE101" s="295"/>
      <c r="WPF101" s="295"/>
      <c r="WPG101" s="295"/>
      <c r="WPH101" s="295"/>
      <c r="WPI101" s="295"/>
      <c r="WPJ101" s="295"/>
      <c r="WPK101" s="295"/>
      <c r="WPL101" s="295"/>
      <c r="WPM101" s="295"/>
      <c r="WPN101" s="295"/>
      <c r="WPO101" s="295"/>
      <c r="WPP101" s="295"/>
      <c r="WPQ101" s="295"/>
      <c r="WPR101" s="295"/>
      <c r="WPS101" s="295"/>
      <c r="WPT101" s="295"/>
      <c r="WPU101" s="295"/>
      <c r="WPV101" s="295"/>
      <c r="WPW101" s="295"/>
      <c r="WPX101" s="295"/>
      <c r="WPY101" s="295"/>
      <c r="WPZ101" s="295"/>
      <c r="WQA101" s="295"/>
      <c r="WQB101" s="295"/>
      <c r="WQC101" s="295"/>
      <c r="WQD101" s="295"/>
      <c r="WQE101" s="295"/>
      <c r="WQF101" s="295"/>
      <c r="WQG101" s="295"/>
      <c r="WQH101" s="295"/>
      <c r="WQI101" s="295"/>
      <c r="WQJ101" s="295"/>
      <c r="WQK101" s="295"/>
      <c r="WQL101" s="295"/>
      <c r="WQM101" s="295"/>
      <c r="WQN101" s="295"/>
      <c r="WQO101" s="295"/>
      <c r="WQP101" s="295"/>
      <c r="WQQ101" s="295"/>
      <c r="WQR101" s="295"/>
      <c r="WQS101" s="295"/>
      <c r="WQT101" s="295"/>
      <c r="WQU101" s="295"/>
      <c r="WQV101" s="295"/>
      <c r="WQW101" s="295"/>
      <c r="WQX101" s="295"/>
      <c r="WQY101" s="295"/>
      <c r="WQZ101" s="295"/>
      <c r="WRA101" s="295"/>
      <c r="WRB101" s="295"/>
      <c r="WRC101" s="295"/>
      <c r="WRD101" s="295"/>
      <c r="WRE101" s="295"/>
      <c r="WRF101" s="295"/>
      <c r="WRG101" s="295"/>
      <c r="WRH101" s="295"/>
      <c r="WRI101" s="295"/>
      <c r="WRJ101" s="295"/>
      <c r="WRK101" s="295"/>
      <c r="WRL101" s="295"/>
      <c r="WRM101" s="295"/>
      <c r="WRN101" s="295"/>
      <c r="WRO101" s="295"/>
      <c r="WRP101" s="295"/>
      <c r="WRQ101" s="295"/>
      <c r="WRR101" s="295"/>
      <c r="WRS101" s="295"/>
      <c r="WRT101" s="295"/>
      <c r="WRU101" s="295"/>
      <c r="WRV101" s="295"/>
      <c r="WRW101" s="295"/>
      <c r="WRX101" s="295"/>
      <c r="WRY101" s="295"/>
      <c r="WRZ101" s="295"/>
      <c r="WSA101" s="295"/>
      <c r="WSB101" s="295"/>
      <c r="WSC101" s="295"/>
      <c r="WSD101" s="295"/>
      <c r="WSE101" s="295"/>
      <c r="WSF101" s="295"/>
      <c r="WSG101" s="295"/>
      <c r="WSH101" s="295"/>
      <c r="WSI101" s="295"/>
      <c r="WSJ101" s="295"/>
      <c r="WSK101" s="295"/>
      <c r="WSL101" s="295"/>
      <c r="WSM101" s="295"/>
      <c r="WSN101" s="295"/>
      <c r="WSO101" s="295"/>
      <c r="WSP101" s="295"/>
      <c r="WSQ101" s="295"/>
      <c r="WSR101" s="295"/>
      <c r="WSS101" s="295"/>
      <c r="WST101" s="295"/>
      <c r="WSU101" s="295"/>
      <c r="WSV101" s="295"/>
      <c r="WSW101" s="295"/>
      <c r="WSX101" s="295"/>
      <c r="WSY101" s="295"/>
      <c r="WSZ101" s="295"/>
      <c r="WTA101" s="295"/>
      <c r="WTB101" s="295"/>
      <c r="WTC101" s="295"/>
      <c r="WTD101" s="295"/>
      <c r="WTE101" s="295"/>
      <c r="WTF101" s="295"/>
      <c r="WTG101" s="295"/>
      <c r="WTH101" s="295"/>
      <c r="WTI101" s="295"/>
      <c r="WTJ101" s="295"/>
      <c r="WTK101" s="295"/>
      <c r="WTL101" s="295"/>
      <c r="WTM101" s="295"/>
      <c r="WTN101" s="295"/>
      <c r="WTO101" s="295"/>
      <c r="WTP101" s="295"/>
      <c r="WTQ101" s="295"/>
      <c r="WTR101" s="295"/>
      <c r="WTS101" s="295"/>
      <c r="WTT101" s="295"/>
      <c r="WTU101" s="295"/>
      <c r="WTV101" s="295"/>
      <c r="WTW101" s="295"/>
      <c r="WTX101" s="295"/>
      <c r="WTY101" s="295"/>
      <c r="WTZ101" s="295"/>
      <c r="WUA101" s="295"/>
      <c r="WUB101" s="295"/>
      <c r="WUC101" s="295"/>
      <c r="WUD101" s="295"/>
      <c r="WUE101" s="295"/>
      <c r="WUF101" s="295"/>
      <c r="WUG101" s="295"/>
      <c r="WUH101" s="295"/>
      <c r="WUI101" s="295"/>
      <c r="WUJ101" s="295"/>
      <c r="WUK101" s="295"/>
      <c r="WUL101" s="295"/>
      <c r="WUM101" s="295"/>
      <c r="WUN101" s="295"/>
      <c r="WUO101" s="295"/>
      <c r="WUP101" s="295"/>
      <c r="WUQ101" s="295"/>
      <c r="WUR101" s="295"/>
      <c r="WUS101" s="295"/>
      <c r="WUT101" s="295"/>
      <c r="WUU101" s="295"/>
      <c r="WUV101" s="295"/>
      <c r="WUW101" s="295"/>
      <c r="WUX101" s="295"/>
      <c r="WUY101" s="295"/>
      <c r="WUZ101" s="295"/>
      <c r="WVA101" s="295"/>
      <c r="WVB101" s="295"/>
      <c r="WVC101" s="295"/>
      <c r="WVD101" s="295"/>
      <c r="WVE101" s="295"/>
      <c r="WVF101" s="295"/>
      <c r="WVG101" s="295"/>
      <c r="WVH101" s="295"/>
      <c r="WVI101" s="295"/>
      <c r="WVJ101" s="295"/>
      <c r="WVK101" s="295"/>
      <c r="WVL101" s="295"/>
      <c r="WVM101" s="295"/>
      <c r="WVN101" s="295"/>
      <c r="WVO101" s="295"/>
      <c r="WVP101" s="295"/>
      <c r="WVQ101" s="295"/>
      <c r="WVR101" s="295"/>
      <c r="WVS101" s="295"/>
      <c r="WVT101" s="295"/>
      <c r="WVU101" s="295"/>
      <c r="WVV101" s="295"/>
      <c r="WVW101" s="295"/>
      <c r="WVX101" s="295"/>
      <c r="WVY101" s="295"/>
      <c r="WVZ101" s="295"/>
      <c r="WWA101" s="295"/>
      <c r="WWB101" s="295"/>
      <c r="WWC101" s="295"/>
      <c r="WWD101" s="295"/>
      <c r="WWE101" s="295"/>
      <c r="WWF101" s="295"/>
      <c r="WWG101" s="295"/>
      <c r="WWH101" s="295"/>
      <c r="WWI101" s="295"/>
      <c r="WWJ101" s="295"/>
      <c r="WWK101" s="295"/>
      <c r="WWL101" s="295"/>
      <c r="WWM101" s="295"/>
      <c r="WWN101" s="295"/>
      <c r="WWO101" s="295"/>
    </row>
  </sheetData>
  <sheetProtection selectLockedCells="1" selectUnlockedCells="1"/>
  <mergeCells count="93">
    <mergeCell ref="D38:I38"/>
    <mergeCell ref="J38:AB38"/>
    <mergeCell ref="AD38:AF38"/>
    <mergeCell ref="D39:I39"/>
    <mergeCell ref="C36:AC36"/>
    <mergeCell ref="AD36:AF36"/>
    <mergeCell ref="D37:I37"/>
    <mergeCell ref="J37:AB37"/>
    <mergeCell ref="AD37:AF37"/>
    <mergeCell ref="C17:AC17"/>
    <mergeCell ref="V33:Z33"/>
    <mergeCell ref="C34:AC34"/>
    <mergeCell ref="C35:AC35"/>
    <mergeCell ref="C22:AC22"/>
    <mergeCell ref="D18:I18"/>
    <mergeCell ref="D19:I19"/>
    <mergeCell ref="D20:I20"/>
    <mergeCell ref="C21:AC21"/>
    <mergeCell ref="C30:AC30"/>
    <mergeCell ref="E33:U33"/>
    <mergeCell ref="V32:Z32"/>
    <mergeCell ref="E32:U32"/>
    <mergeCell ref="C31:AC31"/>
    <mergeCell ref="C23:AC23"/>
    <mergeCell ref="C24:AC24"/>
    <mergeCell ref="C25:AC25"/>
    <mergeCell ref="AD27:AF27"/>
    <mergeCell ref="AD32:AF32"/>
    <mergeCell ref="B28:AF28"/>
    <mergeCell ref="C29:AC29"/>
    <mergeCell ref="AD29:AF29"/>
    <mergeCell ref="AD24:AF24"/>
    <mergeCell ref="AD46:AF46"/>
    <mergeCell ref="AD17:AF17"/>
    <mergeCell ref="AD18:AF18"/>
    <mergeCell ref="AD19:AF19"/>
    <mergeCell ref="AD33:AF33"/>
    <mergeCell ref="AD34:AF34"/>
    <mergeCell ref="AD35:AF35"/>
    <mergeCell ref="B3:AF3"/>
    <mergeCell ref="B5:F5"/>
    <mergeCell ref="G5:AF5"/>
    <mergeCell ref="B6:F6"/>
    <mergeCell ref="G6:AF6"/>
    <mergeCell ref="B7:F7"/>
    <mergeCell ref="G7:AF7"/>
    <mergeCell ref="J18:AB18"/>
    <mergeCell ref="J19:AB19"/>
    <mergeCell ref="J20:AB20"/>
    <mergeCell ref="C12:AC12"/>
    <mergeCell ref="B8:F8"/>
    <mergeCell ref="G8:AF8"/>
    <mergeCell ref="B10:AF10"/>
    <mergeCell ref="C11:AC11"/>
    <mergeCell ref="C13:AC13"/>
    <mergeCell ref="C14:AC14"/>
    <mergeCell ref="C15:AC15"/>
    <mergeCell ref="AD12:AF12"/>
    <mergeCell ref="AD11:AF11"/>
    <mergeCell ref="AD14:AF14"/>
    <mergeCell ref="AD15:AF15"/>
    <mergeCell ref="J39:AB39"/>
    <mergeCell ref="AD39:AF39"/>
    <mergeCell ref="C41:AC41"/>
    <mergeCell ref="AD41:AF41"/>
    <mergeCell ref="C16:AC16"/>
    <mergeCell ref="AD16:AF16"/>
    <mergeCell ref="AD25:AF25"/>
    <mergeCell ref="AD26:AF26"/>
    <mergeCell ref="AD31:AF31"/>
    <mergeCell ref="AD21:AF21"/>
    <mergeCell ref="AD22:AF22"/>
    <mergeCell ref="AD20:AF20"/>
    <mergeCell ref="AD30:AF30"/>
    <mergeCell ref="C26:AC26"/>
    <mergeCell ref="AD23:AF23"/>
    <mergeCell ref="C42:AC42"/>
    <mergeCell ref="AD42:AF42"/>
    <mergeCell ref="D40:I40"/>
    <mergeCell ref="J40:O40"/>
    <mergeCell ref="AD40:AF40"/>
    <mergeCell ref="C43:AC43"/>
    <mergeCell ref="AD43:AF43"/>
    <mergeCell ref="B48:AF48"/>
    <mergeCell ref="B49:AF49"/>
    <mergeCell ref="B50:AF50"/>
    <mergeCell ref="C46:AC46"/>
    <mergeCell ref="B51:AF51"/>
    <mergeCell ref="C44:AC44"/>
    <mergeCell ref="AD44:AF44"/>
    <mergeCell ref="C45:AC45"/>
    <mergeCell ref="AD45:AF45"/>
    <mergeCell ref="B47:AF47"/>
  </mergeCells>
  <phoneticPr fontId="5"/>
  <printOptions horizontalCentered="1"/>
  <pageMargins left="0.59055118110236227" right="0" top="0.39370078740157483" bottom="0.59055118110236227" header="0.51181102362204722" footer="0.51181102362204722"/>
  <pageSetup paperSize="9" scale="75"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B1:AA63"/>
  <sheetViews>
    <sheetView view="pageBreakPreview" zoomScaleNormal="100" zoomScaleSheetLayoutView="100" workbookViewId="0">
      <selection activeCell="G9" sqref="G9:AC9"/>
    </sheetView>
  </sheetViews>
  <sheetFormatPr defaultColWidth="4.42578125" defaultRowHeight="13.2"/>
  <cols>
    <col min="1" max="1" width="4.42578125" style="1776" customWidth="1"/>
    <col min="2" max="2" width="3.85546875" style="1783" customWidth="1"/>
    <col min="3" max="5" width="4.42578125" style="1776" customWidth="1"/>
    <col min="6" max="6" width="6.28515625" style="1776" customWidth="1"/>
    <col min="7" max="7" width="4.42578125" style="1776" customWidth="1"/>
    <col min="8" max="8" width="3.140625" style="1776" customWidth="1"/>
    <col min="9" max="36" width="4.42578125" style="1776"/>
    <col min="37" max="37" width="4.140625" style="1776" customWidth="1"/>
    <col min="38" max="16384" width="4.42578125" style="1776"/>
  </cols>
  <sheetData>
    <row r="1" spans="2:27" s="1736" customFormat="1">
      <c r="B1" s="1736" t="s">
        <v>1004</v>
      </c>
      <c r="AA1" s="1737" t="s">
        <v>764</v>
      </c>
    </row>
    <row r="2" spans="2:27" s="1736" customFormat="1" ht="8.25" customHeight="1"/>
    <row r="3" spans="2:27" s="1736" customFormat="1">
      <c r="B3" s="1738" t="s">
        <v>765</v>
      </c>
      <c r="C3" s="1738"/>
      <c r="D3" s="1738"/>
      <c r="E3" s="1738"/>
      <c r="F3" s="1738"/>
      <c r="G3" s="1738"/>
      <c r="H3" s="1738"/>
      <c r="I3" s="1738"/>
      <c r="J3" s="1738"/>
      <c r="K3" s="1738"/>
      <c r="L3" s="1738"/>
      <c r="M3" s="1738"/>
      <c r="N3" s="1738"/>
      <c r="O3" s="1738"/>
      <c r="P3" s="1738"/>
      <c r="Q3" s="1738"/>
      <c r="R3" s="1738"/>
      <c r="S3" s="1738"/>
      <c r="T3" s="1738"/>
      <c r="U3" s="1738"/>
      <c r="V3" s="1738"/>
      <c r="W3" s="1738"/>
      <c r="X3" s="1738"/>
      <c r="Y3" s="1738"/>
      <c r="Z3" s="1738"/>
      <c r="AA3" s="1738"/>
    </row>
    <row r="4" spans="2:27" s="1736" customFormat="1" ht="6.75" customHeight="1"/>
    <row r="5" spans="2:27" s="1736" customFormat="1" ht="19.5" customHeight="1">
      <c r="B5" s="1739" t="s">
        <v>52</v>
      </c>
      <c r="C5" s="1739"/>
      <c r="D5" s="1739"/>
      <c r="E5" s="1739"/>
      <c r="F5" s="1739"/>
      <c r="G5" s="1740"/>
      <c r="H5" s="1741"/>
      <c r="I5" s="1741"/>
      <c r="J5" s="1741"/>
      <c r="K5" s="1741"/>
      <c r="L5" s="1741"/>
      <c r="M5" s="1741"/>
      <c r="N5" s="1741"/>
      <c r="O5" s="1741"/>
      <c r="P5" s="1741"/>
      <c r="Q5" s="1741"/>
      <c r="R5" s="1741"/>
      <c r="S5" s="1741"/>
      <c r="T5" s="1741"/>
      <c r="U5" s="1741"/>
      <c r="V5" s="1741"/>
      <c r="W5" s="1741"/>
      <c r="X5" s="1741"/>
      <c r="Y5" s="1741"/>
      <c r="Z5" s="1741"/>
      <c r="AA5" s="1742"/>
    </row>
    <row r="6" spans="2:27" s="1736" customFormat="1" ht="9" customHeight="1"/>
    <row r="7" spans="2:27" s="1736" customFormat="1" ht="6" customHeight="1">
      <c r="B7" s="1743"/>
      <c r="C7" s="1744"/>
      <c r="D7" s="1744"/>
      <c r="E7" s="1744"/>
      <c r="F7" s="1744"/>
      <c r="G7" s="1744"/>
      <c r="H7" s="1744"/>
      <c r="I7" s="1744"/>
      <c r="J7" s="1744"/>
      <c r="K7" s="1744"/>
      <c r="L7" s="1744"/>
      <c r="M7" s="1744"/>
      <c r="N7" s="1744"/>
      <c r="O7" s="1744"/>
      <c r="P7" s="1744"/>
      <c r="Q7" s="1744"/>
      <c r="R7" s="1744"/>
      <c r="S7" s="1744"/>
      <c r="T7" s="1744"/>
      <c r="U7" s="1744"/>
      <c r="V7" s="1744"/>
      <c r="W7" s="1744"/>
      <c r="X7" s="1744"/>
      <c r="Y7" s="1744"/>
      <c r="Z7" s="1744"/>
      <c r="AA7" s="1745"/>
    </row>
    <row r="8" spans="2:27" s="1736" customFormat="1" ht="21" customHeight="1">
      <c r="B8" s="1746"/>
      <c r="C8" s="1736" t="s">
        <v>766</v>
      </c>
      <c r="AA8" s="1747"/>
    </row>
    <row r="9" spans="2:27" s="1736" customFormat="1" ht="19.5" customHeight="1">
      <c r="B9" s="1746"/>
      <c r="C9" s="1739" t="s">
        <v>767</v>
      </c>
      <c r="D9" s="1739"/>
      <c r="E9" s="1739"/>
      <c r="F9" s="1739"/>
      <c r="G9" s="1740" t="s">
        <v>768</v>
      </c>
      <c r="H9" s="1741"/>
      <c r="I9" s="1741"/>
      <c r="J9" s="1741"/>
      <c r="K9" s="1742"/>
      <c r="M9" s="1748"/>
      <c r="N9" s="1748"/>
      <c r="O9" s="1748"/>
      <c r="P9" s="1748"/>
      <c r="Q9" s="1748"/>
      <c r="R9" s="1748"/>
      <c r="S9" s="1748"/>
      <c r="T9" s="1748"/>
      <c r="U9" s="1748"/>
      <c r="V9" s="1749"/>
      <c r="Y9" s="1750"/>
      <c r="Z9" s="1750"/>
      <c r="AA9" s="1747"/>
    </row>
    <row r="10" spans="2:27" s="1736" customFormat="1" ht="6" customHeight="1">
      <c r="B10" s="1746"/>
      <c r="C10" s="1751"/>
      <c r="D10" s="1751"/>
      <c r="E10" s="1751"/>
      <c r="F10" s="1751"/>
      <c r="G10" s="1751"/>
      <c r="H10" s="1751"/>
      <c r="I10" s="1751"/>
      <c r="J10" s="1751"/>
      <c r="K10" s="1751"/>
      <c r="M10" s="1751"/>
      <c r="N10" s="1751"/>
      <c r="O10" s="1751"/>
      <c r="P10" s="1751"/>
      <c r="Q10" s="1751"/>
      <c r="R10" s="1751"/>
      <c r="S10" s="1751"/>
      <c r="T10" s="1751"/>
      <c r="U10" s="1751"/>
      <c r="Y10" s="1750"/>
      <c r="Z10" s="1750"/>
      <c r="AA10" s="1747"/>
    </row>
    <row r="11" spans="2:27" s="1736" customFormat="1" ht="18.75" customHeight="1">
      <c r="B11" s="1746"/>
      <c r="C11" s="1736" t="s">
        <v>769</v>
      </c>
      <c r="AA11" s="1747"/>
    </row>
    <row r="12" spans="2:27" s="1736" customFormat="1" ht="19.5" customHeight="1">
      <c r="B12" s="1746"/>
      <c r="C12" s="1739" t="s">
        <v>770</v>
      </c>
      <c r="D12" s="1739"/>
      <c r="E12" s="1739"/>
      <c r="F12" s="1739"/>
      <c r="G12" s="1740" t="s">
        <v>771</v>
      </c>
      <c r="H12" s="1741"/>
      <c r="I12" s="1741"/>
      <c r="J12" s="1741"/>
      <c r="K12" s="1742"/>
      <c r="M12" s="1739" t="s">
        <v>772</v>
      </c>
      <c r="N12" s="1739"/>
      <c r="O12" s="1739"/>
      <c r="P12" s="1739"/>
      <c r="Q12" s="1740" t="s">
        <v>771</v>
      </c>
      <c r="R12" s="1741"/>
      <c r="S12" s="1741"/>
      <c r="T12" s="1741"/>
      <c r="U12" s="1742"/>
      <c r="Y12" s="1750"/>
      <c r="Z12" s="1750"/>
      <c r="AA12" s="1747"/>
    </row>
    <row r="13" spans="2:27" s="1736" customFormat="1" ht="7.5" customHeight="1">
      <c r="B13" s="1746"/>
      <c r="C13" s="1752"/>
      <c r="D13" s="1752"/>
      <c r="E13" s="1752"/>
      <c r="F13" s="1752"/>
      <c r="G13" s="1752"/>
      <c r="H13" s="1752"/>
      <c r="I13" s="1752"/>
      <c r="J13" s="1752"/>
      <c r="K13" s="1752"/>
      <c r="Y13" s="1750"/>
      <c r="Z13" s="1750"/>
      <c r="AA13" s="1747"/>
    </row>
    <row r="14" spans="2:27" s="1736" customFormat="1" ht="19.5" customHeight="1">
      <c r="B14" s="1746"/>
      <c r="C14" s="1736" t="s">
        <v>773</v>
      </c>
      <c r="D14" s="1752"/>
      <c r="E14" s="1752"/>
      <c r="F14" s="1752"/>
      <c r="G14" s="1752"/>
      <c r="H14" s="1752"/>
      <c r="I14" s="1752"/>
      <c r="J14" s="1752"/>
      <c r="M14" s="1752"/>
      <c r="N14" s="1752"/>
      <c r="O14" s="1752"/>
      <c r="Y14" s="1750"/>
      <c r="Z14" s="1750"/>
      <c r="AA14" s="1747"/>
    </row>
    <row r="15" spans="2:27" s="1736" customFormat="1" ht="19.5" customHeight="1">
      <c r="B15" s="1746"/>
      <c r="C15" s="1739" t="s">
        <v>774</v>
      </c>
      <c r="D15" s="1739"/>
      <c r="E15" s="1739"/>
      <c r="F15" s="1739"/>
      <c r="G15" s="1739" t="s">
        <v>775</v>
      </c>
      <c r="H15" s="1739"/>
      <c r="I15" s="1739"/>
      <c r="J15" s="1739"/>
      <c r="K15" s="1739"/>
      <c r="L15" s="1739" t="s">
        <v>776</v>
      </c>
      <c r="M15" s="1739"/>
      <c r="N15" s="1739"/>
      <c r="O15" s="1739"/>
      <c r="P15" s="1739"/>
      <c r="Q15" s="1739" t="s">
        <v>777</v>
      </c>
      <c r="R15" s="1739"/>
      <c r="S15" s="1739"/>
      <c r="T15" s="1739"/>
      <c r="U15" s="1739"/>
      <c r="V15" s="1739" t="s">
        <v>778</v>
      </c>
      <c r="W15" s="1739"/>
      <c r="X15" s="1739"/>
      <c r="Y15" s="1739"/>
      <c r="Z15" s="1739"/>
      <c r="AA15" s="1747"/>
    </row>
    <row r="16" spans="2:27" s="1736" customFormat="1" ht="19.5" customHeight="1">
      <c r="B16" s="1746"/>
      <c r="C16" s="1740" t="s">
        <v>779</v>
      </c>
      <c r="D16" s="1741"/>
      <c r="E16" s="1741"/>
      <c r="F16" s="1742"/>
      <c r="G16" s="1740"/>
      <c r="H16" s="1741"/>
      <c r="I16" s="1741"/>
      <c r="J16" s="1741"/>
      <c r="K16" s="1742"/>
      <c r="L16" s="1740"/>
      <c r="M16" s="1741"/>
      <c r="N16" s="1741"/>
      <c r="O16" s="1741"/>
      <c r="P16" s="1742"/>
      <c r="Q16" s="1740"/>
      <c r="R16" s="1741"/>
      <c r="S16" s="1741"/>
      <c r="T16" s="1741"/>
      <c r="U16" s="1742"/>
      <c r="V16" s="1740"/>
      <c r="W16" s="1741"/>
      <c r="X16" s="1741"/>
      <c r="Y16" s="1741"/>
      <c r="Z16" s="1742"/>
      <c r="AA16" s="1747"/>
    </row>
    <row r="17" spans="2:27" s="1736" customFormat="1" ht="4.5" customHeight="1">
      <c r="B17" s="1746"/>
      <c r="C17" s="1752"/>
      <c r="D17" s="1752"/>
      <c r="E17" s="1752"/>
      <c r="F17" s="1752"/>
      <c r="G17" s="1752"/>
      <c r="H17" s="1752"/>
      <c r="I17" s="1752"/>
      <c r="J17" s="1752"/>
      <c r="K17" s="1752"/>
      <c r="L17" s="1752"/>
      <c r="M17" s="1752"/>
      <c r="N17" s="1752"/>
      <c r="O17" s="1752"/>
      <c r="P17" s="1752"/>
      <c r="Q17" s="1752"/>
      <c r="R17" s="1752"/>
      <c r="S17" s="1752"/>
      <c r="T17" s="1752"/>
      <c r="U17" s="1752"/>
      <c r="V17" s="1752"/>
      <c r="W17" s="1752"/>
      <c r="X17" s="1752"/>
      <c r="Y17" s="1752"/>
      <c r="Z17" s="1752"/>
      <c r="AA17" s="1747"/>
    </row>
    <row r="18" spans="2:27" s="1736" customFormat="1" ht="19.5" customHeight="1">
      <c r="B18" s="1746"/>
      <c r="C18" s="1736" t="s">
        <v>780</v>
      </c>
      <c r="D18" s="1752"/>
      <c r="E18" s="1752"/>
      <c r="F18" s="1752"/>
      <c r="G18" s="1752"/>
      <c r="H18" s="1752"/>
      <c r="I18" s="1752"/>
      <c r="J18" s="1752"/>
      <c r="M18" s="1752"/>
      <c r="N18" s="1752"/>
      <c r="O18" s="1752"/>
      <c r="Y18" s="1750"/>
      <c r="Z18" s="1750"/>
      <c r="AA18" s="1747"/>
    </row>
    <row r="19" spans="2:27" s="1736" customFormat="1" ht="19.5" customHeight="1">
      <c r="B19" s="1746"/>
      <c r="C19" s="1739" t="s">
        <v>774</v>
      </c>
      <c r="D19" s="1739"/>
      <c r="E19" s="1739"/>
      <c r="F19" s="1739"/>
      <c r="G19" s="1739" t="s">
        <v>775</v>
      </c>
      <c r="H19" s="1739"/>
      <c r="I19" s="1739"/>
      <c r="J19" s="1739"/>
      <c r="K19" s="1739"/>
      <c r="L19" s="1739" t="s">
        <v>776</v>
      </c>
      <c r="M19" s="1739"/>
      <c r="N19" s="1739"/>
      <c r="O19" s="1739"/>
      <c r="P19" s="1739"/>
      <c r="Q19" s="1739" t="s">
        <v>777</v>
      </c>
      <c r="R19" s="1739"/>
      <c r="S19" s="1739"/>
      <c r="T19" s="1739"/>
      <c r="U19" s="1739"/>
      <c r="V19" s="1739" t="s">
        <v>778</v>
      </c>
      <c r="W19" s="1739"/>
      <c r="X19" s="1739"/>
      <c r="Y19" s="1739"/>
      <c r="Z19" s="1739"/>
      <c r="AA19" s="1747"/>
    </row>
    <row r="20" spans="2:27" s="1736" customFormat="1" ht="19.5" customHeight="1">
      <c r="B20" s="1746"/>
      <c r="C20" s="1740" t="s">
        <v>779</v>
      </c>
      <c r="D20" s="1741"/>
      <c r="E20" s="1741"/>
      <c r="F20" s="1742"/>
      <c r="G20" s="1740"/>
      <c r="H20" s="1741"/>
      <c r="I20" s="1741"/>
      <c r="J20" s="1741"/>
      <c r="K20" s="1742"/>
      <c r="L20" s="1740"/>
      <c r="M20" s="1741"/>
      <c r="N20" s="1741"/>
      <c r="O20" s="1741"/>
      <c r="P20" s="1742"/>
      <c r="Q20" s="1740"/>
      <c r="R20" s="1741"/>
      <c r="S20" s="1741"/>
      <c r="T20" s="1741"/>
      <c r="U20" s="1742"/>
      <c r="V20" s="1740"/>
      <c r="W20" s="1741"/>
      <c r="X20" s="1741"/>
      <c r="Y20" s="1741"/>
      <c r="Z20" s="1742"/>
      <c r="AA20" s="1747"/>
    </row>
    <row r="21" spans="2:27" s="1736" customFormat="1" ht="9.75" customHeight="1">
      <c r="B21" s="1746"/>
      <c r="C21" s="1752"/>
      <c r="D21" s="1752"/>
      <c r="E21" s="1752"/>
      <c r="F21" s="1752"/>
      <c r="G21" s="1752"/>
      <c r="H21" s="1752"/>
      <c r="I21" s="1752"/>
      <c r="J21" s="1752"/>
      <c r="K21" s="1752"/>
      <c r="L21" s="1752"/>
      <c r="M21" s="1752"/>
      <c r="N21" s="1752"/>
      <c r="O21" s="1752"/>
      <c r="P21" s="1752"/>
      <c r="Q21" s="1752"/>
      <c r="R21" s="1752"/>
      <c r="S21" s="1752"/>
      <c r="T21" s="1752"/>
      <c r="U21" s="1752"/>
      <c r="V21" s="1752"/>
      <c r="W21" s="1752"/>
      <c r="X21" s="1752"/>
      <c r="Y21" s="1752"/>
      <c r="Z21" s="1752"/>
      <c r="AA21" s="1747"/>
    </row>
    <row r="22" spans="2:27" s="1736" customFormat="1" ht="19.5" customHeight="1">
      <c r="B22" s="1746"/>
      <c r="C22" s="1752"/>
      <c r="D22" s="1753" t="s">
        <v>781</v>
      </c>
      <c r="E22" s="1754"/>
      <c r="F22" s="1754"/>
      <c r="G22" s="1754"/>
      <c r="H22" s="1754"/>
      <c r="I22" s="1754"/>
      <c r="J22" s="1754"/>
      <c r="K22" s="1754"/>
      <c r="L22" s="1754"/>
      <c r="M22" s="1754"/>
      <c r="N22" s="1754"/>
      <c r="O22" s="1754"/>
      <c r="P22" s="1754"/>
      <c r="Q22" s="1754"/>
      <c r="R22" s="1754"/>
      <c r="S22" s="1754"/>
      <c r="T22" s="1754"/>
      <c r="U22" s="1755"/>
      <c r="V22" s="1752"/>
      <c r="W22" s="1752"/>
      <c r="X22" s="1752"/>
      <c r="Y22" s="1752"/>
      <c r="Z22" s="1752"/>
      <c r="AA22" s="1747"/>
    </row>
    <row r="23" spans="2:27" s="1736" customFormat="1" ht="7.5" customHeight="1">
      <c r="B23" s="1746"/>
      <c r="C23" s="1752"/>
      <c r="E23" s="1752"/>
      <c r="F23" s="1752"/>
      <c r="G23" s="1752"/>
      <c r="H23" s="1752"/>
      <c r="I23" s="1752"/>
      <c r="J23" s="1752"/>
      <c r="K23" s="1752"/>
      <c r="L23" s="1752"/>
      <c r="M23" s="1752"/>
      <c r="N23" s="1752"/>
      <c r="O23" s="1752"/>
      <c r="P23" s="1752"/>
      <c r="Q23" s="1752"/>
      <c r="R23" s="1752"/>
      <c r="S23" s="1752"/>
      <c r="T23" s="1752"/>
      <c r="U23" s="1756"/>
      <c r="V23" s="1752"/>
      <c r="W23" s="1752"/>
      <c r="X23" s="1752"/>
      <c r="Y23" s="1752"/>
      <c r="Z23" s="1752"/>
      <c r="AA23" s="1747"/>
    </row>
    <row r="24" spans="2:27" s="1736" customFormat="1" ht="19.5" customHeight="1">
      <c r="B24" s="1746"/>
      <c r="C24" s="1736" t="s">
        <v>782</v>
      </c>
      <c r="D24" s="1752"/>
      <c r="E24" s="1752"/>
      <c r="F24" s="1752"/>
      <c r="G24" s="1752"/>
      <c r="H24" s="1752"/>
      <c r="I24" s="1752"/>
      <c r="J24" s="1752"/>
      <c r="K24" s="1752"/>
      <c r="L24" s="1752"/>
      <c r="M24" s="1752"/>
      <c r="N24" s="1752"/>
      <c r="O24" s="1752"/>
      <c r="Y24" s="1750"/>
      <c r="Z24" s="1750"/>
      <c r="AA24" s="1747"/>
    </row>
    <row r="25" spans="2:27" s="1736" customFormat="1" ht="19.5" customHeight="1">
      <c r="B25" s="1746"/>
      <c r="C25" s="1757" t="s">
        <v>783</v>
      </c>
      <c r="D25" s="1758"/>
      <c r="E25" s="1758"/>
      <c r="F25" s="1758"/>
      <c r="G25" s="1758"/>
      <c r="H25" s="1758"/>
      <c r="I25" s="1758"/>
      <c r="J25" s="1758"/>
      <c r="K25" s="1758"/>
      <c r="L25" s="1758"/>
      <c r="M25" s="1758"/>
      <c r="N25" s="1758"/>
      <c r="O25" s="1758"/>
      <c r="P25" s="1758"/>
      <c r="Q25" s="1758"/>
      <c r="R25" s="1758"/>
      <c r="S25" s="1758"/>
      <c r="T25" s="1758"/>
      <c r="U25" s="1758"/>
      <c r="V25" s="1758"/>
      <c r="W25" s="1758"/>
      <c r="X25" s="1758"/>
      <c r="Y25" s="1758"/>
      <c r="Z25" s="1759"/>
      <c r="AA25" s="1747"/>
    </row>
    <row r="26" spans="2:27" s="1736" customFormat="1" ht="19.5" customHeight="1">
      <c r="B26" s="1746"/>
      <c r="C26" s="1760"/>
      <c r="D26" s="1761"/>
      <c r="E26" s="1761"/>
      <c r="F26" s="1761"/>
      <c r="G26" s="1761"/>
      <c r="H26" s="1761"/>
      <c r="I26" s="1761"/>
      <c r="J26" s="1761"/>
      <c r="K26" s="1761"/>
      <c r="L26" s="1761"/>
      <c r="M26" s="1761"/>
      <c r="N26" s="1761"/>
      <c r="O26" s="1761"/>
      <c r="P26" s="1761"/>
      <c r="Q26" s="1761"/>
      <c r="R26" s="1761"/>
      <c r="S26" s="1761"/>
      <c r="T26" s="1761"/>
      <c r="U26" s="1761"/>
      <c r="V26" s="1761"/>
      <c r="W26" s="1761"/>
      <c r="X26" s="1761"/>
      <c r="Y26" s="1761"/>
      <c r="Z26" s="1762"/>
      <c r="AA26" s="1747"/>
    </row>
    <row r="27" spans="2:27" s="1736" customFormat="1" ht="6.75" customHeight="1">
      <c r="B27" s="1746"/>
      <c r="D27" s="1752"/>
      <c r="E27" s="1752"/>
      <c r="F27" s="1752"/>
      <c r="G27" s="1752"/>
      <c r="H27" s="1752"/>
      <c r="I27" s="1752"/>
      <c r="J27" s="1752"/>
      <c r="K27" s="1752"/>
      <c r="L27" s="1752"/>
      <c r="M27" s="1752"/>
      <c r="N27" s="1752"/>
      <c r="O27" s="1752"/>
      <c r="Y27" s="1763"/>
      <c r="Z27" s="1763"/>
      <c r="AA27" s="1747"/>
    </row>
    <row r="28" spans="2:27" s="1736" customFormat="1" ht="19.5" customHeight="1">
      <c r="B28" s="1746"/>
      <c r="C28" s="1736" t="s">
        <v>784</v>
      </c>
      <c r="D28" s="1752"/>
      <c r="E28" s="1752"/>
      <c r="F28" s="1752"/>
      <c r="G28" s="1752"/>
      <c r="H28" s="1752"/>
      <c r="I28" s="1752"/>
      <c r="J28" s="1752"/>
      <c r="K28" s="1752"/>
      <c r="L28" s="1752"/>
      <c r="M28" s="1752"/>
      <c r="N28" s="1752"/>
      <c r="O28" s="1752"/>
      <c r="Y28" s="1750"/>
      <c r="Z28" s="1750"/>
      <c r="AA28" s="1747"/>
    </row>
    <row r="29" spans="2:27" s="1736" customFormat="1" ht="19.5" customHeight="1">
      <c r="B29" s="1746"/>
      <c r="C29" s="1757" t="s">
        <v>783</v>
      </c>
      <c r="D29" s="1758"/>
      <c r="E29" s="1758"/>
      <c r="F29" s="1758"/>
      <c r="G29" s="1758"/>
      <c r="H29" s="1758"/>
      <c r="I29" s="1758"/>
      <c r="J29" s="1758"/>
      <c r="K29" s="1758"/>
      <c r="L29" s="1758"/>
      <c r="M29" s="1758"/>
      <c r="N29" s="1758"/>
      <c r="O29" s="1758"/>
      <c r="P29" s="1758"/>
      <c r="Q29" s="1758"/>
      <c r="R29" s="1758"/>
      <c r="S29" s="1758"/>
      <c r="T29" s="1758"/>
      <c r="U29" s="1758"/>
      <c r="V29" s="1758"/>
      <c r="W29" s="1758"/>
      <c r="X29" s="1758"/>
      <c r="Y29" s="1758"/>
      <c r="Z29" s="1759"/>
      <c r="AA29" s="1747"/>
    </row>
    <row r="30" spans="2:27" s="1736" customFormat="1" ht="19.5" customHeight="1">
      <c r="B30" s="1746"/>
      <c r="C30" s="1760"/>
      <c r="D30" s="1761"/>
      <c r="E30" s="1761"/>
      <c r="F30" s="1761"/>
      <c r="G30" s="1761"/>
      <c r="H30" s="1761"/>
      <c r="I30" s="1761"/>
      <c r="J30" s="1761"/>
      <c r="K30" s="1761"/>
      <c r="L30" s="1761"/>
      <c r="M30" s="1761"/>
      <c r="N30" s="1761"/>
      <c r="O30" s="1761"/>
      <c r="P30" s="1761"/>
      <c r="Q30" s="1761"/>
      <c r="R30" s="1761"/>
      <c r="S30" s="1761"/>
      <c r="T30" s="1761"/>
      <c r="U30" s="1761"/>
      <c r="V30" s="1761"/>
      <c r="W30" s="1761"/>
      <c r="X30" s="1761"/>
      <c r="Y30" s="1761"/>
      <c r="Z30" s="1762"/>
      <c r="AA30" s="1747"/>
    </row>
    <row r="31" spans="2:27" s="1736" customFormat="1" ht="6.75" customHeight="1">
      <c r="B31" s="1746"/>
      <c r="D31" s="1752"/>
      <c r="E31" s="1752"/>
      <c r="F31" s="1752"/>
      <c r="G31" s="1752"/>
      <c r="H31" s="1752"/>
      <c r="I31" s="1752"/>
      <c r="J31" s="1752"/>
      <c r="K31" s="1752"/>
      <c r="L31" s="1752"/>
      <c r="M31" s="1752"/>
      <c r="N31" s="1752"/>
      <c r="O31" s="1752"/>
      <c r="Y31" s="1763"/>
      <c r="Z31" s="1763"/>
      <c r="AA31" s="1747"/>
    </row>
    <row r="32" spans="2:27" s="1736" customFormat="1" ht="19.5" customHeight="1">
      <c r="B32" s="1746"/>
      <c r="C32" s="1752"/>
      <c r="D32" s="1753" t="s">
        <v>781</v>
      </c>
      <c r="E32" s="1754"/>
      <c r="F32" s="1754"/>
      <c r="G32" s="1754"/>
      <c r="H32" s="1754"/>
      <c r="I32" s="1754"/>
      <c r="J32" s="1754"/>
      <c r="K32" s="1754"/>
      <c r="L32" s="1754"/>
      <c r="M32" s="1754"/>
      <c r="N32" s="1754"/>
      <c r="O32" s="1754"/>
      <c r="P32" s="1754"/>
      <c r="Q32" s="1754"/>
      <c r="R32" s="1754"/>
      <c r="S32" s="1754"/>
      <c r="T32" s="1754"/>
      <c r="U32" s="1755"/>
      <c r="V32" s="1752"/>
      <c r="W32" s="1752"/>
      <c r="X32" s="1752"/>
      <c r="Y32" s="1752"/>
      <c r="Z32" s="1752"/>
      <c r="AA32" s="1747"/>
    </row>
    <row r="33" spans="2:27" s="1736" customFormat="1" ht="6" customHeight="1">
      <c r="B33" s="1746"/>
      <c r="C33" s="1752"/>
      <c r="D33" s="1752"/>
      <c r="E33" s="1752"/>
      <c r="F33" s="1752"/>
      <c r="G33" s="1752"/>
      <c r="H33" s="1752"/>
      <c r="I33" s="1752"/>
      <c r="J33" s="1752"/>
      <c r="K33" s="1752"/>
      <c r="L33" s="1764"/>
      <c r="M33" s="1752"/>
      <c r="N33" s="1752"/>
      <c r="O33" s="1752"/>
      <c r="P33" s="1752"/>
      <c r="Q33" s="1752"/>
      <c r="R33" s="1752"/>
      <c r="S33" s="1752"/>
      <c r="T33" s="1752"/>
      <c r="U33" s="1752"/>
      <c r="V33" s="1764"/>
      <c r="W33" s="1764"/>
      <c r="X33" s="1764"/>
      <c r="Y33" s="1764"/>
      <c r="Z33" s="1764"/>
      <c r="AA33" s="1747"/>
    </row>
    <row r="34" spans="2:27" s="1736" customFormat="1" ht="19.5" customHeight="1">
      <c r="B34" s="1746"/>
      <c r="C34" s="1753" t="s">
        <v>785</v>
      </c>
      <c r="D34" s="1753"/>
      <c r="E34" s="1754"/>
      <c r="F34" s="1754"/>
      <c r="G34" s="1754"/>
      <c r="H34" s="1754"/>
      <c r="I34" s="1754"/>
      <c r="J34" s="1754"/>
      <c r="K34" s="1754"/>
      <c r="L34" s="1754"/>
      <c r="M34" s="1754"/>
      <c r="N34" s="1754"/>
      <c r="O34" s="1754"/>
      <c r="P34" s="1754"/>
      <c r="Q34" s="1754"/>
      <c r="R34" s="1754"/>
      <c r="S34" s="1754"/>
      <c r="T34" s="1754"/>
      <c r="U34" s="1755"/>
      <c r="V34" s="1752"/>
      <c r="W34" s="1752"/>
      <c r="X34" s="1752"/>
      <c r="Y34" s="1752"/>
      <c r="Z34" s="1752"/>
      <c r="AA34" s="1747"/>
    </row>
    <row r="35" spans="2:27" s="1736" customFormat="1" ht="9" customHeight="1">
      <c r="B35" s="1746"/>
      <c r="D35" s="1752"/>
      <c r="E35" s="1752"/>
      <c r="F35" s="1752"/>
      <c r="G35" s="1752"/>
      <c r="H35" s="1752"/>
      <c r="I35" s="1752"/>
      <c r="J35" s="1752"/>
      <c r="K35" s="1752"/>
      <c r="L35" s="1752"/>
      <c r="M35" s="1752"/>
      <c r="N35" s="1752"/>
      <c r="O35" s="1752"/>
      <c r="Y35" s="1763"/>
      <c r="Z35" s="1763"/>
      <c r="AA35" s="1747"/>
    </row>
    <row r="36" spans="2:27" s="1736" customFormat="1">
      <c r="B36" s="1746"/>
      <c r="C36" s="1736" t="s">
        <v>786</v>
      </c>
      <c r="D36" s="1752"/>
      <c r="E36" s="1752"/>
      <c r="F36" s="1752"/>
      <c r="G36" s="1752"/>
      <c r="H36" s="1752"/>
      <c r="I36" s="1752"/>
      <c r="J36" s="1752"/>
      <c r="K36" s="1752"/>
      <c r="L36" s="1752"/>
      <c r="M36" s="1752"/>
      <c r="N36" s="1752"/>
      <c r="O36" s="1752"/>
      <c r="Y36" s="1763"/>
      <c r="Z36" s="1763"/>
      <c r="AA36" s="1747"/>
    </row>
    <row r="37" spans="2:27" s="1736" customFormat="1" ht="19.5" customHeight="1">
      <c r="B37" s="1746"/>
      <c r="C37" s="1739" t="s">
        <v>787</v>
      </c>
      <c r="D37" s="1739"/>
      <c r="E37" s="1739"/>
      <c r="F37" s="1739"/>
      <c r="G37" s="1765" t="s">
        <v>788</v>
      </c>
      <c r="H37" s="1766"/>
      <c r="I37" s="1766"/>
      <c r="J37" s="1766"/>
      <c r="K37" s="1767"/>
      <c r="L37" s="1765" t="s">
        <v>789</v>
      </c>
      <c r="M37" s="1766"/>
      <c r="N37" s="1766"/>
      <c r="O37" s="1766"/>
      <c r="P37" s="1767"/>
      <c r="Q37" s="1764"/>
      <c r="R37" s="1764"/>
      <c r="S37" s="1764"/>
      <c r="T37" s="1764"/>
      <c r="U37" s="1764"/>
      <c r="V37" s="1764"/>
      <c r="W37" s="1764"/>
      <c r="X37" s="1764"/>
      <c r="Y37" s="1764"/>
      <c r="Z37" s="1764"/>
      <c r="AA37" s="1747"/>
    </row>
    <row r="38" spans="2:27" s="1736" customFormat="1" ht="19.5" customHeight="1">
      <c r="B38" s="1746"/>
      <c r="C38" s="1740" t="s">
        <v>790</v>
      </c>
      <c r="D38" s="1741"/>
      <c r="E38" s="1741"/>
      <c r="F38" s="1742"/>
      <c r="G38" s="1740"/>
      <c r="H38" s="1741"/>
      <c r="I38" s="1741"/>
      <c r="J38" s="1741"/>
      <c r="K38" s="1742"/>
      <c r="L38" s="1740"/>
      <c r="M38" s="1741"/>
      <c r="N38" s="1741"/>
      <c r="O38" s="1741"/>
      <c r="P38" s="1742"/>
      <c r="Q38" s="1764"/>
      <c r="R38" s="1764"/>
      <c r="S38" s="1764"/>
      <c r="T38" s="1764"/>
      <c r="U38" s="1764"/>
      <c r="V38" s="1764"/>
      <c r="W38" s="1764"/>
      <c r="X38" s="1764"/>
      <c r="Y38" s="1764"/>
      <c r="Z38" s="1764"/>
      <c r="AA38" s="1747"/>
    </row>
    <row r="39" spans="2:27" s="1736" customFormat="1" ht="9" customHeight="1">
      <c r="B39" s="1746"/>
      <c r="C39" s="1752"/>
      <c r="D39" s="1752"/>
      <c r="E39" s="1752"/>
      <c r="F39" s="1752"/>
      <c r="G39" s="1752"/>
      <c r="H39" s="1752"/>
      <c r="I39" s="1752"/>
      <c r="J39" s="1752"/>
      <c r="K39" s="1752"/>
      <c r="L39" s="1764"/>
      <c r="M39" s="1752"/>
      <c r="N39" s="1752"/>
      <c r="O39" s="1752"/>
      <c r="P39" s="1752"/>
      <c r="Q39" s="1752"/>
      <c r="R39" s="1752"/>
      <c r="S39" s="1752"/>
      <c r="T39" s="1752"/>
      <c r="U39" s="1752"/>
      <c r="V39" s="1764"/>
      <c r="W39" s="1764"/>
      <c r="X39" s="1764"/>
      <c r="Y39" s="1764"/>
      <c r="Z39" s="1764"/>
      <c r="AA39" s="1747"/>
    </row>
    <row r="40" spans="2:27" s="1736" customFormat="1" ht="19.5" customHeight="1">
      <c r="B40" s="1746"/>
      <c r="C40" s="1739" t="s">
        <v>787</v>
      </c>
      <c r="D40" s="1739"/>
      <c r="E40" s="1739"/>
      <c r="F40" s="1739"/>
      <c r="G40" s="1765" t="s">
        <v>791</v>
      </c>
      <c r="H40" s="1766"/>
      <c r="I40" s="1766"/>
      <c r="J40" s="1766"/>
      <c r="K40" s="1767"/>
      <c r="L40" s="1765" t="s">
        <v>792</v>
      </c>
      <c r="M40" s="1766"/>
      <c r="N40" s="1766"/>
      <c r="O40" s="1766"/>
      <c r="P40" s="1767"/>
      <c r="Q40" s="1764"/>
      <c r="R40" s="1764"/>
      <c r="S40" s="1764"/>
      <c r="T40" s="1764"/>
      <c r="U40" s="1764"/>
      <c r="V40" s="1764"/>
      <c r="W40" s="1764"/>
      <c r="X40" s="1764"/>
      <c r="Y40" s="1764"/>
      <c r="Z40" s="1764"/>
      <c r="AA40" s="1747"/>
    </row>
    <row r="41" spans="2:27" s="1736" customFormat="1" ht="19.5" customHeight="1">
      <c r="B41" s="1746"/>
      <c r="C41" s="1740" t="s">
        <v>793</v>
      </c>
      <c r="D41" s="1741"/>
      <c r="E41" s="1741"/>
      <c r="F41" s="1742"/>
      <c r="G41" s="1740"/>
      <c r="H41" s="1741"/>
      <c r="I41" s="1741"/>
      <c r="J41" s="1741"/>
      <c r="K41" s="1742"/>
      <c r="L41" s="1740"/>
      <c r="M41" s="1741"/>
      <c r="N41" s="1741"/>
      <c r="O41" s="1741"/>
      <c r="P41" s="1742"/>
      <c r="Q41" s="1764"/>
      <c r="R41" s="1764"/>
      <c r="S41" s="1764"/>
      <c r="T41" s="1764"/>
      <c r="U41" s="1764"/>
      <c r="V41" s="1764"/>
      <c r="W41" s="1764"/>
      <c r="X41" s="1764"/>
      <c r="Y41" s="1764"/>
      <c r="Z41" s="1764"/>
      <c r="AA41" s="1747"/>
    </row>
    <row r="42" spans="2:27" s="1736" customFormat="1" ht="6" customHeight="1">
      <c r="B42" s="1746"/>
      <c r="C42" s="1752"/>
      <c r="D42" s="1752"/>
      <c r="E42" s="1752"/>
      <c r="F42" s="1752"/>
      <c r="G42" s="1752"/>
      <c r="H42" s="1752"/>
      <c r="I42" s="1752"/>
      <c r="J42" s="1752"/>
      <c r="K42" s="1752"/>
      <c r="L42" s="1764"/>
      <c r="M42" s="1752"/>
      <c r="N42" s="1752"/>
      <c r="O42" s="1752"/>
      <c r="P42" s="1752"/>
      <c r="Q42" s="1752"/>
      <c r="R42" s="1752"/>
      <c r="S42" s="1752"/>
      <c r="T42" s="1752"/>
      <c r="U42" s="1752"/>
      <c r="V42" s="1764"/>
      <c r="W42" s="1764"/>
      <c r="X42" s="1764"/>
      <c r="Y42" s="1764"/>
      <c r="Z42" s="1764"/>
      <c r="AA42" s="1747"/>
    </row>
    <row r="43" spans="2:27" s="1736" customFormat="1" ht="17.25" customHeight="1">
      <c r="B43" s="1746"/>
      <c r="C43" s="1736" t="s">
        <v>794</v>
      </c>
      <c r="D43" s="1752"/>
      <c r="E43" s="1752"/>
      <c r="F43" s="1752"/>
      <c r="G43" s="1752"/>
      <c r="H43" s="1752"/>
      <c r="I43" s="1752"/>
      <c r="J43" s="1752"/>
      <c r="K43" s="1752"/>
      <c r="L43" s="1752"/>
      <c r="M43" s="1752"/>
      <c r="N43" s="1752"/>
      <c r="O43" s="1752"/>
      <c r="Y43" s="1750"/>
      <c r="Z43" s="1750"/>
      <c r="AA43" s="1747"/>
    </row>
    <row r="44" spans="2:27" s="1736" customFormat="1" ht="4.5" customHeight="1">
      <c r="B44" s="1746"/>
      <c r="D44" s="1752"/>
      <c r="E44" s="1752"/>
      <c r="F44" s="1752"/>
      <c r="G44" s="1752"/>
      <c r="H44" s="1752"/>
      <c r="I44" s="1752"/>
      <c r="J44" s="1752"/>
      <c r="K44" s="1752"/>
      <c r="L44" s="1752"/>
      <c r="M44" s="1752"/>
      <c r="N44" s="1752"/>
      <c r="O44" s="1752"/>
      <c r="Y44" s="1750"/>
      <c r="Z44" s="1750"/>
      <c r="AA44" s="1747"/>
    </row>
    <row r="45" spans="2:27" s="1736" customFormat="1" ht="16.5" customHeight="1">
      <c r="B45" s="1746"/>
      <c r="C45" s="1752"/>
      <c r="D45" s="1768" t="s">
        <v>795</v>
      </c>
      <c r="E45" s="1768"/>
      <c r="F45" s="1768"/>
      <c r="G45" s="1768"/>
      <c r="H45" s="1768"/>
      <c r="I45" s="1768"/>
      <c r="J45" s="1768"/>
      <c r="K45" s="1768"/>
      <c r="L45" s="1768"/>
      <c r="M45" s="1768"/>
      <c r="N45" s="1768"/>
      <c r="O45" s="1768"/>
      <c r="P45" s="1768"/>
      <c r="Q45" s="1768"/>
      <c r="R45" s="1768"/>
      <c r="S45" s="1768"/>
      <c r="T45" s="1768"/>
      <c r="U45" s="1755"/>
      <c r="V45" s="1752"/>
      <c r="W45" s="1752"/>
      <c r="X45" s="1752"/>
      <c r="Y45" s="1752"/>
      <c r="Z45" s="1752"/>
      <c r="AA45" s="1747"/>
    </row>
    <row r="46" spans="2:27" s="1736" customFormat="1" ht="6" customHeight="1">
      <c r="B46" s="1746"/>
      <c r="C46" s="1752"/>
      <c r="D46" s="1752"/>
      <c r="E46" s="1752"/>
      <c r="F46" s="1752"/>
      <c r="G46" s="1752"/>
      <c r="H46" s="1752"/>
      <c r="I46" s="1752"/>
      <c r="J46" s="1752"/>
      <c r="K46" s="1752"/>
      <c r="L46" s="1764"/>
      <c r="M46" s="1752"/>
      <c r="N46" s="1752"/>
      <c r="O46" s="1752"/>
      <c r="P46" s="1752"/>
      <c r="Q46" s="1752"/>
      <c r="R46" s="1752"/>
      <c r="S46" s="1752"/>
      <c r="T46" s="1752"/>
      <c r="U46" s="1752"/>
      <c r="V46" s="1764"/>
      <c r="W46" s="1764"/>
      <c r="X46" s="1764"/>
      <c r="Y46" s="1764"/>
      <c r="Z46" s="1764"/>
      <c r="AA46" s="1747"/>
    </row>
    <row r="47" spans="2:27" s="1736" customFormat="1" ht="19.5" customHeight="1">
      <c r="B47" s="1746"/>
      <c r="C47" s="1736" t="s">
        <v>796</v>
      </c>
      <c r="D47" s="1752"/>
      <c r="E47" s="1752"/>
      <c r="F47" s="1752"/>
      <c r="G47" s="1752"/>
      <c r="H47" s="1752"/>
      <c r="I47" s="1752"/>
      <c r="J47" s="1752"/>
      <c r="K47" s="1752"/>
      <c r="L47" s="1764"/>
      <c r="M47" s="1752"/>
      <c r="N47" s="1752"/>
      <c r="O47" s="1752"/>
      <c r="P47" s="1752"/>
      <c r="Q47" s="1752"/>
      <c r="R47" s="1752"/>
      <c r="S47" s="1752"/>
      <c r="T47" s="1752"/>
      <c r="U47" s="1752"/>
      <c r="V47" s="1764"/>
      <c r="W47" s="1764"/>
      <c r="X47" s="1764"/>
      <c r="Y47" s="1764"/>
      <c r="Z47" s="1764"/>
      <c r="AA47" s="1747"/>
    </row>
    <row r="48" spans="2:27" s="1736" customFormat="1" ht="19.5" customHeight="1">
      <c r="B48" s="1746"/>
      <c r="C48" s="1739" t="s">
        <v>787</v>
      </c>
      <c r="D48" s="1739"/>
      <c r="E48" s="1739"/>
      <c r="F48" s="1739"/>
      <c r="G48" s="1739" t="s">
        <v>797</v>
      </c>
      <c r="H48" s="1739"/>
      <c r="I48" s="1739"/>
      <c r="J48" s="1739"/>
      <c r="K48" s="1739"/>
      <c r="L48" s="1739"/>
      <c r="M48" s="1739"/>
      <c r="N48" s="1739" t="s">
        <v>798</v>
      </c>
      <c r="O48" s="1739"/>
      <c r="P48" s="1739"/>
      <c r="Q48" s="1739"/>
      <c r="R48" s="1739"/>
      <c r="S48" s="1739"/>
      <c r="T48" s="1739"/>
      <c r="U48" s="1752"/>
      <c r="V48" s="1764"/>
      <c r="W48" s="1764"/>
      <c r="X48" s="1764"/>
      <c r="Y48" s="1764"/>
      <c r="Z48" s="1764"/>
      <c r="AA48" s="1747"/>
    </row>
    <row r="49" spans="2:27" s="1736" customFormat="1" ht="19.5" customHeight="1">
      <c r="B49" s="1746"/>
      <c r="C49" s="1769" t="s">
        <v>799</v>
      </c>
      <c r="D49" s="1770"/>
      <c r="E49" s="1770"/>
      <c r="F49" s="1771"/>
      <c r="G49" s="1739"/>
      <c r="H49" s="1739"/>
      <c r="I49" s="1739"/>
      <c r="J49" s="1739"/>
      <c r="K49" s="1739"/>
      <c r="L49" s="1739"/>
      <c r="M49" s="1739"/>
      <c r="N49" s="1739"/>
      <c r="O49" s="1739"/>
      <c r="P49" s="1739"/>
      <c r="Q49" s="1739"/>
      <c r="R49" s="1739"/>
      <c r="S49" s="1739"/>
      <c r="T49" s="1739"/>
      <c r="U49" s="1752"/>
      <c r="V49" s="1764"/>
      <c r="W49" s="1764"/>
      <c r="X49" s="1764"/>
      <c r="Y49" s="1764"/>
      <c r="Z49" s="1764"/>
      <c r="AA49" s="1747"/>
    </row>
    <row r="50" spans="2:27" s="1736" customFormat="1" ht="19.5" customHeight="1">
      <c r="B50" s="1746"/>
      <c r="C50" s="1772" t="s">
        <v>800</v>
      </c>
      <c r="D50" s="1772"/>
      <c r="E50" s="1772"/>
      <c r="F50" s="1772"/>
      <c r="G50" s="1772"/>
      <c r="H50" s="1772"/>
      <c r="I50" s="1772"/>
      <c r="J50" s="1772"/>
      <c r="K50" s="1772"/>
      <c r="L50" s="1772"/>
      <c r="M50" s="1772"/>
      <c r="N50" s="1772"/>
      <c r="O50" s="1772"/>
      <c r="P50" s="1772"/>
      <c r="Q50" s="1772"/>
      <c r="R50" s="1772"/>
      <c r="S50" s="1772"/>
      <c r="T50" s="1772"/>
      <c r="U50" s="1772"/>
      <c r="V50" s="1772"/>
      <c r="W50" s="1772"/>
      <c r="X50" s="1772"/>
      <c r="Y50" s="1772"/>
      <c r="Z50" s="1772"/>
      <c r="AA50" s="1747"/>
    </row>
    <row r="51" spans="2:27" s="1736" customFormat="1" ht="16.5" customHeight="1">
      <c r="B51" s="1746"/>
      <c r="C51" s="1752"/>
      <c r="D51" s="1768" t="s">
        <v>801</v>
      </c>
      <c r="E51" s="1768"/>
      <c r="F51" s="1768"/>
      <c r="G51" s="1768"/>
      <c r="H51" s="1768"/>
      <c r="I51" s="1768"/>
      <c r="J51" s="1768"/>
      <c r="K51" s="1768"/>
      <c r="L51" s="1768"/>
      <c r="M51" s="1768"/>
      <c r="N51" s="1768"/>
      <c r="O51" s="1768"/>
      <c r="P51" s="1768"/>
      <c r="Q51" s="1768"/>
      <c r="R51" s="1768"/>
      <c r="S51" s="1768"/>
      <c r="T51" s="1768"/>
      <c r="U51" s="1755"/>
      <c r="V51" s="1752"/>
      <c r="W51" s="1752"/>
      <c r="X51" s="1752"/>
      <c r="Y51" s="1752"/>
      <c r="Z51" s="1752"/>
      <c r="AA51" s="1747"/>
    </row>
    <row r="52" spans="2:27" ht="6" customHeight="1">
      <c r="B52" s="1773"/>
      <c r="C52" s="1774"/>
      <c r="D52" s="1774"/>
      <c r="E52" s="1774"/>
      <c r="F52" s="1774"/>
      <c r="G52" s="1774"/>
      <c r="H52" s="1774"/>
      <c r="I52" s="1774"/>
      <c r="J52" s="1774"/>
      <c r="K52" s="1774"/>
      <c r="L52" s="1774"/>
      <c r="M52" s="1774"/>
      <c r="N52" s="1774"/>
      <c r="O52" s="1774"/>
      <c r="P52" s="1774"/>
      <c r="Q52" s="1774"/>
      <c r="R52" s="1774"/>
      <c r="S52" s="1774"/>
      <c r="T52" s="1774"/>
      <c r="U52" s="1774"/>
      <c r="V52" s="1774"/>
      <c r="W52" s="1774"/>
      <c r="X52" s="1774"/>
      <c r="Y52" s="1774"/>
      <c r="Z52" s="1774"/>
      <c r="AA52" s="1775"/>
    </row>
    <row r="53" spans="2:27" s="1736" customFormat="1" ht="7.5" customHeight="1"/>
    <row r="54" spans="2:27" s="1764" customFormat="1" ht="12.6" customHeight="1">
      <c r="B54" s="1777" t="s">
        <v>1007</v>
      </c>
      <c r="C54" s="1777"/>
      <c r="D54" s="1777"/>
      <c r="E54" s="1777"/>
      <c r="F54" s="1777"/>
      <c r="G54" s="1777"/>
      <c r="H54" s="1777"/>
      <c r="I54" s="1777"/>
      <c r="J54" s="1777"/>
      <c r="K54" s="1777"/>
      <c r="L54" s="1777"/>
      <c r="M54" s="1777"/>
      <c r="N54" s="1777"/>
      <c r="O54" s="1777"/>
      <c r="P54" s="1777"/>
      <c r="Q54" s="1777"/>
      <c r="R54" s="1777"/>
      <c r="S54" s="1777"/>
      <c r="T54" s="1777"/>
      <c r="U54" s="1777"/>
      <c r="V54" s="1777"/>
      <c r="W54" s="1777"/>
      <c r="X54" s="1777"/>
      <c r="Y54" s="1777"/>
      <c r="Z54" s="1777"/>
      <c r="AA54" s="1777"/>
    </row>
    <row r="55" spans="2:27" s="1764" customFormat="1" ht="12.6" customHeight="1">
      <c r="B55" s="1777"/>
      <c r="C55" s="1777"/>
      <c r="D55" s="1777"/>
      <c r="E55" s="1777"/>
      <c r="F55" s="1777"/>
      <c r="G55" s="1777"/>
      <c r="H55" s="1777"/>
      <c r="I55" s="1777"/>
      <c r="J55" s="1777"/>
      <c r="K55" s="1777"/>
      <c r="L55" s="1777"/>
      <c r="M55" s="1777"/>
      <c r="N55" s="1777"/>
      <c r="O55" s="1777"/>
      <c r="P55" s="1777"/>
      <c r="Q55" s="1777"/>
      <c r="R55" s="1777"/>
      <c r="S55" s="1777"/>
      <c r="T55" s="1777"/>
      <c r="U55" s="1777"/>
      <c r="V55" s="1777"/>
      <c r="W55" s="1777"/>
      <c r="X55" s="1777"/>
      <c r="Y55" s="1777"/>
      <c r="Z55" s="1777"/>
      <c r="AA55" s="1777"/>
    </row>
    <row r="56" spans="2:27" s="1764" customFormat="1" ht="12.6" customHeight="1">
      <c r="B56" s="1777"/>
      <c r="C56" s="1777"/>
      <c r="D56" s="1777"/>
      <c r="E56" s="1777"/>
      <c r="F56" s="1777"/>
      <c r="G56" s="1777"/>
      <c r="H56" s="1777"/>
      <c r="I56" s="1777"/>
      <c r="J56" s="1777"/>
      <c r="K56" s="1777"/>
      <c r="L56" s="1777"/>
      <c r="M56" s="1777"/>
      <c r="N56" s="1777"/>
      <c r="O56" s="1777"/>
      <c r="P56" s="1777"/>
      <c r="Q56" s="1777"/>
      <c r="R56" s="1777"/>
      <c r="S56" s="1777"/>
      <c r="T56" s="1777"/>
      <c r="U56" s="1777"/>
      <c r="V56" s="1777"/>
      <c r="W56" s="1777"/>
      <c r="X56" s="1777"/>
      <c r="Y56" s="1777"/>
      <c r="Z56" s="1777"/>
      <c r="AA56" s="1777"/>
    </row>
    <row r="57" spans="2:27" s="1764" customFormat="1" ht="12.6" customHeight="1">
      <c r="B57" s="1778" t="s">
        <v>1008</v>
      </c>
      <c r="C57" s="1778"/>
      <c r="D57" s="1778"/>
      <c r="E57" s="1778"/>
      <c r="F57" s="1778"/>
      <c r="G57" s="1778"/>
      <c r="H57" s="1778"/>
      <c r="I57" s="1778"/>
      <c r="J57" s="1778"/>
      <c r="K57" s="1778"/>
      <c r="L57" s="1778"/>
      <c r="M57" s="1778"/>
      <c r="N57" s="1778"/>
      <c r="O57" s="1778"/>
      <c r="P57" s="1778"/>
      <c r="Q57" s="1778"/>
      <c r="R57" s="1778"/>
      <c r="S57" s="1778"/>
      <c r="T57" s="1778"/>
      <c r="U57" s="1778"/>
      <c r="V57" s="1778"/>
      <c r="W57" s="1778"/>
      <c r="X57" s="1778"/>
      <c r="Y57" s="1778"/>
      <c r="Z57" s="1778"/>
      <c r="AA57" s="1778"/>
    </row>
    <row r="58" spans="2:27" s="1764" customFormat="1" ht="12.6" customHeight="1">
      <c r="B58" s="1778"/>
      <c r="C58" s="1778"/>
      <c r="D58" s="1778"/>
      <c r="E58" s="1778"/>
      <c r="F58" s="1778"/>
      <c r="G58" s="1778"/>
      <c r="H58" s="1778"/>
      <c r="I58" s="1778"/>
      <c r="J58" s="1778"/>
      <c r="K58" s="1778"/>
      <c r="L58" s="1778"/>
      <c r="M58" s="1778"/>
      <c r="N58" s="1778"/>
      <c r="O58" s="1778"/>
      <c r="P58" s="1778"/>
      <c r="Q58" s="1778"/>
      <c r="R58" s="1778"/>
      <c r="S58" s="1778"/>
      <c r="T58" s="1778"/>
      <c r="U58" s="1778"/>
      <c r="V58" s="1778"/>
      <c r="W58" s="1778"/>
      <c r="X58" s="1778"/>
      <c r="Y58" s="1778"/>
      <c r="Z58" s="1778"/>
      <c r="AA58" s="1778"/>
    </row>
    <row r="59" spans="2:27" s="1764" customFormat="1" ht="12.6" customHeight="1">
      <c r="B59" s="1778"/>
      <c r="C59" s="1778"/>
      <c r="D59" s="1778"/>
      <c r="E59" s="1778"/>
      <c r="F59" s="1778"/>
      <c r="G59" s="1778"/>
      <c r="H59" s="1778"/>
      <c r="I59" s="1778"/>
      <c r="J59" s="1778"/>
      <c r="K59" s="1778"/>
      <c r="L59" s="1778"/>
      <c r="M59" s="1778"/>
      <c r="N59" s="1778"/>
      <c r="O59" s="1778"/>
      <c r="P59" s="1778"/>
      <c r="Q59" s="1778"/>
      <c r="R59" s="1778"/>
      <c r="S59" s="1778"/>
      <c r="T59" s="1778"/>
      <c r="U59" s="1778"/>
      <c r="V59" s="1778"/>
      <c r="W59" s="1778"/>
      <c r="X59" s="1778"/>
      <c r="Y59" s="1778"/>
      <c r="Z59" s="1778"/>
      <c r="AA59" s="1778"/>
    </row>
    <row r="60" spans="2:27" s="1764" customFormat="1" ht="15.6" customHeight="1">
      <c r="B60" s="1779" t="s">
        <v>1006</v>
      </c>
      <c r="D60" s="1780"/>
    </row>
    <row r="61" spans="2:27" ht="8.25" customHeight="1">
      <c r="B61" s="1781"/>
      <c r="D61" s="1782"/>
    </row>
    <row r="62" spans="2:27">
      <c r="B62" s="1781"/>
      <c r="D62" s="1782"/>
    </row>
    <row r="63" spans="2:27">
      <c r="B63" s="1781"/>
      <c r="D63" s="1782"/>
    </row>
  </sheetData>
  <mergeCells count="54">
    <mergeCell ref="C12:F12"/>
    <mergeCell ref="G12:K12"/>
    <mergeCell ref="M12:P12"/>
    <mergeCell ref="Q12:U12"/>
    <mergeCell ref="B3:AA3"/>
    <mergeCell ref="B5:F5"/>
    <mergeCell ref="G5:AA5"/>
    <mergeCell ref="C9:F9"/>
    <mergeCell ref="G9:K9"/>
    <mergeCell ref="Q20:U20"/>
    <mergeCell ref="V20:Z20"/>
    <mergeCell ref="C15:F15"/>
    <mergeCell ref="G15:K15"/>
    <mergeCell ref="L15:P15"/>
    <mergeCell ref="Q15:U15"/>
    <mergeCell ref="V15:Z15"/>
    <mergeCell ref="C16:F16"/>
    <mergeCell ref="G16:K16"/>
    <mergeCell ref="L16:P16"/>
    <mergeCell ref="Q16:U16"/>
    <mergeCell ref="V16:Z16"/>
    <mergeCell ref="C38:F38"/>
    <mergeCell ref="G38:K38"/>
    <mergeCell ref="L38:P38"/>
    <mergeCell ref="C19:F19"/>
    <mergeCell ref="G19:K19"/>
    <mergeCell ref="L19:P19"/>
    <mergeCell ref="C25:Z26"/>
    <mergeCell ref="C29:Z30"/>
    <mergeCell ref="C37:F37"/>
    <mergeCell ref="G37:K37"/>
    <mergeCell ref="L37:P37"/>
    <mergeCell ref="Q19:U19"/>
    <mergeCell ref="V19:Z19"/>
    <mergeCell ref="C20:F20"/>
    <mergeCell ref="G20:K20"/>
    <mergeCell ref="L20:P20"/>
    <mergeCell ref="C40:F40"/>
    <mergeCell ref="G40:K40"/>
    <mergeCell ref="L40:P40"/>
    <mergeCell ref="C41:F41"/>
    <mergeCell ref="G41:K41"/>
    <mergeCell ref="L41:P41"/>
    <mergeCell ref="B54:AA56"/>
    <mergeCell ref="B57:AA59"/>
    <mergeCell ref="C50:Z50"/>
    <mergeCell ref="D51:T51"/>
    <mergeCell ref="D45:T45"/>
    <mergeCell ref="C48:F48"/>
    <mergeCell ref="G48:M48"/>
    <mergeCell ref="N48:T48"/>
    <mergeCell ref="C49:F49"/>
    <mergeCell ref="G49:M49"/>
    <mergeCell ref="N49:T49"/>
  </mergeCells>
  <phoneticPr fontId="5"/>
  <printOptions horizontalCentered="1"/>
  <pageMargins left="0.70866141732283472" right="0.39370078740157483" top="0.51181102362204722" bottom="0.35433070866141736" header="0.31496062992125984" footer="0.31496062992125984"/>
  <pageSetup paperSize="9" scale="94" orientation="portrait" r:id="rId1"/>
  <headerFooter>
    <oddFooter>&amp;C1－&amp;P</oddFooter>
  </headerFooter>
  <rowBreaks count="1" manualBreakCount="1">
    <brk id="60"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20</xdr:col>
                    <xdr:colOff>30480</xdr:colOff>
                    <xdr:row>31</xdr:row>
                    <xdr:rowOff>0</xdr:rowOff>
                  </from>
                  <to>
                    <xdr:col>22</xdr:col>
                    <xdr:colOff>114300</xdr:colOff>
                    <xdr:row>32</xdr:row>
                    <xdr:rowOff>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20</xdr:col>
                    <xdr:colOff>30480</xdr:colOff>
                    <xdr:row>21</xdr:row>
                    <xdr:rowOff>0</xdr:rowOff>
                  </from>
                  <to>
                    <xdr:col>22</xdr:col>
                    <xdr:colOff>114300</xdr:colOff>
                    <xdr:row>22</xdr:row>
                    <xdr:rowOff>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20</xdr:col>
                    <xdr:colOff>30480</xdr:colOff>
                    <xdr:row>44</xdr:row>
                    <xdr:rowOff>0</xdr:rowOff>
                  </from>
                  <to>
                    <xdr:col>22</xdr:col>
                    <xdr:colOff>114300</xdr:colOff>
                    <xdr:row>45</xdr:row>
                    <xdr:rowOff>30480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20</xdr:col>
                    <xdr:colOff>30480</xdr:colOff>
                    <xdr:row>50</xdr:row>
                    <xdr:rowOff>0</xdr:rowOff>
                  </from>
                  <to>
                    <xdr:col>22</xdr:col>
                    <xdr:colOff>114300</xdr:colOff>
                    <xdr:row>51</xdr:row>
                    <xdr:rowOff>30480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20</xdr:col>
                    <xdr:colOff>30480</xdr:colOff>
                    <xdr:row>33</xdr:row>
                    <xdr:rowOff>0</xdr:rowOff>
                  </from>
                  <to>
                    <xdr:col>22</xdr:col>
                    <xdr:colOff>114300</xdr:colOff>
                    <xdr:row>34</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K50"/>
  <sheetViews>
    <sheetView view="pageBreakPreview" zoomScale="85" zoomScaleNormal="100" zoomScaleSheetLayoutView="85" workbookViewId="0">
      <selection activeCell="G9" sqref="G9:AC9"/>
    </sheetView>
  </sheetViews>
  <sheetFormatPr defaultColWidth="4.42578125" defaultRowHeight="13.2"/>
  <cols>
    <col min="1" max="1" width="1.5703125" style="618" customWidth="1"/>
    <col min="2" max="2" width="4" style="310" customWidth="1"/>
    <col min="3" max="30" width="4" style="618" customWidth="1"/>
    <col min="31" max="33" width="4.140625" style="618" customWidth="1"/>
    <col min="34" max="34" width="4" style="618" customWidth="1"/>
    <col min="35" max="35" width="1.5703125" style="618" customWidth="1"/>
    <col min="36" max="16384" width="4.42578125" style="618"/>
  </cols>
  <sheetData>
    <row r="1" spans="2:37" s="292" customFormat="1">
      <c r="B1" s="292" t="s">
        <v>929</v>
      </c>
    </row>
    <row r="2" spans="2:37" s="292" customFormat="1">
      <c r="Y2" s="293" t="s">
        <v>336</v>
      </c>
      <c r="Z2" s="1042"/>
      <c r="AA2" s="1042"/>
      <c r="AB2" s="293" t="s">
        <v>0</v>
      </c>
      <c r="AC2" s="1042"/>
      <c r="AD2" s="1042"/>
      <c r="AE2" s="293" t="s">
        <v>825</v>
      </c>
      <c r="AF2" s="1042"/>
      <c r="AG2" s="1042"/>
      <c r="AH2" s="293" t="s">
        <v>367</v>
      </c>
    </row>
    <row r="3" spans="2:37" s="292" customFormat="1">
      <c r="AH3" s="293"/>
    </row>
    <row r="4" spans="2:37" s="292" customFormat="1">
      <c r="B4" s="1042" t="s">
        <v>930</v>
      </c>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row>
    <row r="5" spans="2:37" s="292" customFormat="1"/>
    <row r="6" spans="2:37" s="292" customFormat="1" ht="21" customHeight="1">
      <c r="B6" s="1043" t="s">
        <v>931</v>
      </c>
      <c r="C6" s="1043"/>
      <c r="D6" s="1043"/>
      <c r="E6" s="1043"/>
      <c r="F6" s="1044"/>
      <c r="G6" s="610"/>
      <c r="H6" s="611"/>
      <c r="I6" s="611"/>
      <c r="J6" s="611"/>
      <c r="K6" s="611"/>
      <c r="L6" s="611"/>
      <c r="M6" s="611"/>
      <c r="N6" s="611"/>
      <c r="O6" s="611"/>
      <c r="P6" s="611"/>
      <c r="Q6" s="611"/>
      <c r="R6" s="611"/>
      <c r="S6" s="611"/>
      <c r="T6" s="611"/>
      <c r="U6" s="611"/>
      <c r="V6" s="611"/>
      <c r="W6" s="611"/>
      <c r="X6" s="611"/>
      <c r="Y6" s="611"/>
      <c r="Z6" s="611"/>
      <c r="AA6" s="611"/>
      <c r="AB6" s="611"/>
      <c r="AC6" s="611"/>
      <c r="AD6" s="611"/>
      <c r="AE6" s="611"/>
      <c r="AF6" s="611"/>
      <c r="AG6" s="611"/>
      <c r="AH6" s="612"/>
    </row>
    <row r="7" spans="2:37" ht="21" customHeight="1">
      <c r="B7" s="1044" t="s">
        <v>932</v>
      </c>
      <c r="C7" s="1045"/>
      <c r="D7" s="1045"/>
      <c r="E7" s="1045"/>
      <c r="F7" s="1046"/>
      <c r="G7" s="613" t="s">
        <v>354</v>
      </c>
      <c r="H7" s="614" t="s">
        <v>933</v>
      </c>
      <c r="I7" s="614"/>
      <c r="J7" s="614"/>
      <c r="K7" s="614"/>
      <c r="L7" s="615" t="s">
        <v>354</v>
      </c>
      <c r="M7" s="614" t="s">
        <v>934</v>
      </c>
      <c r="N7" s="614"/>
      <c r="O7" s="614"/>
      <c r="P7" s="614"/>
      <c r="Q7" s="615" t="s">
        <v>354</v>
      </c>
      <c r="R7" s="614" t="s">
        <v>935</v>
      </c>
      <c r="S7" s="1328"/>
      <c r="T7" s="1784"/>
      <c r="U7" s="1328"/>
      <c r="V7" s="616"/>
      <c r="W7" s="616"/>
      <c r="X7" s="616"/>
      <c r="Y7" s="616"/>
      <c r="Z7" s="616"/>
      <c r="AA7" s="616"/>
      <c r="AB7" s="616"/>
      <c r="AC7" s="616"/>
      <c r="AD7" s="616"/>
      <c r="AE7" s="616"/>
      <c r="AF7" s="616"/>
      <c r="AG7" s="616"/>
      <c r="AH7" s="617"/>
    </row>
    <row r="8" spans="2:37" ht="21" customHeight="1">
      <c r="B8" s="1047" t="s">
        <v>936</v>
      </c>
      <c r="C8" s="1048"/>
      <c r="D8" s="1048"/>
      <c r="E8" s="1048"/>
      <c r="F8" s="1049"/>
      <c r="G8" s="619" t="s">
        <v>354</v>
      </c>
      <c r="H8" s="754" t="s">
        <v>937</v>
      </c>
      <c r="I8" s="620"/>
      <c r="J8" s="620"/>
      <c r="K8" s="620"/>
      <c r="L8" s="620"/>
      <c r="M8" s="620"/>
      <c r="N8" s="620"/>
      <c r="O8" s="620"/>
      <c r="P8" s="620"/>
      <c r="Q8" s="620"/>
      <c r="R8" s="620"/>
      <c r="S8" s="614"/>
      <c r="T8" s="1784"/>
      <c r="U8" s="615" t="s">
        <v>354</v>
      </c>
      <c r="V8" s="752" t="s">
        <v>938</v>
      </c>
      <c r="W8" s="752"/>
      <c r="X8" s="622"/>
      <c r="Y8" s="622"/>
      <c r="Z8" s="622"/>
      <c r="AA8" s="622"/>
      <c r="AB8" s="622"/>
      <c r="AC8" s="622"/>
      <c r="AD8" s="622"/>
      <c r="AE8" s="622"/>
      <c r="AF8" s="622"/>
      <c r="AG8" s="622"/>
      <c r="AH8" s="623"/>
    </row>
    <row r="9" spans="2:37" ht="21" customHeight="1">
      <c r="B9" s="1044" t="s">
        <v>939</v>
      </c>
      <c r="C9" s="1045"/>
      <c r="D9" s="1045"/>
      <c r="E9" s="1045"/>
      <c r="F9" s="1046"/>
      <c r="G9" s="613" t="s">
        <v>354</v>
      </c>
      <c r="H9" s="752" t="s">
        <v>940</v>
      </c>
      <c r="I9" s="614"/>
      <c r="J9" s="614"/>
      <c r="K9" s="614"/>
      <c r="L9" s="614"/>
      <c r="M9" s="614"/>
      <c r="N9" s="614"/>
      <c r="O9" s="614"/>
      <c r="P9" s="614"/>
      <c r="Q9" s="614"/>
      <c r="R9" s="614"/>
      <c r="S9" s="629"/>
      <c r="T9" s="629"/>
      <c r="U9" s="615" t="s">
        <v>354</v>
      </c>
      <c r="V9" s="586" t="s">
        <v>941</v>
      </c>
      <c r="W9" s="629"/>
      <c r="X9" s="752"/>
      <c r="Y9" s="616"/>
      <c r="Z9" s="616"/>
      <c r="AA9" s="616"/>
      <c r="AB9" s="616"/>
      <c r="AC9" s="616"/>
      <c r="AD9" s="616"/>
      <c r="AE9" s="616"/>
      <c r="AF9" s="616"/>
      <c r="AG9" s="616"/>
      <c r="AH9" s="617"/>
    </row>
    <row r="10" spans="2:37" ht="13.5" customHeight="1">
      <c r="B10" s="292"/>
      <c r="C10" s="586"/>
      <c r="D10" s="586"/>
      <c r="E10" s="586"/>
      <c r="F10" s="586"/>
      <c r="G10" s="751"/>
      <c r="H10" s="292"/>
      <c r="I10" s="625"/>
      <c r="J10" s="625"/>
      <c r="K10" s="625"/>
      <c r="L10" s="625"/>
      <c r="M10" s="625"/>
      <c r="N10" s="625"/>
      <c r="O10" s="625"/>
      <c r="P10" s="625"/>
      <c r="Q10" s="625"/>
      <c r="R10" s="625"/>
      <c r="S10" s="625"/>
      <c r="T10" s="625"/>
      <c r="U10" s="626"/>
      <c r="V10" s="626"/>
      <c r="W10" s="626"/>
      <c r="X10" s="626"/>
      <c r="Y10" s="626"/>
      <c r="Z10" s="626"/>
      <c r="AA10" s="626"/>
      <c r="AB10" s="626"/>
      <c r="AC10" s="626"/>
      <c r="AD10" s="626"/>
      <c r="AE10" s="626"/>
      <c r="AF10" s="626"/>
      <c r="AG10" s="626"/>
      <c r="AH10" s="626"/>
    </row>
    <row r="11" spans="2:37" ht="21" customHeight="1">
      <c r="B11" s="753" t="s">
        <v>942</v>
      </c>
      <c r="C11" s="754"/>
      <c r="D11" s="754"/>
      <c r="E11" s="754"/>
      <c r="F11" s="754"/>
      <c r="G11" s="621"/>
      <c r="H11" s="754"/>
      <c r="I11" s="620"/>
      <c r="J11" s="620"/>
      <c r="K11" s="620"/>
      <c r="L11" s="620"/>
      <c r="M11" s="620"/>
      <c r="N11" s="620"/>
      <c r="O11" s="620"/>
      <c r="P11" s="620"/>
      <c r="Q11" s="620"/>
      <c r="R11" s="620"/>
      <c r="S11" s="620"/>
      <c r="T11" s="620"/>
      <c r="U11" s="622"/>
      <c r="V11" s="622"/>
      <c r="W11" s="622"/>
      <c r="X11" s="622"/>
      <c r="Y11" s="622"/>
      <c r="Z11" s="622"/>
      <c r="AA11" s="622"/>
      <c r="AB11" s="622"/>
      <c r="AC11" s="622"/>
      <c r="AD11" s="622"/>
      <c r="AE11" s="622"/>
      <c r="AF11" s="622"/>
      <c r="AG11" s="622"/>
      <c r="AH11" s="623"/>
    </row>
    <row r="12" spans="2:37" ht="21" customHeight="1">
      <c r="B12" s="632"/>
      <c r="C12" s="292" t="s">
        <v>943</v>
      </c>
      <c r="D12" s="292"/>
      <c r="E12" s="292"/>
      <c r="F12" s="292"/>
      <c r="G12" s="751"/>
      <c r="H12" s="292"/>
      <c r="I12" s="625"/>
      <c r="J12" s="625"/>
      <c r="K12" s="625"/>
      <c r="L12" s="625"/>
      <c r="M12" s="625"/>
      <c r="N12" s="625"/>
      <c r="O12" s="625"/>
      <c r="P12" s="625"/>
      <c r="Q12" s="625"/>
      <c r="R12" s="625"/>
      <c r="S12" s="625"/>
      <c r="T12" s="625"/>
      <c r="U12" s="626"/>
      <c r="V12" s="626"/>
      <c r="W12" s="626"/>
      <c r="X12" s="626"/>
      <c r="Y12" s="626"/>
      <c r="Z12" s="626"/>
      <c r="AA12" s="626"/>
      <c r="AB12" s="626"/>
      <c r="AC12" s="626"/>
      <c r="AD12" s="626"/>
      <c r="AE12" s="626"/>
      <c r="AF12" s="626"/>
      <c r="AG12" s="626"/>
      <c r="AH12" s="627"/>
    </row>
    <row r="13" spans="2:37" ht="21" customHeight="1">
      <c r="B13" s="633"/>
      <c r="C13" s="1040" t="s">
        <v>944</v>
      </c>
      <c r="D13" s="1040"/>
      <c r="E13" s="1040"/>
      <c r="F13" s="1040"/>
      <c r="G13" s="1040"/>
      <c r="H13" s="1040"/>
      <c r="I13" s="1040"/>
      <c r="J13" s="1040"/>
      <c r="K13" s="1040"/>
      <c r="L13" s="1040"/>
      <c r="M13" s="1040"/>
      <c r="N13" s="1040"/>
      <c r="O13" s="1040"/>
      <c r="P13" s="1040"/>
      <c r="Q13" s="1040"/>
      <c r="R13" s="1040"/>
      <c r="S13" s="1040"/>
      <c r="T13" s="1040"/>
      <c r="U13" s="1040"/>
      <c r="V13" s="1040"/>
      <c r="W13" s="1040"/>
      <c r="X13" s="1040"/>
      <c r="Y13" s="1040"/>
      <c r="Z13" s="1040"/>
      <c r="AA13" s="1041" t="s">
        <v>945</v>
      </c>
      <c r="AB13" s="1041"/>
      <c r="AC13" s="1041"/>
      <c r="AD13" s="1041"/>
      <c r="AE13" s="1041"/>
      <c r="AF13" s="1041"/>
      <c r="AG13" s="1041"/>
      <c r="AH13" s="627"/>
      <c r="AK13" s="375"/>
    </row>
    <row r="14" spans="2:37" ht="21" customHeight="1">
      <c r="B14" s="633"/>
      <c r="C14" s="1050"/>
      <c r="D14" s="1050"/>
      <c r="E14" s="1050"/>
      <c r="F14" s="1050"/>
      <c r="G14" s="1050"/>
      <c r="H14" s="1050"/>
      <c r="I14" s="1050"/>
      <c r="J14" s="1050"/>
      <c r="K14" s="1050"/>
      <c r="L14" s="1050"/>
      <c r="M14" s="1050"/>
      <c r="N14" s="1050"/>
      <c r="O14" s="1050"/>
      <c r="P14" s="1050"/>
      <c r="Q14" s="1050"/>
      <c r="R14" s="1050"/>
      <c r="S14" s="1050"/>
      <c r="T14" s="1050"/>
      <c r="U14" s="1050"/>
      <c r="V14" s="1050"/>
      <c r="W14" s="1050"/>
      <c r="X14" s="1050"/>
      <c r="Y14" s="1050"/>
      <c r="Z14" s="1050"/>
      <c r="AA14" s="634"/>
      <c r="AB14" s="634"/>
      <c r="AC14" s="634"/>
      <c r="AD14" s="634"/>
      <c r="AE14" s="634"/>
      <c r="AF14" s="634"/>
      <c r="AG14" s="634"/>
      <c r="AH14" s="627"/>
      <c r="AK14" s="375"/>
    </row>
    <row r="15" spans="2:37" ht="9" customHeight="1">
      <c r="B15" s="633"/>
      <c r="C15" s="750"/>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622"/>
      <c r="AB15" s="622"/>
      <c r="AC15" s="622"/>
      <c r="AD15" s="622"/>
      <c r="AE15" s="622"/>
      <c r="AF15" s="622"/>
      <c r="AG15" s="622"/>
      <c r="AH15" s="627"/>
      <c r="AK15" s="1785"/>
    </row>
    <row r="16" spans="2:37" ht="21" customHeight="1">
      <c r="B16" s="633"/>
      <c r="C16" s="635" t="s">
        <v>946</v>
      </c>
      <c r="D16" s="636"/>
      <c r="E16" s="636"/>
      <c r="F16" s="636"/>
      <c r="G16" s="637"/>
      <c r="H16" s="626"/>
      <c r="I16" s="626"/>
      <c r="J16" s="626"/>
      <c r="K16" s="626"/>
      <c r="L16" s="626"/>
      <c r="M16" s="626"/>
      <c r="N16" s="626"/>
      <c r="O16" s="626"/>
      <c r="P16" s="626"/>
      <c r="Q16" s="626"/>
      <c r="R16" s="626"/>
      <c r="S16" s="626"/>
      <c r="T16" s="626"/>
      <c r="U16" s="626"/>
      <c r="V16" s="626"/>
      <c r="W16" s="626"/>
      <c r="X16" s="626"/>
      <c r="Y16" s="626"/>
      <c r="Z16" s="626"/>
      <c r="AA16" s="626"/>
      <c r="AB16" s="626"/>
      <c r="AC16" s="626"/>
      <c r="AD16" s="626"/>
      <c r="AE16" s="626"/>
      <c r="AF16" s="626"/>
      <c r="AG16" s="626"/>
      <c r="AH16" s="627"/>
    </row>
    <row r="17" spans="2:34" ht="21" customHeight="1">
      <c r="B17" s="633"/>
      <c r="C17" s="1040" t="s">
        <v>947</v>
      </c>
      <c r="D17" s="1040"/>
      <c r="E17" s="1040"/>
      <c r="F17" s="1040"/>
      <c r="G17" s="1040"/>
      <c r="H17" s="1040"/>
      <c r="I17" s="1040"/>
      <c r="J17" s="1040"/>
      <c r="K17" s="1040"/>
      <c r="L17" s="1040"/>
      <c r="M17" s="1040"/>
      <c r="N17" s="1040"/>
      <c r="O17" s="1040"/>
      <c r="P17" s="1040"/>
      <c r="Q17" s="1040"/>
      <c r="R17" s="1040"/>
      <c r="S17" s="1040"/>
      <c r="T17" s="1040"/>
      <c r="U17" s="1040"/>
      <c r="V17" s="1040"/>
      <c r="W17" s="1040"/>
      <c r="X17" s="1040"/>
      <c r="Y17" s="1040"/>
      <c r="Z17" s="1040"/>
      <c r="AA17" s="1041" t="s">
        <v>945</v>
      </c>
      <c r="AB17" s="1041"/>
      <c r="AC17" s="1041"/>
      <c r="AD17" s="1041"/>
      <c r="AE17" s="1041"/>
      <c r="AF17" s="1041"/>
      <c r="AG17" s="1041"/>
      <c r="AH17" s="627"/>
    </row>
    <row r="18" spans="2:34" ht="20.100000000000001" customHeight="1">
      <c r="B18" s="638"/>
      <c r="C18" s="1040"/>
      <c r="D18" s="1040"/>
      <c r="E18" s="1040"/>
      <c r="F18" s="1040"/>
      <c r="G18" s="1040"/>
      <c r="H18" s="1040"/>
      <c r="I18" s="1040"/>
      <c r="J18" s="1040"/>
      <c r="K18" s="1040"/>
      <c r="L18" s="1040"/>
      <c r="M18" s="1040"/>
      <c r="N18" s="1040"/>
      <c r="O18" s="1040"/>
      <c r="P18" s="1040"/>
      <c r="Q18" s="1040"/>
      <c r="R18" s="1040"/>
      <c r="S18" s="1040"/>
      <c r="T18" s="1040"/>
      <c r="U18" s="1040"/>
      <c r="V18" s="1040"/>
      <c r="W18" s="1040"/>
      <c r="X18" s="1040"/>
      <c r="Y18" s="1040"/>
      <c r="Z18" s="1050"/>
      <c r="AA18" s="639"/>
      <c r="AB18" s="639"/>
      <c r="AC18" s="639"/>
      <c r="AD18" s="639"/>
      <c r="AE18" s="639"/>
      <c r="AF18" s="639"/>
      <c r="AG18" s="639"/>
      <c r="AH18" s="640"/>
    </row>
    <row r="19" spans="2:34" s="292" customFormat="1" ht="20.100000000000001" customHeight="1">
      <c r="B19" s="638"/>
      <c r="C19" s="1052" t="s">
        <v>948</v>
      </c>
      <c r="D19" s="1053"/>
      <c r="E19" s="1053"/>
      <c r="F19" s="1053"/>
      <c r="G19" s="1053"/>
      <c r="H19" s="1053"/>
      <c r="I19" s="1053"/>
      <c r="J19" s="1053"/>
      <c r="K19" s="1053"/>
      <c r="L19" s="1053"/>
      <c r="M19" s="619" t="s">
        <v>354</v>
      </c>
      <c r="N19" s="754" t="s">
        <v>949</v>
      </c>
      <c r="O19" s="754"/>
      <c r="P19" s="754"/>
      <c r="Q19" s="620"/>
      <c r="R19" s="620"/>
      <c r="S19" s="620"/>
      <c r="T19" s="620"/>
      <c r="U19" s="620"/>
      <c r="V19" s="620"/>
      <c r="W19" s="621" t="s">
        <v>354</v>
      </c>
      <c r="X19" s="754" t="s">
        <v>950</v>
      </c>
      <c r="Y19" s="1786"/>
      <c r="Z19" s="1786"/>
      <c r="AA19" s="620"/>
      <c r="AB19" s="620"/>
      <c r="AC19" s="620"/>
      <c r="AD19" s="620"/>
      <c r="AE19" s="620"/>
      <c r="AF19" s="620"/>
      <c r="AG19" s="641"/>
      <c r="AH19" s="627"/>
    </row>
    <row r="20" spans="2:34" s="292" customFormat="1" ht="20.100000000000001" customHeight="1">
      <c r="B20" s="633"/>
      <c r="C20" s="1054"/>
      <c r="D20" s="1055"/>
      <c r="E20" s="1055"/>
      <c r="F20" s="1055"/>
      <c r="G20" s="1055"/>
      <c r="H20" s="1055"/>
      <c r="I20" s="1055"/>
      <c r="J20" s="1055"/>
      <c r="K20" s="1055"/>
      <c r="L20" s="1055"/>
      <c r="M20" s="628" t="s">
        <v>354</v>
      </c>
      <c r="N20" s="586" t="s">
        <v>951</v>
      </c>
      <c r="O20" s="586"/>
      <c r="P20" s="586"/>
      <c r="Q20" s="629"/>
      <c r="R20" s="629"/>
      <c r="S20" s="629"/>
      <c r="T20" s="629"/>
      <c r="U20" s="629"/>
      <c r="V20" s="629"/>
      <c r="W20" s="630" t="s">
        <v>354</v>
      </c>
      <c r="X20" s="586" t="s">
        <v>952</v>
      </c>
      <c r="Y20" s="1787"/>
      <c r="Z20" s="1787"/>
      <c r="AA20" s="629"/>
      <c r="AB20" s="629"/>
      <c r="AC20" s="629"/>
      <c r="AD20" s="629"/>
      <c r="AE20" s="629"/>
      <c r="AF20" s="629"/>
      <c r="AG20" s="635"/>
      <c r="AH20" s="627"/>
    </row>
    <row r="21" spans="2:34" s="292" customFormat="1" ht="9" customHeight="1">
      <c r="B21" s="633"/>
      <c r="C21" s="746"/>
      <c r="D21" s="746"/>
      <c r="E21" s="746"/>
      <c r="F21" s="746"/>
      <c r="G21" s="746"/>
      <c r="H21" s="746"/>
      <c r="I21" s="746"/>
      <c r="J21" s="746"/>
      <c r="K21" s="746"/>
      <c r="L21" s="746"/>
      <c r="M21" s="746"/>
      <c r="N21" s="746"/>
      <c r="O21" s="746"/>
      <c r="P21" s="746"/>
      <c r="Q21" s="746"/>
      <c r="R21" s="746"/>
      <c r="S21" s="746"/>
      <c r="T21" s="746"/>
      <c r="U21" s="746"/>
      <c r="V21" s="746"/>
      <c r="W21" s="746"/>
      <c r="X21" s="746"/>
      <c r="Y21" s="746"/>
      <c r="Z21" s="746"/>
      <c r="AA21" s="1328"/>
      <c r="AC21" s="625"/>
      <c r="AD21" s="625"/>
      <c r="AE21" s="625"/>
      <c r="AF21" s="625"/>
      <c r="AG21" s="625"/>
      <c r="AH21" s="627"/>
    </row>
    <row r="22" spans="2:34" s="292" customFormat="1" ht="20.100000000000001" customHeight="1">
      <c r="B22" s="633"/>
      <c r="C22" s="1056" t="s">
        <v>953</v>
      </c>
      <c r="D22" s="1056"/>
      <c r="E22" s="1056"/>
      <c r="F22" s="1056"/>
      <c r="G22" s="1056"/>
      <c r="H22" s="1056"/>
      <c r="I22" s="1056"/>
      <c r="J22" s="1056"/>
      <c r="K22" s="1056"/>
      <c r="L22" s="1056"/>
      <c r="M22" s="1056"/>
      <c r="N22" s="1056"/>
      <c r="O22" s="1056"/>
      <c r="P22" s="1056"/>
      <c r="Q22" s="1056"/>
      <c r="R22" s="1056"/>
      <c r="S22" s="1056"/>
      <c r="T22" s="1056"/>
      <c r="U22" s="1056"/>
      <c r="V22" s="1056"/>
      <c r="W22" s="1056"/>
      <c r="X22" s="1056"/>
      <c r="Y22" s="1056"/>
      <c r="Z22" s="1056"/>
      <c r="AA22" s="626"/>
      <c r="AB22" s="626"/>
      <c r="AC22" s="626"/>
      <c r="AD22" s="626"/>
      <c r="AE22" s="626"/>
      <c r="AF22" s="626"/>
      <c r="AG22" s="626"/>
      <c r="AH22" s="627"/>
    </row>
    <row r="23" spans="2:34" s="292" customFormat="1" ht="20.100000000000001" customHeight="1">
      <c r="B23" s="638"/>
      <c r="C23" s="1057"/>
      <c r="D23" s="1057"/>
      <c r="E23" s="1057"/>
      <c r="F23" s="1057"/>
      <c r="G23" s="1057"/>
      <c r="H23" s="1057"/>
      <c r="I23" s="1057"/>
      <c r="J23" s="1057"/>
      <c r="K23" s="1057"/>
      <c r="L23" s="1057"/>
      <c r="M23" s="1057"/>
      <c r="N23" s="1057"/>
      <c r="O23" s="1057"/>
      <c r="P23" s="1057"/>
      <c r="Q23" s="1057"/>
      <c r="R23" s="1057"/>
      <c r="S23" s="1057"/>
      <c r="T23" s="1057"/>
      <c r="U23" s="1057"/>
      <c r="V23" s="1057"/>
      <c r="W23" s="1057"/>
      <c r="X23" s="1057"/>
      <c r="Y23" s="1057"/>
      <c r="Z23" s="1057"/>
      <c r="AA23" s="638"/>
      <c r="AB23" s="625"/>
      <c r="AC23" s="625"/>
      <c r="AD23" s="625"/>
      <c r="AE23" s="625"/>
      <c r="AF23" s="625"/>
      <c r="AG23" s="625"/>
      <c r="AH23" s="642"/>
    </row>
    <row r="24" spans="2:34" s="292" customFormat="1" ht="9" customHeight="1">
      <c r="B24" s="638"/>
      <c r="C24" s="625"/>
      <c r="D24" s="625"/>
      <c r="E24" s="625"/>
      <c r="F24" s="625"/>
      <c r="G24" s="625"/>
      <c r="H24" s="625"/>
      <c r="I24" s="625"/>
      <c r="J24" s="625"/>
      <c r="K24" s="625"/>
      <c r="L24" s="625"/>
      <c r="M24" s="625"/>
      <c r="N24" s="625"/>
      <c r="O24" s="625"/>
      <c r="P24" s="625"/>
      <c r="Q24" s="625"/>
      <c r="R24" s="625"/>
      <c r="S24" s="625"/>
      <c r="T24" s="625"/>
      <c r="U24" s="625"/>
      <c r="V24" s="625"/>
      <c r="W24" s="625"/>
      <c r="X24" s="625"/>
      <c r="Y24" s="625"/>
      <c r="Z24" s="625"/>
      <c r="AA24" s="625"/>
      <c r="AB24" s="625"/>
      <c r="AC24" s="625"/>
      <c r="AD24" s="625"/>
      <c r="AE24" s="625"/>
      <c r="AF24" s="625"/>
      <c r="AG24" s="625"/>
      <c r="AH24" s="642"/>
    </row>
    <row r="25" spans="2:34" s="292" customFormat="1" ht="20.100000000000001" customHeight="1">
      <c r="B25" s="633"/>
      <c r="C25" s="1040" t="s">
        <v>954</v>
      </c>
      <c r="D25" s="1040"/>
      <c r="E25" s="1040"/>
      <c r="F25" s="1040"/>
      <c r="G25" s="1040"/>
      <c r="H25" s="1040"/>
      <c r="I25" s="1040"/>
      <c r="J25" s="1040"/>
      <c r="K25" s="1058"/>
      <c r="L25" s="1058"/>
      <c r="M25" s="1058"/>
      <c r="N25" s="1058"/>
      <c r="O25" s="1058"/>
      <c r="P25" s="1058"/>
      <c r="Q25" s="1058"/>
      <c r="R25" s="1058" t="s">
        <v>0</v>
      </c>
      <c r="S25" s="1058"/>
      <c r="T25" s="1058"/>
      <c r="U25" s="1058"/>
      <c r="V25" s="1058"/>
      <c r="W25" s="1058"/>
      <c r="X25" s="1058"/>
      <c r="Y25" s="1058"/>
      <c r="Z25" s="1058" t="s">
        <v>9</v>
      </c>
      <c r="AA25" s="1058"/>
      <c r="AB25" s="1058"/>
      <c r="AC25" s="1058"/>
      <c r="AD25" s="1058"/>
      <c r="AE25" s="1058"/>
      <c r="AF25" s="1058"/>
      <c r="AG25" s="1060" t="s">
        <v>367</v>
      </c>
      <c r="AH25" s="627"/>
    </row>
    <row r="26" spans="2:34" s="292" customFormat="1" ht="20.100000000000001" customHeight="1">
      <c r="B26" s="633"/>
      <c r="C26" s="1040"/>
      <c r="D26" s="1040"/>
      <c r="E26" s="1040"/>
      <c r="F26" s="1040"/>
      <c r="G26" s="1040"/>
      <c r="H26" s="1040"/>
      <c r="I26" s="1040"/>
      <c r="J26" s="1040"/>
      <c r="K26" s="1059"/>
      <c r="L26" s="1059"/>
      <c r="M26" s="1059"/>
      <c r="N26" s="1059"/>
      <c r="O26" s="1059"/>
      <c r="P26" s="1059"/>
      <c r="Q26" s="1059"/>
      <c r="R26" s="1059"/>
      <c r="S26" s="1059"/>
      <c r="T26" s="1059"/>
      <c r="U26" s="1059"/>
      <c r="V26" s="1059"/>
      <c r="W26" s="1059"/>
      <c r="X26" s="1059"/>
      <c r="Y26" s="1059"/>
      <c r="Z26" s="1059"/>
      <c r="AA26" s="1059"/>
      <c r="AB26" s="1059"/>
      <c r="AC26" s="1059"/>
      <c r="AD26" s="1059"/>
      <c r="AE26" s="1059"/>
      <c r="AF26" s="1059"/>
      <c r="AG26" s="1061"/>
      <c r="AH26" s="627"/>
    </row>
    <row r="27" spans="2:34" s="292" customFormat="1" ht="13.5" customHeight="1">
      <c r="B27" s="643"/>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7"/>
    </row>
    <row r="28" spans="2:34" s="292" customFormat="1" ht="13.5" customHeight="1"/>
    <row r="29" spans="2:34" s="292" customFormat="1" ht="20.100000000000001" customHeight="1">
      <c r="B29" s="753" t="s">
        <v>955</v>
      </c>
      <c r="C29" s="754"/>
      <c r="D29" s="754"/>
      <c r="E29" s="754"/>
      <c r="F29" s="754"/>
      <c r="G29" s="754"/>
      <c r="H29" s="754"/>
      <c r="I29" s="754"/>
      <c r="J29" s="754"/>
      <c r="K29" s="754"/>
      <c r="L29" s="754"/>
      <c r="M29" s="754"/>
      <c r="N29" s="754"/>
      <c r="O29" s="754"/>
      <c r="P29" s="754"/>
      <c r="Q29" s="754"/>
      <c r="R29" s="754"/>
      <c r="S29" s="754"/>
      <c r="T29" s="754"/>
      <c r="U29" s="754"/>
      <c r="V29" s="754"/>
      <c r="W29" s="754"/>
      <c r="X29" s="754"/>
      <c r="Y29" s="754"/>
      <c r="Z29" s="754"/>
      <c r="AA29" s="754"/>
      <c r="AB29" s="754"/>
      <c r="AC29" s="754"/>
      <c r="AD29" s="754"/>
      <c r="AE29" s="754"/>
      <c r="AF29" s="754"/>
      <c r="AG29" s="754"/>
      <c r="AH29" s="755"/>
    </row>
    <row r="30" spans="2:34" s="292" customFormat="1" ht="20.100000000000001" customHeight="1">
      <c r="B30" s="633"/>
      <c r="C30" s="1022" t="s">
        <v>956</v>
      </c>
      <c r="D30" s="1022"/>
      <c r="E30" s="1022"/>
      <c r="F30" s="1022"/>
      <c r="G30" s="1022"/>
      <c r="H30" s="1022"/>
      <c r="I30" s="1022"/>
      <c r="J30" s="1022"/>
      <c r="K30" s="1022"/>
      <c r="L30" s="1022"/>
      <c r="M30" s="1022"/>
      <c r="N30" s="1022"/>
      <c r="O30" s="1022"/>
      <c r="P30" s="1022"/>
      <c r="Q30" s="1022"/>
      <c r="R30" s="1022"/>
      <c r="S30" s="1022"/>
      <c r="T30" s="1022"/>
      <c r="U30" s="1022"/>
      <c r="V30" s="1022"/>
      <c r="W30" s="1022"/>
      <c r="X30" s="1022"/>
      <c r="Y30" s="1022"/>
      <c r="Z30" s="1022"/>
      <c r="AA30" s="1022"/>
      <c r="AB30" s="1022"/>
      <c r="AC30" s="1022"/>
      <c r="AD30" s="1022"/>
      <c r="AE30" s="1022"/>
      <c r="AF30" s="626"/>
      <c r="AG30" s="626"/>
      <c r="AH30" s="627"/>
    </row>
    <row r="31" spans="2:34" s="292" customFormat="1" ht="20.100000000000001" customHeight="1">
      <c r="B31" s="644"/>
      <c r="C31" s="1051" t="s">
        <v>944</v>
      </c>
      <c r="D31" s="1040"/>
      <c r="E31" s="1040"/>
      <c r="F31" s="1040"/>
      <c r="G31" s="1040"/>
      <c r="H31" s="1040"/>
      <c r="I31" s="1040"/>
      <c r="J31" s="1040"/>
      <c r="K31" s="1040"/>
      <c r="L31" s="1040"/>
      <c r="M31" s="1040"/>
      <c r="N31" s="1040"/>
      <c r="O31" s="1040"/>
      <c r="P31" s="1040"/>
      <c r="Q31" s="1040"/>
      <c r="R31" s="1040"/>
      <c r="S31" s="1040"/>
      <c r="T31" s="1040"/>
      <c r="U31" s="1040"/>
      <c r="V31" s="1040"/>
      <c r="W31" s="1040"/>
      <c r="X31" s="1040"/>
      <c r="Y31" s="1040"/>
      <c r="Z31" s="1040"/>
      <c r="AA31" s="1041" t="s">
        <v>945</v>
      </c>
      <c r="AB31" s="1041"/>
      <c r="AC31" s="1041"/>
      <c r="AD31" s="1041"/>
      <c r="AE31" s="1041"/>
      <c r="AF31" s="1041"/>
      <c r="AG31" s="1041"/>
      <c r="AH31" s="645"/>
    </row>
    <row r="32" spans="2:34" s="292" customFormat="1" ht="20.100000000000001" customHeight="1">
      <c r="B32" s="646"/>
      <c r="C32" s="1051"/>
      <c r="D32" s="1040"/>
      <c r="E32" s="1040"/>
      <c r="F32" s="1040"/>
      <c r="G32" s="1040"/>
      <c r="H32" s="1040"/>
      <c r="I32" s="1040"/>
      <c r="J32" s="1040"/>
      <c r="K32" s="1040"/>
      <c r="L32" s="1040"/>
      <c r="M32" s="1040"/>
      <c r="N32" s="1040"/>
      <c r="O32" s="1040"/>
      <c r="P32" s="1040"/>
      <c r="Q32" s="1040"/>
      <c r="R32" s="1040"/>
      <c r="S32" s="1040"/>
      <c r="T32" s="1040"/>
      <c r="U32" s="1040"/>
      <c r="V32" s="1040"/>
      <c r="W32" s="1040"/>
      <c r="X32" s="1040"/>
      <c r="Y32" s="1040"/>
      <c r="Z32" s="1040"/>
      <c r="AA32" s="617"/>
      <c r="AB32" s="639"/>
      <c r="AC32" s="639"/>
      <c r="AD32" s="639"/>
      <c r="AE32" s="639"/>
      <c r="AF32" s="639"/>
      <c r="AG32" s="647"/>
      <c r="AH32" s="645"/>
    </row>
    <row r="33" spans="1:37" s="292" customFormat="1" ht="9" customHeight="1">
      <c r="B33" s="638"/>
      <c r="C33" s="746"/>
      <c r="D33" s="746"/>
      <c r="E33" s="746"/>
      <c r="F33" s="746"/>
      <c r="G33" s="746"/>
      <c r="H33" s="746"/>
      <c r="I33" s="746"/>
      <c r="J33" s="746"/>
      <c r="K33" s="746"/>
      <c r="L33" s="746"/>
      <c r="M33" s="746"/>
      <c r="N33" s="746"/>
      <c r="O33" s="746"/>
      <c r="P33" s="746"/>
      <c r="Q33" s="746"/>
      <c r="R33" s="746"/>
      <c r="S33" s="746"/>
      <c r="T33" s="746"/>
      <c r="U33" s="746"/>
      <c r="V33" s="746"/>
      <c r="W33" s="746"/>
      <c r="X33" s="746"/>
      <c r="Y33" s="746"/>
      <c r="Z33" s="746"/>
      <c r="AA33" s="631"/>
      <c r="AB33" s="631"/>
      <c r="AC33" s="631"/>
      <c r="AD33" s="631"/>
      <c r="AE33" s="631"/>
      <c r="AF33" s="631"/>
      <c r="AG33" s="626"/>
      <c r="AH33" s="627"/>
    </row>
    <row r="34" spans="1:37" s="292" customFormat="1" ht="20.100000000000001" customHeight="1">
      <c r="B34" s="638"/>
      <c r="C34" s="1052" t="s">
        <v>948</v>
      </c>
      <c r="D34" s="1063"/>
      <c r="E34" s="1063"/>
      <c r="F34" s="1063"/>
      <c r="G34" s="1063"/>
      <c r="H34" s="1063"/>
      <c r="I34" s="1063"/>
      <c r="J34" s="1063"/>
      <c r="K34" s="1063"/>
      <c r="L34" s="1063"/>
      <c r="M34" s="624" t="s">
        <v>354</v>
      </c>
      <c r="N34" s="292" t="s">
        <v>949</v>
      </c>
      <c r="Q34" s="625"/>
      <c r="R34" s="625"/>
      <c r="S34" s="625"/>
      <c r="T34" s="625"/>
      <c r="U34" s="625"/>
      <c r="V34" s="625"/>
      <c r="W34" s="751" t="s">
        <v>354</v>
      </c>
      <c r="X34" s="292" t="s">
        <v>950</v>
      </c>
      <c r="Y34" s="1328"/>
      <c r="Z34" s="1328"/>
      <c r="AA34" s="625"/>
      <c r="AB34" s="625"/>
      <c r="AC34" s="625"/>
      <c r="AD34" s="625"/>
      <c r="AE34" s="625"/>
      <c r="AF34" s="625"/>
      <c r="AG34" s="620"/>
      <c r="AH34" s="645"/>
    </row>
    <row r="35" spans="1:37" s="292" customFormat="1" ht="20.100000000000001" customHeight="1">
      <c r="B35" s="638"/>
      <c r="C35" s="1054"/>
      <c r="D35" s="1055"/>
      <c r="E35" s="1055"/>
      <c r="F35" s="1055"/>
      <c r="G35" s="1055"/>
      <c r="H35" s="1055"/>
      <c r="I35" s="1055"/>
      <c r="J35" s="1055"/>
      <c r="K35" s="1055"/>
      <c r="L35" s="1055"/>
      <c r="M35" s="628" t="s">
        <v>354</v>
      </c>
      <c r="N35" s="586" t="s">
        <v>951</v>
      </c>
      <c r="O35" s="586"/>
      <c r="P35" s="586"/>
      <c r="Q35" s="629"/>
      <c r="R35" s="629"/>
      <c r="S35" s="629"/>
      <c r="T35" s="629"/>
      <c r="U35" s="629"/>
      <c r="V35" s="629"/>
      <c r="W35" s="629"/>
      <c r="X35" s="629"/>
      <c r="Y35" s="630"/>
      <c r="Z35" s="586"/>
      <c r="AA35" s="629"/>
      <c r="AB35" s="1787"/>
      <c r="AC35" s="1787"/>
      <c r="AD35" s="1787"/>
      <c r="AE35" s="1787"/>
      <c r="AF35" s="1787"/>
      <c r="AG35" s="629"/>
      <c r="AH35" s="645"/>
    </row>
    <row r="36" spans="1:37" s="292" customFormat="1" ht="9" customHeight="1">
      <c r="B36" s="638"/>
      <c r="C36" s="745"/>
      <c r="D36" s="745"/>
      <c r="E36" s="745"/>
      <c r="F36" s="745"/>
      <c r="G36" s="745"/>
      <c r="H36" s="745"/>
      <c r="I36" s="745"/>
      <c r="J36" s="745"/>
      <c r="K36" s="745"/>
      <c r="L36" s="745"/>
      <c r="M36" s="751"/>
      <c r="Q36" s="625"/>
      <c r="R36" s="625"/>
      <c r="S36" s="625"/>
      <c r="T36" s="625"/>
      <c r="U36" s="625"/>
      <c r="V36" s="625"/>
      <c r="W36" s="625"/>
      <c r="X36" s="625"/>
      <c r="Y36" s="751"/>
      <c r="AA36" s="625"/>
      <c r="AB36" s="625"/>
      <c r="AC36" s="625"/>
      <c r="AD36" s="625"/>
      <c r="AE36" s="625"/>
      <c r="AF36" s="625"/>
      <c r="AG36" s="625"/>
      <c r="AH36" s="627"/>
    </row>
    <row r="37" spans="1:37" s="292" customFormat="1" ht="20.100000000000001" customHeight="1">
      <c r="B37" s="633"/>
      <c r="C37" s="1040" t="s">
        <v>957</v>
      </c>
      <c r="D37" s="1040"/>
      <c r="E37" s="1040"/>
      <c r="F37" s="1040"/>
      <c r="G37" s="1040"/>
      <c r="H37" s="1040"/>
      <c r="I37" s="1040"/>
      <c r="J37" s="1040"/>
      <c r="K37" s="1064"/>
      <c r="L37" s="1065"/>
      <c r="M37" s="1065"/>
      <c r="N37" s="1065"/>
      <c r="O37" s="1065"/>
      <c r="P37" s="1065"/>
      <c r="Q37" s="1065"/>
      <c r="R37" s="747" t="s">
        <v>0</v>
      </c>
      <c r="S37" s="1065"/>
      <c r="T37" s="1065"/>
      <c r="U37" s="1065"/>
      <c r="V37" s="1065"/>
      <c r="W37" s="1065"/>
      <c r="X37" s="1065"/>
      <c r="Y37" s="1065"/>
      <c r="Z37" s="747" t="s">
        <v>9</v>
      </c>
      <c r="AA37" s="1065"/>
      <c r="AB37" s="1065"/>
      <c r="AC37" s="1065"/>
      <c r="AD37" s="1065"/>
      <c r="AE37" s="1065"/>
      <c r="AF37" s="1065"/>
      <c r="AG37" s="648" t="s">
        <v>367</v>
      </c>
      <c r="AH37" s="649"/>
    </row>
    <row r="38" spans="1:37" s="292" customFormat="1" ht="10.5" customHeight="1">
      <c r="B38" s="650"/>
      <c r="C38" s="746"/>
      <c r="D38" s="746"/>
      <c r="E38" s="746"/>
      <c r="F38" s="746"/>
      <c r="G38" s="746"/>
      <c r="H38" s="746"/>
      <c r="I38" s="746"/>
      <c r="J38" s="746"/>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651"/>
    </row>
    <row r="39" spans="1:37" s="292" customFormat="1" ht="6" customHeight="1">
      <c r="B39" s="745"/>
      <c r="C39" s="745"/>
      <c r="D39" s="745"/>
      <c r="E39" s="745"/>
      <c r="F39" s="745"/>
      <c r="X39" s="652"/>
      <c r="Y39" s="652"/>
    </row>
    <row r="40" spans="1:37" s="292" customFormat="1" ht="25.8" customHeight="1">
      <c r="B40" s="1788" t="s">
        <v>958</v>
      </c>
      <c r="C40" s="1788"/>
      <c r="D40" s="1789" t="s">
        <v>995</v>
      </c>
      <c r="E40" s="1789"/>
      <c r="F40" s="1789"/>
      <c r="G40" s="1789"/>
      <c r="H40" s="1789"/>
      <c r="I40" s="1789"/>
      <c r="J40" s="1789"/>
      <c r="K40" s="1789"/>
      <c r="L40" s="1789"/>
      <c r="M40" s="1789"/>
      <c r="N40" s="1789"/>
      <c r="O40" s="1789"/>
      <c r="P40" s="1789"/>
      <c r="Q40" s="1789"/>
      <c r="R40" s="1789"/>
      <c r="S40" s="1789"/>
      <c r="T40" s="1789"/>
      <c r="U40" s="1789"/>
      <c r="V40" s="1789"/>
      <c r="W40" s="1789"/>
      <c r="X40" s="1789"/>
      <c r="Y40" s="1789"/>
      <c r="Z40" s="1789"/>
      <c r="AA40" s="1789"/>
      <c r="AB40" s="1789"/>
      <c r="AC40" s="1789"/>
      <c r="AD40" s="1789"/>
      <c r="AE40" s="1789"/>
      <c r="AF40" s="1789"/>
      <c r="AG40" s="1789"/>
      <c r="AH40" s="1789"/>
    </row>
    <row r="41" spans="1:37" s="292" customFormat="1" ht="15" customHeight="1">
      <c r="B41" s="1790" t="s">
        <v>959</v>
      </c>
      <c r="C41" s="1790"/>
      <c r="D41" s="1789" t="s">
        <v>988</v>
      </c>
      <c r="E41" s="1789"/>
      <c r="F41" s="1789"/>
      <c r="G41" s="1789"/>
      <c r="H41" s="1789"/>
      <c r="I41" s="1789"/>
      <c r="J41" s="1789"/>
      <c r="K41" s="1789"/>
      <c r="L41" s="1789"/>
      <c r="M41" s="1789"/>
      <c r="N41" s="1789"/>
      <c r="O41" s="1789"/>
      <c r="P41" s="1789"/>
      <c r="Q41" s="1789"/>
      <c r="R41" s="1789"/>
      <c r="S41" s="1789"/>
      <c r="T41" s="1789"/>
      <c r="U41" s="1789"/>
      <c r="V41" s="1789"/>
      <c r="W41" s="1789"/>
      <c r="X41" s="1789"/>
      <c r="Y41" s="1789"/>
      <c r="Z41" s="1789"/>
      <c r="AA41" s="1789"/>
      <c r="AB41" s="1789"/>
      <c r="AC41" s="1789"/>
      <c r="AD41" s="1789"/>
      <c r="AE41" s="1789"/>
      <c r="AF41" s="1789"/>
      <c r="AG41" s="1789"/>
      <c r="AH41" s="1789"/>
    </row>
    <row r="42" spans="1:37" s="292" customFormat="1" ht="13.5" customHeight="1">
      <c r="B42" s="1066" t="s">
        <v>961</v>
      </c>
      <c r="C42" s="1066"/>
      <c r="D42" s="1067" t="s">
        <v>960</v>
      </c>
      <c r="E42" s="1067"/>
      <c r="F42" s="1067"/>
      <c r="G42" s="1067"/>
      <c r="H42" s="1067"/>
      <c r="I42" s="1067"/>
      <c r="J42" s="1067"/>
      <c r="K42" s="1067"/>
      <c r="L42" s="1067"/>
      <c r="M42" s="1067"/>
      <c r="N42" s="1067"/>
      <c r="O42" s="1067"/>
      <c r="P42" s="1067"/>
      <c r="Q42" s="1067"/>
      <c r="R42" s="1067"/>
      <c r="S42" s="1067"/>
      <c r="T42" s="1067"/>
      <c r="U42" s="1067"/>
      <c r="V42" s="1067"/>
      <c r="W42" s="1067"/>
      <c r="X42" s="1067"/>
      <c r="Y42" s="1067"/>
      <c r="Z42" s="1067"/>
      <c r="AA42" s="1067"/>
      <c r="AB42" s="1067"/>
      <c r="AC42" s="1067"/>
      <c r="AD42" s="1067"/>
      <c r="AE42" s="1067"/>
      <c r="AF42" s="1067"/>
      <c r="AG42" s="1067"/>
      <c r="AH42" s="1067"/>
    </row>
    <row r="43" spans="1:37" s="292" customFormat="1" ht="13.5" customHeight="1">
      <c r="B43" s="748"/>
      <c r="C43" s="748"/>
      <c r="D43" s="1067"/>
      <c r="E43" s="1067"/>
      <c r="F43" s="1067"/>
      <c r="G43" s="1067"/>
      <c r="H43" s="1067"/>
      <c r="I43" s="1067"/>
      <c r="J43" s="1067"/>
      <c r="K43" s="1067"/>
      <c r="L43" s="1067"/>
      <c r="M43" s="1067"/>
      <c r="N43" s="1067"/>
      <c r="O43" s="1067"/>
      <c r="P43" s="1067"/>
      <c r="Q43" s="1067"/>
      <c r="R43" s="1067"/>
      <c r="S43" s="1067"/>
      <c r="T43" s="1067"/>
      <c r="U43" s="1067"/>
      <c r="V43" s="1067"/>
      <c r="W43" s="1067"/>
      <c r="X43" s="1067"/>
      <c r="Y43" s="1067"/>
      <c r="Z43" s="1067"/>
      <c r="AA43" s="1067"/>
      <c r="AB43" s="1067"/>
      <c r="AC43" s="1067"/>
      <c r="AD43" s="1067"/>
      <c r="AE43" s="1067"/>
      <c r="AF43" s="1067"/>
      <c r="AG43" s="1067"/>
      <c r="AH43" s="1067"/>
    </row>
    <row r="44" spans="1:37" s="292" customFormat="1">
      <c r="B44" s="1066" t="s">
        <v>963</v>
      </c>
      <c r="C44" s="1066"/>
      <c r="D44" s="653" t="s">
        <v>962</v>
      </c>
      <c r="E44" s="654"/>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c r="AG44" s="654"/>
      <c r="AH44" s="654"/>
    </row>
    <row r="45" spans="1:37" ht="13.5" customHeight="1">
      <c r="B45" s="1066" t="s">
        <v>989</v>
      </c>
      <c r="C45" s="1066"/>
      <c r="D45" s="1067" t="s">
        <v>964</v>
      </c>
      <c r="E45" s="1067"/>
      <c r="F45" s="1067"/>
      <c r="G45" s="1067"/>
      <c r="H45" s="1067"/>
      <c r="I45" s="1067"/>
      <c r="J45" s="1067"/>
      <c r="K45" s="1067"/>
      <c r="L45" s="1067"/>
      <c r="M45" s="1067"/>
      <c r="N45" s="1067"/>
      <c r="O45" s="1067"/>
      <c r="P45" s="1067"/>
      <c r="Q45" s="1067"/>
      <c r="R45" s="1067"/>
      <c r="S45" s="1067"/>
      <c r="T45" s="1067"/>
      <c r="U45" s="1067"/>
      <c r="V45" s="1067"/>
      <c r="W45" s="1067"/>
      <c r="X45" s="1067"/>
      <c r="Y45" s="1067"/>
      <c r="Z45" s="1067"/>
      <c r="AA45" s="1067"/>
      <c r="AB45" s="1067"/>
      <c r="AC45" s="1067"/>
      <c r="AD45" s="1067"/>
      <c r="AE45" s="1067"/>
      <c r="AF45" s="1067"/>
      <c r="AG45" s="1067"/>
      <c r="AH45" s="1067"/>
    </row>
    <row r="46" spans="1:37" s="655" customFormat="1" ht="25.2" customHeight="1">
      <c r="B46" s="751"/>
      <c r="C46" s="625"/>
      <c r="D46" s="1067"/>
      <c r="E46" s="1067"/>
      <c r="F46" s="1067"/>
      <c r="G46" s="1067"/>
      <c r="H46" s="1067"/>
      <c r="I46" s="1067"/>
      <c r="J46" s="1067"/>
      <c r="K46" s="1067"/>
      <c r="L46" s="1067"/>
      <c r="M46" s="1067"/>
      <c r="N46" s="1067"/>
      <c r="O46" s="1067"/>
      <c r="P46" s="1067"/>
      <c r="Q46" s="1067"/>
      <c r="R46" s="1067"/>
      <c r="S46" s="1067"/>
      <c r="T46" s="1067"/>
      <c r="U46" s="1067"/>
      <c r="V46" s="1067"/>
      <c r="W46" s="1067"/>
      <c r="X46" s="1067"/>
      <c r="Y46" s="1067"/>
      <c r="Z46" s="1067"/>
      <c r="AA46" s="1067"/>
      <c r="AB46" s="1067"/>
      <c r="AC46" s="1067"/>
      <c r="AD46" s="1067"/>
      <c r="AE46" s="1067"/>
      <c r="AF46" s="1067"/>
      <c r="AG46" s="1067"/>
      <c r="AH46" s="1067"/>
    </row>
    <row r="47" spans="1:37" s="655" customFormat="1" ht="13.5" customHeight="1">
      <c r="A47" s="1328"/>
      <c r="B47" s="656" t="s">
        <v>965</v>
      </c>
      <c r="C47" s="656"/>
      <c r="D47" s="1062" t="s">
        <v>966</v>
      </c>
      <c r="E47" s="1062"/>
      <c r="F47" s="1062"/>
      <c r="G47" s="1062"/>
      <c r="H47" s="1062"/>
      <c r="I47" s="1062"/>
      <c r="J47" s="1062"/>
      <c r="K47" s="1062"/>
      <c r="L47" s="1062"/>
      <c r="M47" s="1062"/>
      <c r="N47" s="1062"/>
      <c r="O47" s="1062"/>
      <c r="P47" s="1062"/>
      <c r="Q47" s="1062"/>
      <c r="R47" s="1062"/>
      <c r="S47" s="1062"/>
      <c r="T47" s="1062"/>
      <c r="U47" s="1062"/>
      <c r="V47" s="1062"/>
      <c r="W47" s="1062"/>
      <c r="X47" s="1062"/>
      <c r="Y47" s="1062"/>
      <c r="Z47" s="1062"/>
      <c r="AA47" s="1062"/>
      <c r="AB47" s="1062"/>
      <c r="AC47" s="1062"/>
      <c r="AD47" s="1062"/>
      <c r="AE47" s="1062"/>
      <c r="AF47" s="1062"/>
      <c r="AG47" s="1062"/>
      <c r="AH47" s="1062"/>
      <c r="AI47" s="1328"/>
      <c r="AJ47" s="1328"/>
      <c r="AK47" s="1328"/>
    </row>
    <row r="48" spans="1:37" s="655" customFormat="1">
      <c r="A48" s="1328"/>
      <c r="B48" s="1328"/>
      <c r="C48" s="1328"/>
      <c r="D48" s="1328"/>
      <c r="E48" s="1328"/>
      <c r="F48" s="1328"/>
      <c r="G48" s="1328"/>
      <c r="H48" s="1328"/>
      <c r="I48" s="1328"/>
      <c r="J48" s="1328"/>
      <c r="K48" s="1328"/>
      <c r="L48" s="1328"/>
      <c r="M48" s="1328"/>
      <c r="N48" s="1328"/>
      <c r="O48" s="1328"/>
      <c r="P48" s="1328"/>
      <c r="Q48" s="1328"/>
      <c r="R48" s="1328"/>
      <c r="S48" s="1328"/>
      <c r="T48" s="1328"/>
      <c r="U48" s="1328"/>
      <c r="V48" s="1328"/>
      <c r="W48" s="1328"/>
      <c r="X48" s="1328"/>
      <c r="Y48" s="1328"/>
      <c r="Z48" s="1328"/>
      <c r="AA48" s="1328"/>
      <c r="AB48" s="1328"/>
      <c r="AC48" s="1328"/>
      <c r="AD48" s="1328"/>
      <c r="AE48" s="1328"/>
      <c r="AF48" s="1328"/>
      <c r="AG48" s="1328"/>
      <c r="AH48" s="1328"/>
      <c r="AI48" s="1328"/>
      <c r="AJ48" s="1328"/>
      <c r="AK48" s="1328"/>
    </row>
    <row r="49" spans="1:37" s="655" customFormat="1">
      <c r="A49" s="1328"/>
      <c r="B49" s="1328"/>
      <c r="C49" s="1328"/>
      <c r="D49" s="1328"/>
      <c r="E49" s="1328"/>
      <c r="F49" s="1328"/>
      <c r="G49" s="1328"/>
      <c r="H49" s="1328"/>
      <c r="I49" s="1328"/>
      <c r="J49" s="1328"/>
      <c r="K49" s="1328"/>
      <c r="L49" s="1328"/>
      <c r="M49" s="1328"/>
      <c r="N49" s="1328"/>
      <c r="O49" s="1328"/>
      <c r="P49" s="1328"/>
      <c r="Q49" s="1328"/>
      <c r="R49" s="1328"/>
      <c r="S49" s="1328"/>
      <c r="T49" s="1328"/>
      <c r="U49" s="1328"/>
      <c r="V49" s="1328"/>
      <c r="W49" s="1328"/>
      <c r="X49" s="1328"/>
      <c r="Y49" s="1328"/>
      <c r="Z49" s="1328"/>
      <c r="AA49" s="1328"/>
      <c r="AB49" s="1328"/>
      <c r="AC49" s="1328"/>
      <c r="AD49" s="1328"/>
      <c r="AE49" s="1328"/>
      <c r="AF49" s="1328"/>
      <c r="AG49" s="1328"/>
      <c r="AH49" s="1328"/>
      <c r="AI49" s="1328"/>
      <c r="AJ49" s="1328"/>
      <c r="AK49" s="1328"/>
    </row>
    <row r="50" spans="1:37" s="655" customFormat="1">
      <c r="A50" s="1328"/>
      <c r="B50" s="1328"/>
      <c r="C50" s="1328"/>
      <c r="D50" s="1328"/>
      <c r="E50" s="1328"/>
      <c r="F50" s="1328"/>
      <c r="G50" s="1328"/>
      <c r="H50" s="1328"/>
      <c r="I50" s="1328"/>
      <c r="J50" s="1328"/>
      <c r="K50" s="1328"/>
      <c r="L50" s="1328"/>
      <c r="M50" s="1328"/>
      <c r="N50" s="1328"/>
      <c r="O50" s="1328"/>
      <c r="P50" s="1328"/>
      <c r="Q50" s="1328"/>
      <c r="R50" s="1328"/>
      <c r="S50" s="1328"/>
      <c r="T50" s="1328"/>
      <c r="U50" s="1328"/>
      <c r="V50" s="1328"/>
      <c r="W50" s="1328"/>
      <c r="X50" s="1328"/>
      <c r="Y50" s="1328"/>
      <c r="Z50" s="1328"/>
      <c r="AA50" s="1328"/>
      <c r="AB50" s="1328"/>
      <c r="AC50" s="1328"/>
      <c r="AD50" s="1328"/>
      <c r="AE50" s="1328"/>
      <c r="AF50" s="1328"/>
      <c r="AG50" s="1328"/>
      <c r="AH50" s="1328"/>
      <c r="AI50" s="1328"/>
      <c r="AJ50" s="1328"/>
      <c r="AK50" s="1328"/>
    </row>
  </sheetData>
  <mergeCells count="43">
    <mergeCell ref="D47:AH47"/>
    <mergeCell ref="C34:L35"/>
    <mergeCell ref="C37:J37"/>
    <mergeCell ref="K37:Q37"/>
    <mergeCell ref="S37:Y37"/>
    <mergeCell ref="AA37:AF37"/>
    <mergeCell ref="B40:C40"/>
    <mergeCell ref="B42:C42"/>
    <mergeCell ref="D42:AH43"/>
    <mergeCell ref="B44:C44"/>
    <mergeCell ref="B45:C45"/>
    <mergeCell ref="D45:AH46"/>
    <mergeCell ref="D40:AH40"/>
    <mergeCell ref="D41:AH41"/>
    <mergeCell ref="B41:C41"/>
    <mergeCell ref="AA25:AF26"/>
    <mergeCell ref="AG25:AG26"/>
    <mergeCell ref="C30:AE30"/>
    <mergeCell ref="C31:Z31"/>
    <mergeCell ref="AA31:AG31"/>
    <mergeCell ref="C32:Z32"/>
    <mergeCell ref="C18:Z18"/>
    <mergeCell ref="C19:L20"/>
    <mergeCell ref="C22:Z22"/>
    <mergeCell ref="C23:Z23"/>
    <mergeCell ref="C25:J26"/>
    <mergeCell ref="K25:Q26"/>
    <mergeCell ref="R25:R26"/>
    <mergeCell ref="S25:Y26"/>
    <mergeCell ref="Z25:Z26"/>
    <mergeCell ref="C17:Z17"/>
    <mergeCell ref="AA17:AG17"/>
    <mergeCell ref="Z2:AA2"/>
    <mergeCell ref="AC2:AD2"/>
    <mergeCell ref="AF2:AG2"/>
    <mergeCell ref="B4:AH4"/>
    <mergeCell ref="B6:F6"/>
    <mergeCell ref="B7:F7"/>
    <mergeCell ref="B8:F8"/>
    <mergeCell ref="B9:F9"/>
    <mergeCell ref="C13:Z13"/>
    <mergeCell ref="AA13:AG13"/>
    <mergeCell ref="C14:Z14"/>
  </mergeCells>
  <phoneticPr fontId="5"/>
  <dataValidations count="1">
    <dataValidation type="list" allowBlank="1" showInputMessage="1" showErrorMessage="1" sqref="L7 Q7 M19:M20 W19:W20 M34:M36 W34 Y35:Y36 U8:U9 G7:G9 G10:G12">
      <formula1>"□,■"</formula1>
    </dataValidation>
  </dataValidations>
  <pageMargins left="0.7" right="0.7" top="0.75" bottom="0.75" header="0.3" footer="0.3"/>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X50"/>
  <sheetViews>
    <sheetView view="pageBreakPreview" zoomScaleNormal="100" zoomScaleSheetLayoutView="100" workbookViewId="0">
      <selection activeCell="AE41" sqref="AD41:AE41"/>
    </sheetView>
  </sheetViews>
  <sheetFormatPr defaultColWidth="12" defaultRowHeight="10.8"/>
  <cols>
    <col min="1" max="1" width="7.85546875" style="134" customWidth="1"/>
    <col min="2" max="2" width="9.85546875" style="134" customWidth="1"/>
    <col min="3" max="3" width="7.85546875" style="134" customWidth="1"/>
    <col min="4" max="4" width="26" style="60" customWidth="1"/>
    <col min="5" max="5" width="3.7109375" style="107" customWidth="1"/>
    <col min="6" max="6" width="12.140625" style="135" customWidth="1"/>
    <col min="7" max="7" width="3.140625" style="135" customWidth="1"/>
    <col min="8" max="8" width="10.7109375" style="136" customWidth="1"/>
    <col min="9" max="9" width="5.7109375" style="137" customWidth="1"/>
    <col min="10" max="10" width="2.7109375" style="60" customWidth="1"/>
    <col min="11" max="11" width="6.7109375" style="61" customWidth="1"/>
    <col min="12" max="12" width="15.7109375" style="62" customWidth="1"/>
    <col min="13" max="13" width="3.28515625" style="62" customWidth="1"/>
    <col min="14" max="14" width="11.85546875" style="63" customWidth="1"/>
    <col min="15" max="15" width="3.28515625" style="62" customWidth="1"/>
    <col min="16" max="16" width="11.85546875" style="63" customWidth="1"/>
    <col min="17" max="17" width="8" style="63" customWidth="1"/>
    <col min="18" max="18" width="12.42578125" style="61" customWidth="1"/>
    <col min="19" max="20" width="12.42578125" style="60" customWidth="1"/>
    <col min="21" max="258" width="12" style="60"/>
    <col min="259" max="259" width="7.85546875" style="60" customWidth="1"/>
    <col min="260" max="260" width="26" style="60" customWidth="1"/>
    <col min="261" max="261" width="3.7109375" style="60" customWidth="1"/>
    <col min="262" max="262" width="12.140625" style="60" customWidth="1"/>
    <col min="263" max="263" width="3.140625" style="60" customWidth="1"/>
    <col min="264" max="264" width="10.7109375" style="60" customWidth="1"/>
    <col min="265" max="265" width="5.7109375" style="60" customWidth="1"/>
    <col min="266" max="266" width="2.7109375" style="60" customWidth="1"/>
    <col min="267" max="267" width="6.7109375" style="60" customWidth="1"/>
    <col min="268" max="268" width="15.7109375" style="60" customWidth="1"/>
    <col min="269" max="269" width="3.28515625" style="60" customWidth="1"/>
    <col min="270" max="270" width="11.85546875" style="60" customWidth="1"/>
    <col min="271" max="271" width="3.28515625" style="60" customWidth="1"/>
    <col min="272" max="272" width="11.85546875" style="60" customWidth="1"/>
    <col min="273" max="273" width="8" style="60" customWidth="1"/>
    <col min="274" max="276" width="12.42578125" style="60" customWidth="1"/>
    <col min="277" max="514" width="12" style="60"/>
    <col min="515" max="515" width="7.85546875" style="60" customWidth="1"/>
    <col min="516" max="516" width="26" style="60" customWidth="1"/>
    <col min="517" max="517" width="3.7109375" style="60" customWidth="1"/>
    <col min="518" max="518" width="12.140625" style="60" customWidth="1"/>
    <col min="519" max="519" width="3.140625" style="60" customWidth="1"/>
    <col min="520" max="520" width="10.7109375" style="60" customWidth="1"/>
    <col min="521" max="521" width="5.7109375" style="60" customWidth="1"/>
    <col min="522" max="522" width="2.7109375" style="60" customWidth="1"/>
    <col min="523" max="523" width="6.7109375" style="60" customWidth="1"/>
    <col min="524" max="524" width="15.7109375" style="60" customWidth="1"/>
    <col min="525" max="525" width="3.28515625" style="60" customWidth="1"/>
    <col min="526" max="526" width="11.85546875" style="60" customWidth="1"/>
    <col min="527" max="527" width="3.28515625" style="60" customWidth="1"/>
    <col min="528" max="528" width="11.85546875" style="60" customWidth="1"/>
    <col min="529" max="529" width="8" style="60" customWidth="1"/>
    <col min="530" max="532" width="12.42578125" style="60" customWidth="1"/>
    <col min="533" max="770" width="12" style="60"/>
    <col min="771" max="771" width="7.85546875" style="60" customWidth="1"/>
    <col min="772" max="772" width="26" style="60" customWidth="1"/>
    <col min="773" max="773" width="3.7109375" style="60" customWidth="1"/>
    <col min="774" max="774" width="12.140625" style="60" customWidth="1"/>
    <col min="775" max="775" width="3.140625" style="60" customWidth="1"/>
    <col min="776" max="776" width="10.7109375" style="60" customWidth="1"/>
    <col min="777" max="777" width="5.7109375" style="60" customWidth="1"/>
    <col min="778" max="778" width="2.7109375" style="60" customWidth="1"/>
    <col min="779" max="779" width="6.7109375" style="60" customWidth="1"/>
    <col min="780" max="780" width="15.7109375" style="60" customWidth="1"/>
    <col min="781" max="781" width="3.28515625" style="60" customWidth="1"/>
    <col min="782" max="782" width="11.85546875" style="60" customWidth="1"/>
    <col min="783" max="783" width="3.28515625" style="60" customWidth="1"/>
    <col min="784" max="784" width="11.85546875" style="60" customWidth="1"/>
    <col min="785" max="785" width="8" style="60" customWidth="1"/>
    <col min="786" max="788" width="12.42578125" style="60" customWidth="1"/>
    <col min="789" max="1026" width="12" style="60"/>
    <col min="1027" max="1027" width="7.85546875" style="60" customWidth="1"/>
    <col min="1028" max="1028" width="26" style="60" customWidth="1"/>
    <col min="1029" max="1029" width="3.7109375" style="60" customWidth="1"/>
    <col min="1030" max="1030" width="12.140625" style="60" customWidth="1"/>
    <col min="1031" max="1031" width="3.140625" style="60" customWidth="1"/>
    <col min="1032" max="1032" width="10.7109375" style="60" customWidth="1"/>
    <col min="1033" max="1033" width="5.7109375" style="60" customWidth="1"/>
    <col min="1034" max="1034" width="2.7109375" style="60" customWidth="1"/>
    <col min="1035" max="1035" width="6.7109375" style="60" customWidth="1"/>
    <col min="1036" max="1036" width="15.7109375" style="60" customWidth="1"/>
    <col min="1037" max="1037" width="3.28515625" style="60" customWidth="1"/>
    <col min="1038" max="1038" width="11.85546875" style="60" customWidth="1"/>
    <col min="1039" max="1039" width="3.28515625" style="60" customWidth="1"/>
    <col min="1040" max="1040" width="11.85546875" style="60" customWidth="1"/>
    <col min="1041" max="1041" width="8" style="60" customWidth="1"/>
    <col min="1042" max="1044" width="12.42578125" style="60" customWidth="1"/>
    <col min="1045" max="1282" width="12" style="60"/>
    <col min="1283" max="1283" width="7.85546875" style="60" customWidth="1"/>
    <col min="1284" max="1284" width="26" style="60" customWidth="1"/>
    <col min="1285" max="1285" width="3.7109375" style="60" customWidth="1"/>
    <col min="1286" max="1286" width="12.140625" style="60" customWidth="1"/>
    <col min="1287" max="1287" width="3.140625" style="60" customWidth="1"/>
    <col min="1288" max="1288" width="10.7109375" style="60" customWidth="1"/>
    <col min="1289" max="1289" width="5.7109375" style="60" customWidth="1"/>
    <col min="1290" max="1290" width="2.7109375" style="60" customWidth="1"/>
    <col min="1291" max="1291" width="6.7109375" style="60" customWidth="1"/>
    <col min="1292" max="1292" width="15.7109375" style="60" customWidth="1"/>
    <col min="1293" max="1293" width="3.28515625" style="60" customWidth="1"/>
    <col min="1294" max="1294" width="11.85546875" style="60" customWidth="1"/>
    <col min="1295" max="1295" width="3.28515625" style="60" customWidth="1"/>
    <col min="1296" max="1296" width="11.85546875" style="60" customWidth="1"/>
    <col min="1297" max="1297" width="8" style="60" customWidth="1"/>
    <col min="1298" max="1300" width="12.42578125" style="60" customWidth="1"/>
    <col min="1301" max="1538" width="12" style="60"/>
    <col min="1539" max="1539" width="7.85546875" style="60" customWidth="1"/>
    <col min="1540" max="1540" width="26" style="60" customWidth="1"/>
    <col min="1541" max="1541" width="3.7109375" style="60" customWidth="1"/>
    <col min="1542" max="1542" width="12.140625" style="60" customWidth="1"/>
    <col min="1543" max="1543" width="3.140625" style="60" customWidth="1"/>
    <col min="1544" max="1544" width="10.7109375" style="60" customWidth="1"/>
    <col min="1545" max="1545" width="5.7109375" style="60" customWidth="1"/>
    <col min="1546" max="1546" width="2.7109375" style="60" customWidth="1"/>
    <col min="1547" max="1547" width="6.7109375" style="60" customWidth="1"/>
    <col min="1548" max="1548" width="15.7109375" style="60" customWidth="1"/>
    <col min="1549" max="1549" width="3.28515625" style="60" customWidth="1"/>
    <col min="1550" max="1550" width="11.85546875" style="60" customWidth="1"/>
    <col min="1551" max="1551" width="3.28515625" style="60" customWidth="1"/>
    <col min="1552" max="1552" width="11.85546875" style="60" customWidth="1"/>
    <col min="1553" max="1553" width="8" style="60" customWidth="1"/>
    <col min="1554" max="1556" width="12.42578125" style="60" customWidth="1"/>
    <col min="1557" max="1794" width="12" style="60"/>
    <col min="1795" max="1795" width="7.85546875" style="60" customWidth="1"/>
    <col min="1796" max="1796" width="26" style="60" customWidth="1"/>
    <col min="1797" max="1797" width="3.7109375" style="60" customWidth="1"/>
    <col min="1798" max="1798" width="12.140625" style="60" customWidth="1"/>
    <col min="1799" max="1799" width="3.140625" style="60" customWidth="1"/>
    <col min="1800" max="1800" width="10.7109375" style="60" customWidth="1"/>
    <col min="1801" max="1801" width="5.7109375" style="60" customWidth="1"/>
    <col min="1802" max="1802" width="2.7109375" style="60" customWidth="1"/>
    <col min="1803" max="1803" width="6.7109375" style="60" customWidth="1"/>
    <col min="1804" max="1804" width="15.7109375" style="60" customWidth="1"/>
    <col min="1805" max="1805" width="3.28515625" style="60" customWidth="1"/>
    <col min="1806" max="1806" width="11.85546875" style="60" customWidth="1"/>
    <col min="1807" max="1807" width="3.28515625" style="60" customWidth="1"/>
    <col min="1808" max="1808" width="11.85546875" style="60" customWidth="1"/>
    <col min="1809" max="1809" width="8" style="60" customWidth="1"/>
    <col min="1810" max="1812" width="12.42578125" style="60" customWidth="1"/>
    <col min="1813" max="2050" width="12" style="60"/>
    <col min="2051" max="2051" width="7.85546875" style="60" customWidth="1"/>
    <col min="2052" max="2052" width="26" style="60" customWidth="1"/>
    <col min="2053" max="2053" width="3.7109375" style="60" customWidth="1"/>
    <col min="2054" max="2054" width="12.140625" style="60" customWidth="1"/>
    <col min="2055" max="2055" width="3.140625" style="60" customWidth="1"/>
    <col min="2056" max="2056" width="10.7109375" style="60" customWidth="1"/>
    <col min="2057" max="2057" width="5.7109375" style="60" customWidth="1"/>
    <col min="2058" max="2058" width="2.7109375" style="60" customWidth="1"/>
    <col min="2059" max="2059" width="6.7109375" style="60" customWidth="1"/>
    <col min="2060" max="2060" width="15.7109375" style="60" customWidth="1"/>
    <col min="2061" max="2061" width="3.28515625" style="60" customWidth="1"/>
    <col min="2062" max="2062" width="11.85546875" style="60" customWidth="1"/>
    <col min="2063" max="2063" width="3.28515625" style="60" customWidth="1"/>
    <col min="2064" max="2064" width="11.85546875" style="60" customWidth="1"/>
    <col min="2065" max="2065" width="8" style="60" customWidth="1"/>
    <col min="2066" max="2068" width="12.42578125" style="60" customWidth="1"/>
    <col min="2069" max="2306" width="12" style="60"/>
    <col min="2307" max="2307" width="7.85546875" style="60" customWidth="1"/>
    <col min="2308" max="2308" width="26" style="60" customWidth="1"/>
    <col min="2309" max="2309" width="3.7109375" style="60" customWidth="1"/>
    <col min="2310" max="2310" width="12.140625" style="60" customWidth="1"/>
    <col min="2311" max="2311" width="3.140625" style="60" customWidth="1"/>
    <col min="2312" max="2312" width="10.7109375" style="60" customWidth="1"/>
    <col min="2313" max="2313" width="5.7109375" style="60" customWidth="1"/>
    <col min="2314" max="2314" width="2.7109375" style="60" customWidth="1"/>
    <col min="2315" max="2315" width="6.7109375" style="60" customWidth="1"/>
    <col min="2316" max="2316" width="15.7109375" style="60" customWidth="1"/>
    <col min="2317" max="2317" width="3.28515625" style="60" customWidth="1"/>
    <col min="2318" max="2318" width="11.85546875" style="60" customWidth="1"/>
    <col min="2319" max="2319" width="3.28515625" style="60" customWidth="1"/>
    <col min="2320" max="2320" width="11.85546875" style="60" customWidth="1"/>
    <col min="2321" max="2321" width="8" style="60" customWidth="1"/>
    <col min="2322" max="2324" width="12.42578125" style="60" customWidth="1"/>
    <col min="2325" max="2562" width="12" style="60"/>
    <col min="2563" max="2563" width="7.85546875" style="60" customWidth="1"/>
    <col min="2564" max="2564" width="26" style="60" customWidth="1"/>
    <col min="2565" max="2565" width="3.7109375" style="60" customWidth="1"/>
    <col min="2566" max="2566" width="12.140625" style="60" customWidth="1"/>
    <col min="2567" max="2567" width="3.140625" style="60" customWidth="1"/>
    <col min="2568" max="2568" width="10.7109375" style="60" customWidth="1"/>
    <col min="2569" max="2569" width="5.7109375" style="60" customWidth="1"/>
    <col min="2570" max="2570" width="2.7109375" style="60" customWidth="1"/>
    <col min="2571" max="2571" width="6.7109375" style="60" customWidth="1"/>
    <col min="2572" max="2572" width="15.7109375" style="60" customWidth="1"/>
    <col min="2573" max="2573" width="3.28515625" style="60" customWidth="1"/>
    <col min="2574" max="2574" width="11.85546875" style="60" customWidth="1"/>
    <col min="2575" max="2575" width="3.28515625" style="60" customWidth="1"/>
    <col min="2576" max="2576" width="11.85546875" style="60" customWidth="1"/>
    <col min="2577" max="2577" width="8" style="60" customWidth="1"/>
    <col min="2578" max="2580" width="12.42578125" style="60" customWidth="1"/>
    <col min="2581" max="2818" width="12" style="60"/>
    <col min="2819" max="2819" width="7.85546875" style="60" customWidth="1"/>
    <col min="2820" max="2820" width="26" style="60" customWidth="1"/>
    <col min="2821" max="2821" width="3.7109375" style="60" customWidth="1"/>
    <col min="2822" max="2822" width="12.140625" style="60" customWidth="1"/>
    <col min="2823" max="2823" width="3.140625" style="60" customWidth="1"/>
    <col min="2824" max="2824" width="10.7109375" style="60" customWidth="1"/>
    <col min="2825" max="2825" width="5.7109375" style="60" customWidth="1"/>
    <col min="2826" max="2826" width="2.7109375" style="60" customWidth="1"/>
    <col min="2827" max="2827" width="6.7109375" style="60" customWidth="1"/>
    <col min="2828" max="2828" width="15.7109375" style="60" customWidth="1"/>
    <col min="2829" max="2829" width="3.28515625" style="60" customWidth="1"/>
    <col min="2830" max="2830" width="11.85546875" style="60" customWidth="1"/>
    <col min="2831" max="2831" width="3.28515625" style="60" customWidth="1"/>
    <col min="2832" max="2832" width="11.85546875" style="60" customWidth="1"/>
    <col min="2833" max="2833" width="8" style="60" customWidth="1"/>
    <col min="2834" max="2836" width="12.42578125" style="60" customWidth="1"/>
    <col min="2837" max="3074" width="12" style="60"/>
    <col min="3075" max="3075" width="7.85546875" style="60" customWidth="1"/>
    <col min="3076" max="3076" width="26" style="60" customWidth="1"/>
    <col min="3077" max="3077" width="3.7109375" style="60" customWidth="1"/>
    <col min="3078" max="3078" width="12.140625" style="60" customWidth="1"/>
    <col min="3079" max="3079" width="3.140625" style="60" customWidth="1"/>
    <col min="3080" max="3080" width="10.7109375" style="60" customWidth="1"/>
    <col min="3081" max="3081" width="5.7109375" style="60" customWidth="1"/>
    <col min="3082" max="3082" width="2.7109375" style="60" customWidth="1"/>
    <col min="3083" max="3083" width="6.7109375" style="60" customWidth="1"/>
    <col min="3084" max="3084" width="15.7109375" style="60" customWidth="1"/>
    <col min="3085" max="3085" width="3.28515625" style="60" customWidth="1"/>
    <col min="3086" max="3086" width="11.85546875" style="60" customWidth="1"/>
    <col min="3087" max="3087" width="3.28515625" style="60" customWidth="1"/>
    <col min="3088" max="3088" width="11.85546875" style="60" customWidth="1"/>
    <col min="3089" max="3089" width="8" style="60" customWidth="1"/>
    <col min="3090" max="3092" width="12.42578125" style="60" customWidth="1"/>
    <col min="3093" max="3330" width="12" style="60"/>
    <col min="3331" max="3331" width="7.85546875" style="60" customWidth="1"/>
    <col min="3332" max="3332" width="26" style="60" customWidth="1"/>
    <col min="3333" max="3333" width="3.7109375" style="60" customWidth="1"/>
    <col min="3334" max="3334" width="12.140625" style="60" customWidth="1"/>
    <col min="3335" max="3335" width="3.140625" style="60" customWidth="1"/>
    <col min="3336" max="3336" width="10.7109375" style="60" customWidth="1"/>
    <col min="3337" max="3337" width="5.7109375" style="60" customWidth="1"/>
    <col min="3338" max="3338" width="2.7109375" style="60" customWidth="1"/>
    <col min="3339" max="3339" width="6.7109375" style="60" customWidth="1"/>
    <col min="3340" max="3340" width="15.7109375" style="60" customWidth="1"/>
    <col min="3341" max="3341" width="3.28515625" style="60" customWidth="1"/>
    <col min="3342" max="3342" width="11.85546875" style="60" customWidth="1"/>
    <col min="3343" max="3343" width="3.28515625" style="60" customWidth="1"/>
    <col min="3344" max="3344" width="11.85546875" style="60" customWidth="1"/>
    <col min="3345" max="3345" width="8" style="60" customWidth="1"/>
    <col min="3346" max="3348" width="12.42578125" style="60" customWidth="1"/>
    <col min="3349" max="3586" width="12" style="60"/>
    <col min="3587" max="3587" width="7.85546875" style="60" customWidth="1"/>
    <col min="3588" max="3588" width="26" style="60" customWidth="1"/>
    <col min="3589" max="3589" width="3.7109375" style="60" customWidth="1"/>
    <col min="3590" max="3590" width="12.140625" style="60" customWidth="1"/>
    <col min="3591" max="3591" width="3.140625" style="60" customWidth="1"/>
    <col min="3592" max="3592" width="10.7109375" style="60" customWidth="1"/>
    <col min="3593" max="3593" width="5.7109375" style="60" customWidth="1"/>
    <col min="3594" max="3594" width="2.7109375" style="60" customWidth="1"/>
    <col min="3595" max="3595" width="6.7109375" style="60" customWidth="1"/>
    <col min="3596" max="3596" width="15.7109375" style="60" customWidth="1"/>
    <col min="3597" max="3597" width="3.28515625" style="60" customWidth="1"/>
    <col min="3598" max="3598" width="11.85546875" style="60" customWidth="1"/>
    <col min="3599" max="3599" width="3.28515625" style="60" customWidth="1"/>
    <col min="3600" max="3600" width="11.85546875" style="60" customWidth="1"/>
    <col min="3601" max="3601" width="8" style="60" customWidth="1"/>
    <col min="3602" max="3604" width="12.42578125" style="60" customWidth="1"/>
    <col min="3605" max="3842" width="12" style="60"/>
    <col min="3843" max="3843" width="7.85546875" style="60" customWidth="1"/>
    <col min="3844" max="3844" width="26" style="60" customWidth="1"/>
    <col min="3845" max="3845" width="3.7109375" style="60" customWidth="1"/>
    <col min="3846" max="3846" width="12.140625" style="60" customWidth="1"/>
    <col min="3847" max="3847" width="3.140625" style="60" customWidth="1"/>
    <col min="3848" max="3848" width="10.7109375" style="60" customWidth="1"/>
    <col min="3849" max="3849" width="5.7109375" style="60" customWidth="1"/>
    <col min="3850" max="3850" width="2.7109375" style="60" customWidth="1"/>
    <col min="3851" max="3851" width="6.7109375" style="60" customWidth="1"/>
    <col min="3852" max="3852" width="15.7109375" style="60" customWidth="1"/>
    <col min="3853" max="3853" width="3.28515625" style="60" customWidth="1"/>
    <col min="3854" max="3854" width="11.85546875" style="60" customWidth="1"/>
    <col min="3855" max="3855" width="3.28515625" style="60" customWidth="1"/>
    <col min="3856" max="3856" width="11.85546875" style="60" customWidth="1"/>
    <col min="3857" max="3857" width="8" style="60" customWidth="1"/>
    <col min="3858" max="3860" width="12.42578125" style="60" customWidth="1"/>
    <col min="3861" max="4098" width="12" style="60"/>
    <col min="4099" max="4099" width="7.85546875" style="60" customWidth="1"/>
    <col min="4100" max="4100" width="26" style="60" customWidth="1"/>
    <col min="4101" max="4101" width="3.7109375" style="60" customWidth="1"/>
    <col min="4102" max="4102" width="12.140625" style="60" customWidth="1"/>
    <col min="4103" max="4103" width="3.140625" style="60" customWidth="1"/>
    <col min="4104" max="4104" width="10.7109375" style="60" customWidth="1"/>
    <col min="4105" max="4105" width="5.7109375" style="60" customWidth="1"/>
    <col min="4106" max="4106" width="2.7109375" style="60" customWidth="1"/>
    <col min="4107" max="4107" width="6.7109375" style="60" customWidth="1"/>
    <col min="4108" max="4108" width="15.7109375" style="60" customWidth="1"/>
    <col min="4109" max="4109" width="3.28515625" style="60" customWidth="1"/>
    <col min="4110" max="4110" width="11.85546875" style="60" customWidth="1"/>
    <col min="4111" max="4111" width="3.28515625" style="60" customWidth="1"/>
    <col min="4112" max="4112" width="11.85546875" style="60" customWidth="1"/>
    <col min="4113" max="4113" width="8" style="60" customWidth="1"/>
    <col min="4114" max="4116" width="12.42578125" style="60" customWidth="1"/>
    <col min="4117" max="4354" width="12" style="60"/>
    <col min="4355" max="4355" width="7.85546875" style="60" customWidth="1"/>
    <col min="4356" max="4356" width="26" style="60" customWidth="1"/>
    <col min="4357" max="4357" width="3.7109375" style="60" customWidth="1"/>
    <col min="4358" max="4358" width="12.140625" style="60" customWidth="1"/>
    <col min="4359" max="4359" width="3.140625" style="60" customWidth="1"/>
    <col min="4360" max="4360" width="10.7109375" style="60" customWidth="1"/>
    <col min="4361" max="4361" width="5.7109375" style="60" customWidth="1"/>
    <col min="4362" max="4362" width="2.7109375" style="60" customWidth="1"/>
    <col min="4363" max="4363" width="6.7109375" style="60" customWidth="1"/>
    <col min="4364" max="4364" width="15.7109375" style="60" customWidth="1"/>
    <col min="4365" max="4365" width="3.28515625" style="60" customWidth="1"/>
    <col min="4366" max="4366" width="11.85546875" style="60" customWidth="1"/>
    <col min="4367" max="4367" width="3.28515625" style="60" customWidth="1"/>
    <col min="4368" max="4368" width="11.85546875" style="60" customWidth="1"/>
    <col min="4369" max="4369" width="8" style="60" customWidth="1"/>
    <col min="4370" max="4372" width="12.42578125" style="60" customWidth="1"/>
    <col min="4373" max="4610" width="12" style="60"/>
    <col min="4611" max="4611" width="7.85546875" style="60" customWidth="1"/>
    <col min="4612" max="4612" width="26" style="60" customWidth="1"/>
    <col min="4613" max="4613" width="3.7109375" style="60" customWidth="1"/>
    <col min="4614" max="4614" width="12.140625" style="60" customWidth="1"/>
    <col min="4615" max="4615" width="3.140625" style="60" customWidth="1"/>
    <col min="4616" max="4616" width="10.7109375" style="60" customWidth="1"/>
    <col min="4617" max="4617" width="5.7109375" style="60" customWidth="1"/>
    <col min="4618" max="4618" width="2.7109375" style="60" customWidth="1"/>
    <col min="4619" max="4619" width="6.7109375" style="60" customWidth="1"/>
    <col min="4620" max="4620" width="15.7109375" style="60" customWidth="1"/>
    <col min="4621" max="4621" width="3.28515625" style="60" customWidth="1"/>
    <col min="4622" max="4622" width="11.85546875" style="60" customWidth="1"/>
    <col min="4623" max="4623" width="3.28515625" style="60" customWidth="1"/>
    <col min="4624" max="4624" width="11.85546875" style="60" customWidth="1"/>
    <col min="4625" max="4625" width="8" style="60" customWidth="1"/>
    <col min="4626" max="4628" width="12.42578125" style="60" customWidth="1"/>
    <col min="4629" max="4866" width="12" style="60"/>
    <col min="4867" max="4867" width="7.85546875" style="60" customWidth="1"/>
    <col min="4868" max="4868" width="26" style="60" customWidth="1"/>
    <col min="4869" max="4869" width="3.7109375" style="60" customWidth="1"/>
    <col min="4870" max="4870" width="12.140625" style="60" customWidth="1"/>
    <col min="4871" max="4871" width="3.140625" style="60" customWidth="1"/>
    <col min="4872" max="4872" width="10.7109375" style="60" customWidth="1"/>
    <col min="4873" max="4873" width="5.7109375" style="60" customWidth="1"/>
    <col min="4874" max="4874" width="2.7109375" style="60" customWidth="1"/>
    <col min="4875" max="4875" width="6.7109375" style="60" customWidth="1"/>
    <col min="4876" max="4876" width="15.7109375" style="60" customWidth="1"/>
    <col min="4877" max="4877" width="3.28515625" style="60" customWidth="1"/>
    <col min="4878" max="4878" width="11.85546875" style="60" customWidth="1"/>
    <col min="4879" max="4879" width="3.28515625" style="60" customWidth="1"/>
    <col min="4880" max="4880" width="11.85546875" style="60" customWidth="1"/>
    <col min="4881" max="4881" width="8" style="60" customWidth="1"/>
    <col min="4882" max="4884" width="12.42578125" style="60" customWidth="1"/>
    <col min="4885" max="5122" width="12" style="60"/>
    <col min="5123" max="5123" width="7.85546875" style="60" customWidth="1"/>
    <col min="5124" max="5124" width="26" style="60" customWidth="1"/>
    <col min="5125" max="5125" width="3.7109375" style="60" customWidth="1"/>
    <col min="5126" max="5126" width="12.140625" style="60" customWidth="1"/>
    <col min="5127" max="5127" width="3.140625" style="60" customWidth="1"/>
    <col min="5128" max="5128" width="10.7109375" style="60" customWidth="1"/>
    <col min="5129" max="5129" width="5.7109375" style="60" customWidth="1"/>
    <col min="5130" max="5130" width="2.7109375" style="60" customWidth="1"/>
    <col min="5131" max="5131" width="6.7109375" style="60" customWidth="1"/>
    <col min="5132" max="5132" width="15.7109375" style="60" customWidth="1"/>
    <col min="5133" max="5133" width="3.28515625" style="60" customWidth="1"/>
    <col min="5134" max="5134" width="11.85546875" style="60" customWidth="1"/>
    <col min="5135" max="5135" width="3.28515625" style="60" customWidth="1"/>
    <col min="5136" max="5136" width="11.85546875" style="60" customWidth="1"/>
    <col min="5137" max="5137" width="8" style="60" customWidth="1"/>
    <col min="5138" max="5140" width="12.42578125" style="60" customWidth="1"/>
    <col min="5141" max="5378" width="12" style="60"/>
    <col min="5379" max="5379" width="7.85546875" style="60" customWidth="1"/>
    <col min="5380" max="5380" width="26" style="60" customWidth="1"/>
    <col min="5381" max="5381" width="3.7109375" style="60" customWidth="1"/>
    <col min="5382" max="5382" width="12.140625" style="60" customWidth="1"/>
    <col min="5383" max="5383" width="3.140625" style="60" customWidth="1"/>
    <col min="5384" max="5384" width="10.7109375" style="60" customWidth="1"/>
    <col min="5385" max="5385" width="5.7109375" style="60" customWidth="1"/>
    <col min="5386" max="5386" width="2.7109375" style="60" customWidth="1"/>
    <col min="5387" max="5387" width="6.7109375" style="60" customWidth="1"/>
    <col min="5388" max="5388" width="15.7109375" style="60" customWidth="1"/>
    <col min="5389" max="5389" width="3.28515625" style="60" customWidth="1"/>
    <col min="5390" max="5390" width="11.85546875" style="60" customWidth="1"/>
    <col min="5391" max="5391" width="3.28515625" style="60" customWidth="1"/>
    <col min="5392" max="5392" width="11.85546875" style="60" customWidth="1"/>
    <col min="5393" max="5393" width="8" style="60" customWidth="1"/>
    <col min="5394" max="5396" width="12.42578125" style="60" customWidth="1"/>
    <col min="5397" max="5634" width="12" style="60"/>
    <col min="5635" max="5635" width="7.85546875" style="60" customWidth="1"/>
    <col min="5636" max="5636" width="26" style="60" customWidth="1"/>
    <col min="5637" max="5637" width="3.7109375" style="60" customWidth="1"/>
    <col min="5638" max="5638" width="12.140625" style="60" customWidth="1"/>
    <col min="5639" max="5639" width="3.140625" style="60" customWidth="1"/>
    <col min="5640" max="5640" width="10.7109375" style="60" customWidth="1"/>
    <col min="5641" max="5641" width="5.7109375" style="60" customWidth="1"/>
    <col min="5642" max="5642" width="2.7109375" style="60" customWidth="1"/>
    <col min="5643" max="5643" width="6.7109375" style="60" customWidth="1"/>
    <col min="5644" max="5644" width="15.7109375" style="60" customWidth="1"/>
    <col min="5645" max="5645" width="3.28515625" style="60" customWidth="1"/>
    <col min="5646" max="5646" width="11.85546875" style="60" customWidth="1"/>
    <col min="5647" max="5647" width="3.28515625" style="60" customWidth="1"/>
    <col min="5648" max="5648" width="11.85546875" style="60" customWidth="1"/>
    <col min="5649" max="5649" width="8" style="60" customWidth="1"/>
    <col min="5650" max="5652" width="12.42578125" style="60" customWidth="1"/>
    <col min="5653" max="5890" width="12" style="60"/>
    <col min="5891" max="5891" width="7.85546875" style="60" customWidth="1"/>
    <col min="5892" max="5892" width="26" style="60" customWidth="1"/>
    <col min="5893" max="5893" width="3.7109375" style="60" customWidth="1"/>
    <col min="5894" max="5894" width="12.140625" style="60" customWidth="1"/>
    <col min="5895" max="5895" width="3.140625" style="60" customWidth="1"/>
    <col min="5896" max="5896" width="10.7109375" style="60" customWidth="1"/>
    <col min="5897" max="5897" width="5.7109375" style="60" customWidth="1"/>
    <col min="5898" max="5898" width="2.7109375" style="60" customWidth="1"/>
    <col min="5899" max="5899" width="6.7109375" style="60" customWidth="1"/>
    <col min="5900" max="5900" width="15.7109375" style="60" customWidth="1"/>
    <col min="5901" max="5901" width="3.28515625" style="60" customWidth="1"/>
    <col min="5902" max="5902" width="11.85546875" style="60" customWidth="1"/>
    <col min="5903" max="5903" width="3.28515625" style="60" customWidth="1"/>
    <col min="5904" max="5904" width="11.85546875" style="60" customWidth="1"/>
    <col min="5905" max="5905" width="8" style="60" customWidth="1"/>
    <col min="5906" max="5908" width="12.42578125" style="60" customWidth="1"/>
    <col min="5909" max="6146" width="12" style="60"/>
    <col min="6147" max="6147" width="7.85546875" style="60" customWidth="1"/>
    <col min="6148" max="6148" width="26" style="60" customWidth="1"/>
    <col min="6149" max="6149" width="3.7109375" style="60" customWidth="1"/>
    <col min="6150" max="6150" width="12.140625" style="60" customWidth="1"/>
    <col min="6151" max="6151" width="3.140625" style="60" customWidth="1"/>
    <col min="6152" max="6152" width="10.7109375" style="60" customWidth="1"/>
    <col min="6153" max="6153" width="5.7109375" style="60" customWidth="1"/>
    <col min="6154" max="6154" width="2.7109375" style="60" customWidth="1"/>
    <col min="6155" max="6155" width="6.7109375" style="60" customWidth="1"/>
    <col min="6156" max="6156" width="15.7109375" style="60" customWidth="1"/>
    <col min="6157" max="6157" width="3.28515625" style="60" customWidth="1"/>
    <col min="6158" max="6158" width="11.85546875" style="60" customWidth="1"/>
    <col min="6159" max="6159" width="3.28515625" style="60" customWidth="1"/>
    <col min="6160" max="6160" width="11.85546875" style="60" customWidth="1"/>
    <col min="6161" max="6161" width="8" style="60" customWidth="1"/>
    <col min="6162" max="6164" width="12.42578125" style="60" customWidth="1"/>
    <col min="6165" max="6402" width="12" style="60"/>
    <col min="6403" max="6403" width="7.85546875" style="60" customWidth="1"/>
    <col min="6404" max="6404" width="26" style="60" customWidth="1"/>
    <col min="6405" max="6405" width="3.7109375" style="60" customWidth="1"/>
    <col min="6406" max="6406" width="12.140625" style="60" customWidth="1"/>
    <col min="6407" max="6407" width="3.140625" style="60" customWidth="1"/>
    <col min="6408" max="6408" width="10.7109375" style="60" customWidth="1"/>
    <col min="6409" max="6409" width="5.7109375" style="60" customWidth="1"/>
    <col min="6410" max="6410" width="2.7109375" style="60" customWidth="1"/>
    <col min="6411" max="6411" width="6.7109375" style="60" customWidth="1"/>
    <col min="6412" max="6412" width="15.7109375" style="60" customWidth="1"/>
    <col min="6413" max="6413" width="3.28515625" style="60" customWidth="1"/>
    <col min="6414" max="6414" width="11.85546875" style="60" customWidth="1"/>
    <col min="6415" max="6415" width="3.28515625" style="60" customWidth="1"/>
    <col min="6416" max="6416" width="11.85546875" style="60" customWidth="1"/>
    <col min="6417" max="6417" width="8" style="60" customWidth="1"/>
    <col min="6418" max="6420" width="12.42578125" style="60" customWidth="1"/>
    <col min="6421" max="6658" width="12" style="60"/>
    <col min="6659" max="6659" width="7.85546875" style="60" customWidth="1"/>
    <col min="6660" max="6660" width="26" style="60" customWidth="1"/>
    <col min="6661" max="6661" width="3.7109375" style="60" customWidth="1"/>
    <col min="6662" max="6662" width="12.140625" style="60" customWidth="1"/>
    <col min="6663" max="6663" width="3.140625" style="60" customWidth="1"/>
    <col min="6664" max="6664" width="10.7109375" style="60" customWidth="1"/>
    <col min="6665" max="6665" width="5.7109375" style="60" customWidth="1"/>
    <col min="6666" max="6666" width="2.7109375" style="60" customWidth="1"/>
    <col min="6667" max="6667" width="6.7109375" style="60" customWidth="1"/>
    <col min="6668" max="6668" width="15.7109375" style="60" customWidth="1"/>
    <col min="6669" max="6669" width="3.28515625" style="60" customWidth="1"/>
    <col min="6670" max="6670" width="11.85546875" style="60" customWidth="1"/>
    <col min="6671" max="6671" width="3.28515625" style="60" customWidth="1"/>
    <col min="6672" max="6672" width="11.85546875" style="60" customWidth="1"/>
    <col min="6673" max="6673" width="8" style="60" customWidth="1"/>
    <col min="6674" max="6676" width="12.42578125" style="60" customWidth="1"/>
    <col min="6677" max="6914" width="12" style="60"/>
    <col min="6915" max="6915" width="7.85546875" style="60" customWidth="1"/>
    <col min="6916" max="6916" width="26" style="60" customWidth="1"/>
    <col min="6917" max="6917" width="3.7109375" style="60" customWidth="1"/>
    <col min="6918" max="6918" width="12.140625" style="60" customWidth="1"/>
    <col min="6919" max="6919" width="3.140625" style="60" customWidth="1"/>
    <col min="6920" max="6920" width="10.7109375" style="60" customWidth="1"/>
    <col min="6921" max="6921" width="5.7109375" style="60" customWidth="1"/>
    <col min="6922" max="6922" width="2.7109375" style="60" customWidth="1"/>
    <col min="6923" max="6923" width="6.7109375" style="60" customWidth="1"/>
    <col min="6924" max="6924" width="15.7109375" style="60" customWidth="1"/>
    <col min="6925" max="6925" width="3.28515625" style="60" customWidth="1"/>
    <col min="6926" max="6926" width="11.85546875" style="60" customWidth="1"/>
    <col min="6927" max="6927" width="3.28515625" style="60" customWidth="1"/>
    <col min="6928" max="6928" width="11.85546875" style="60" customWidth="1"/>
    <col min="6929" max="6929" width="8" style="60" customWidth="1"/>
    <col min="6930" max="6932" width="12.42578125" style="60" customWidth="1"/>
    <col min="6933" max="7170" width="12" style="60"/>
    <col min="7171" max="7171" width="7.85546875" style="60" customWidth="1"/>
    <col min="7172" max="7172" width="26" style="60" customWidth="1"/>
    <col min="7173" max="7173" width="3.7109375" style="60" customWidth="1"/>
    <col min="7174" max="7174" width="12.140625" style="60" customWidth="1"/>
    <col min="7175" max="7175" width="3.140625" style="60" customWidth="1"/>
    <col min="7176" max="7176" width="10.7109375" style="60" customWidth="1"/>
    <col min="7177" max="7177" width="5.7109375" style="60" customWidth="1"/>
    <col min="7178" max="7178" width="2.7109375" style="60" customWidth="1"/>
    <col min="7179" max="7179" width="6.7109375" style="60" customWidth="1"/>
    <col min="7180" max="7180" width="15.7109375" style="60" customWidth="1"/>
    <col min="7181" max="7181" width="3.28515625" style="60" customWidth="1"/>
    <col min="7182" max="7182" width="11.85546875" style="60" customWidth="1"/>
    <col min="7183" max="7183" width="3.28515625" style="60" customWidth="1"/>
    <col min="7184" max="7184" width="11.85546875" style="60" customWidth="1"/>
    <col min="7185" max="7185" width="8" style="60" customWidth="1"/>
    <col min="7186" max="7188" width="12.42578125" style="60" customWidth="1"/>
    <col min="7189" max="7426" width="12" style="60"/>
    <col min="7427" max="7427" width="7.85546875" style="60" customWidth="1"/>
    <col min="7428" max="7428" width="26" style="60" customWidth="1"/>
    <col min="7429" max="7429" width="3.7109375" style="60" customWidth="1"/>
    <col min="7430" max="7430" width="12.140625" style="60" customWidth="1"/>
    <col min="7431" max="7431" width="3.140625" style="60" customWidth="1"/>
    <col min="7432" max="7432" width="10.7109375" style="60" customWidth="1"/>
    <col min="7433" max="7433" width="5.7109375" style="60" customWidth="1"/>
    <col min="7434" max="7434" width="2.7109375" style="60" customWidth="1"/>
    <col min="7435" max="7435" width="6.7109375" style="60" customWidth="1"/>
    <col min="7436" max="7436" width="15.7109375" style="60" customWidth="1"/>
    <col min="7437" max="7437" width="3.28515625" style="60" customWidth="1"/>
    <col min="7438" max="7438" width="11.85546875" style="60" customWidth="1"/>
    <col min="7439" max="7439" width="3.28515625" style="60" customWidth="1"/>
    <col min="7440" max="7440" width="11.85546875" style="60" customWidth="1"/>
    <col min="7441" max="7441" width="8" style="60" customWidth="1"/>
    <col min="7442" max="7444" width="12.42578125" style="60" customWidth="1"/>
    <col min="7445" max="7682" width="12" style="60"/>
    <col min="7683" max="7683" width="7.85546875" style="60" customWidth="1"/>
    <col min="7684" max="7684" width="26" style="60" customWidth="1"/>
    <col min="7685" max="7685" width="3.7109375" style="60" customWidth="1"/>
    <col min="7686" max="7686" width="12.140625" style="60" customWidth="1"/>
    <col min="7687" max="7687" width="3.140625" style="60" customWidth="1"/>
    <col min="7688" max="7688" width="10.7109375" style="60" customWidth="1"/>
    <col min="7689" max="7689" width="5.7109375" style="60" customWidth="1"/>
    <col min="7690" max="7690" width="2.7109375" style="60" customWidth="1"/>
    <col min="7691" max="7691" width="6.7109375" style="60" customWidth="1"/>
    <col min="7692" max="7692" width="15.7109375" style="60" customWidth="1"/>
    <col min="7693" max="7693" width="3.28515625" style="60" customWidth="1"/>
    <col min="7694" max="7694" width="11.85546875" style="60" customWidth="1"/>
    <col min="7695" max="7695" width="3.28515625" style="60" customWidth="1"/>
    <col min="7696" max="7696" width="11.85546875" style="60" customWidth="1"/>
    <col min="7697" max="7697" width="8" style="60" customWidth="1"/>
    <col min="7698" max="7700" width="12.42578125" style="60" customWidth="1"/>
    <col min="7701" max="7938" width="12" style="60"/>
    <col min="7939" max="7939" width="7.85546875" style="60" customWidth="1"/>
    <col min="7940" max="7940" width="26" style="60" customWidth="1"/>
    <col min="7941" max="7941" width="3.7109375" style="60" customWidth="1"/>
    <col min="7942" max="7942" width="12.140625" style="60" customWidth="1"/>
    <col min="7943" max="7943" width="3.140625" style="60" customWidth="1"/>
    <col min="7944" max="7944" width="10.7109375" style="60" customWidth="1"/>
    <col min="7945" max="7945" width="5.7109375" style="60" customWidth="1"/>
    <col min="7946" max="7946" width="2.7109375" style="60" customWidth="1"/>
    <col min="7947" max="7947" width="6.7109375" style="60" customWidth="1"/>
    <col min="7948" max="7948" width="15.7109375" style="60" customWidth="1"/>
    <col min="7949" max="7949" width="3.28515625" style="60" customWidth="1"/>
    <col min="7950" max="7950" width="11.85546875" style="60" customWidth="1"/>
    <col min="7951" max="7951" width="3.28515625" style="60" customWidth="1"/>
    <col min="7952" max="7952" width="11.85546875" style="60" customWidth="1"/>
    <col min="7953" max="7953" width="8" style="60" customWidth="1"/>
    <col min="7954" max="7956" width="12.42578125" style="60" customWidth="1"/>
    <col min="7957" max="8194" width="12" style="60"/>
    <col min="8195" max="8195" width="7.85546875" style="60" customWidth="1"/>
    <col min="8196" max="8196" width="26" style="60" customWidth="1"/>
    <col min="8197" max="8197" width="3.7109375" style="60" customWidth="1"/>
    <col min="8198" max="8198" width="12.140625" style="60" customWidth="1"/>
    <col min="8199" max="8199" width="3.140625" style="60" customWidth="1"/>
    <col min="8200" max="8200" width="10.7109375" style="60" customWidth="1"/>
    <col min="8201" max="8201" width="5.7109375" style="60" customWidth="1"/>
    <col min="8202" max="8202" width="2.7109375" style="60" customWidth="1"/>
    <col min="8203" max="8203" width="6.7109375" style="60" customWidth="1"/>
    <col min="8204" max="8204" width="15.7109375" style="60" customWidth="1"/>
    <col min="8205" max="8205" width="3.28515625" style="60" customWidth="1"/>
    <col min="8206" max="8206" width="11.85546875" style="60" customWidth="1"/>
    <col min="8207" max="8207" width="3.28515625" style="60" customWidth="1"/>
    <col min="8208" max="8208" width="11.85546875" style="60" customWidth="1"/>
    <col min="8209" max="8209" width="8" style="60" customWidth="1"/>
    <col min="8210" max="8212" width="12.42578125" style="60" customWidth="1"/>
    <col min="8213" max="8450" width="12" style="60"/>
    <col min="8451" max="8451" width="7.85546875" style="60" customWidth="1"/>
    <col min="8452" max="8452" width="26" style="60" customWidth="1"/>
    <col min="8453" max="8453" width="3.7109375" style="60" customWidth="1"/>
    <col min="8454" max="8454" width="12.140625" style="60" customWidth="1"/>
    <col min="8455" max="8455" width="3.140625" style="60" customWidth="1"/>
    <col min="8456" max="8456" width="10.7109375" style="60" customWidth="1"/>
    <col min="8457" max="8457" width="5.7109375" style="60" customWidth="1"/>
    <col min="8458" max="8458" width="2.7109375" style="60" customWidth="1"/>
    <col min="8459" max="8459" width="6.7109375" style="60" customWidth="1"/>
    <col min="8460" max="8460" width="15.7109375" style="60" customWidth="1"/>
    <col min="8461" max="8461" width="3.28515625" style="60" customWidth="1"/>
    <col min="8462" max="8462" width="11.85546875" style="60" customWidth="1"/>
    <col min="8463" max="8463" width="3.28515625" style="60" customWidth="1"/>
    <col min="8464" max="8464" width="11.85546875" style="60" customWidth="1"/>
    <col min="8465" max="8465" width="8" style="60" customWidth="1"/>
    <col min="8466" max="8468" width="12.42578125" style="60" customWidth="1"/>
    <col min="8469" max="8706" width="12" style="60"/>
    <col min="8707" max="8707" width="7.85546875" style="60" customWidth="1"/>
    <col min="8708" max="8708" width="26" style="60" customWidth="1"/>
    <col min="8709" max="8709" width="3.7109375" style="60" customWidth="1"/>
    <col min="8710" max="8710" width="12.140625" style="60" customWidth="1"/>
    <col min="8711" max="8711" width="3.140625" style="60" customWidth="1"/>
    <col min="8712" max="8712" width="10.7109375" style="60" customWidth="1"/>
    <col min="8713" max="8713" width="5.7109375" style="60" customWidth="1"/>
    <col min="8714" max="8714" width="2.7109375" style="60" customWidth="1"/>
    <col min="8715" max="8715" width="6.7109375" style="60" customWidth="1"/>
    <col min="8716" max="8716" width="15.7109375" style="60" customWidth="1"/>
    <col min="8717" max="8717" width="3.28515625" style="60" customWidth="1"/>
    <col min="8718" max="8718" width="11.85546875" style="60" customWidth="1"/>
    <col min="8719" max="8719" width="3.28515625" style="60" customWidth="1"/>
    <col min="8720" max="8720" width="11.85546875" style="60" customWidth="1"/>
    <col min="8721" max="8721" width="8" style="60" customWidth="1"/>
    <col min="8722" max="8724" width="12.42578125" style="60" customWidth="1"/>
    <col min="8725" max="8962" width="12" style="60"/>
    <col min="8963" max="8963" width="7.85546875" style="60" customWidth="1"/>
    <col min="8964" max="8964" width="26" style="60" customWidth="1"/>
    <col min="8965" max="8965" width="3.7109375" style="60" customWidth="1"/>
    <col min="8966" max="8966" width="12.140625" style="60" customWidth="1"/>
    <col min="8967" max="8967" width="3.140625" style="60" customWidth="1"/>
    <col min="8968" max="8968" width="10.7109375" style="60" customWidth="1"/>
    <col min="8969" max="8969" width="5.7109375" style="60" customWidth="1"/>
    <col min="8970" max="8970" width="2.7109375" style="60" customWidth="1"/>
    <col min="8971" max="8971" width="6.7109375" style="60" customWidth="1"/>
    <col min="8972" max="8972" width="15.7109375" style="60" customWidth="1"/>
    <col min="8973" max="8973" width="3.28515625" style="60" customWidth="1"/>
    <col min="8974" max="8974" width="11.85546875" style="60" customWidth="1"/>
    <col min="8975" max="8975" width="3.28515625" style="60" customWidth="1"/>
    <col min="8976" max="8976" width="11.85546875" style="60" customWidth="1"/>
    <col min="8977" max="8977" width="8" style="60" customWidth="1"/>
    <col min="8978" max="8980" width="12.42578125" style="60" customWidth="1"/>
    <col min="8981" max="9218" width="12" style="60"/>
    <col min="9219" max="9219" width="7.85546875" style="60" customWidth="1"/>
    <col min="9220" max="9220" width="26" style="60" customWidth="1"/>
    <col min="9221" max="9221" width="3.7109375" style="60" customWidth="1"/>
    <col min="9222" max="9222" width="12.140625" style="60" customWidth="1"/>
    <col min="9223" max="9223" width="3.140625" style="60" customWidth="1"/>
    <col min="9224" max="9224" width="10.7109375" style="60" customWidth="1"/>
    <col min="9225" max="9225" width="5.7109375" style="60" customWidth="1"/>
    <col min="9226" max="9226" width="2.7109375" style="60" customWidth="1"/>
    <col min="9227" max="9227" width="6.7109375" style="60" customWidth="1"/>
    <col min="9228" max="9228" width="15.7109375" style="60" customWidth="1"/>
    <col min="9229" max="9229" width="3.28515625" style="60" customWidth="1"/>
    <col min="9230" max="9230" width="11.85546875" style="60" customWidth="1"/>
    <col min="9231" max="9231" width="3.28515625" style="60" customWidth="1"/>
    <col min="9232" max="9232" width="11.85546875" style="60" customWidth="1"/>
    <col min="9233" max="9233" width="8" style="60" customWidth="1"/>
    <col min="9234" max="9236" width="12.42578125" style="60" customWidth="1"/>
    <col min="9237" max="9474" width="12" style="60"/>
    <col min="9475" max="9475" width="7.85546875" style="60" customWidth="1"/>
    <col min="9476" max="9476" width="26" style="60" customWidth="1"/>
    <col min="9477" max="9477" width="3.7109375" style="60" customWidth="1"/>
    <col min="9478" max="9478" width="12.140625" style="60" customWidth="1"/>
    <col min="9479" max="9479" width="3.140625" style="60" customWidth="1"/>
    <col min="9480" max="9480" width="10.7109375" style="60" customWidth="1"/>
    <col min="9481" max="9481" width="5.7109375" style="60" customWidth="1"/>
    <col min="9482" max="9482" width="2.7109375" style="60" customWidth="1"/>
    <col min="9483" max="9483" width="6.7109375" style="60" customWidth="1"/>
    <col min="9484" max="9484" width="15.7109375" style="60" customWidth="1"/>
    <col min="9485" max="9485" width="3.28515625" style="60" customWidth="1"/>
    <col min="9486" max="9486" width="11.85546875" style="60" customWidth="1"/>
    <col min="9487" max="9487" width="3.28515625" style="60" customWidth="1"/>
    <col min="9488" max="9488" width="11.85546875" style="60" customWidth="1"/>
    <col min="9489" max="9489" width="8" style="60" customWidth="1"/>
    <col min="9490" max="9492" width="12.42578125" style="60" customWidth="1"/>
    <col min="9493" max="9730" width="12" style="60"/>
    <col min="9731" max="9731" width="7.85546875" style="60" customWidth="1"/>
    <col min="9732" max="9732" width="26" style="60" customWidth="1"/>
    <col min="9733" max="9733" width="3.7109375" style="60" customWidth="1"/>
    <col min="9734" max="9734" width="12.140625" style="60" customWidth="1"/>
    <col min="9735" max="9735" width="3.140625" style="60" customWidth="1"/>
    <col min="9736" max="9736" width="10.7109375" style="60" customWidth="1"/>
    <col min="9737" max="9737" width="5.7109375" style="60" customWidth="1"/>
    <col min="9738" max="9738" width="2.7109375" style="60" customWidth="1"/>
    <col min="9739" max="9739" width="6.7109375" style="60" customWidth="1"/>
    <col min="9740" max="9740" width="15.7109375" style="60" customWidth="1"/>
    <col min="9741" max="9741" width="3.28515625" style="60" customWidth="1"/>
    <col min="9742" max="9742" width="11.85546875" style="60" customWidth="1"/>
    <col min="9743" max="9743" width="3.28515625" style="60" customWidth="1"/>
    <col min="9744" max="9744" width="11.85546875" style="60" customWidth="1"/>
    <col min="9745" max="9745" width="8" style="60" customWidth="1"/>
    <col min="9746" max="9748" width="12.42578125" style="60" customWidth="1"/>
    <col min="9749" max="9986" width="12" style="60"/>
    <col min="9987" max="9987" width="7.85546875" style="60" customWidth="1"/>
    <col min="9988" max="9988" width="26" style="60" customWidth="1"/>
    <col min="9989" max="9989" width="3.7109375" style="60" customWidth="1"/>
    <col min="9990" max="9990" width="12.140625" style="60" customWidth="1"/>
    <col min="9991" max="9991" width="3.140625" style="60" customWidth="1"/>
    <col min="9992" max="9992" width="10.7109375" style="60" customWidth="1"/>
    <col min="9993" max="9993" width="5.7109375" style="60" customWidth="1"/>
    <col min="9994" max="9994" width="2.7109375" style="60" customWidth="1"/>
    <col min="9995" max="9995" width="6.7109375" style="60" customWidth="1"/>
    <col min="9996" max="9996" width="15.7109375" style="60" customWidth="1"/>
    <col min="9997" max="9997" width="3.28515625" style="60" customWidth="1"/>
    <col min="9998" max="9998" width="11.85546875" style="60" customWidth="1"/>
    <col min="9999" max="9999" width="3.28515625" style="60" customWidth="1"/>
    <col min="10000" max="10000" width="11.85546875" style="60" customWidth="1"/>
    <col min="10001" max="10001" width="8" style="60" customWidth="1"/>
    <col min="10002" max="10004" width="12.42578125" style="60" customWidth="1"/>
    <col min="10005" max="10242" width="12" style="60"/>
    <col min="10243" max="10243" width="7.85546875" style="60" customWidth="1"/>
    <col min="10244" max="10244" width="26" style="60" customWidth="1"/>
    <col min="10245" max="10245" width="3.7109375" style="60" customWidth="1"/>
    <col min="10246" max="10246" width="12.140625" style="60" customWidth="1"/>
    <col min="10247" max="10247" width="3.140625" style="60" customWidth="1"/>
    <col min="10248" max="10248" width="10.7109375" style="60" customWidth="1"/>
    <col min="10249" max="10249" width="5.7109375" style="60" customWidth="1"/>
    <col min="10250" max="10250" width="2.7109375" style="60" customWidth="1"/>
    <col min="10251" max="10251" width="6.7109375" style="60" customWidth="1"/>
    <col min="10252" max="10252" width="15.7109375" style="60" customWidth="1"/>
    <col min="10253" max="10253" width="3.28515625" style="60" customWidth="1"/>
    <col min="10254" max="10254" width="11.85546875" style="60" customWidth="1"/>
    <col min="10255" max="10255" width="3.28515625" style="60" customWidth="1"/>
    <col min="10256" max="10256" width="11.85546875" style="60" customWidth="1"/>
    <col min="10257" max="10257" width="8" style="60" customWidth="1"/>
    <col min="10258" max="10260" width="12.42578125" style="60" customWidth="1"/>
    <col min="10261" max="10498" width="12" style="60"/>
    <col min="10499" max="10499" width="7.85546875" style="60" customWidth="1"/>
    <col min="10500" max="10500" width="26" style="60" customWidth="1"/>
    <col min="10501" max="10501" width="3.7109375" style="60" customWidth="1"/>
    <col min="10502" max="10502" width="12.140625" style="60" customWidth="1"/>
    <col min="10503" max="10503" width="3.140625" style="60" customWidth="1"/>
    <col min="10504" max="10504" width="10.7109375" style="60" customWidth="1"/>
    <col min="10505" max="10505" width="5.7109375" style="60" customWidth="1"/>
    <col min="10506" max="10506" width="2.7109375" style="60" customWidth="1"/>
    <col min="10507" max="10507" width="6.7109375" style="60" customWidth="1"/>
    <col min="10508" max="10508" width="15.7109375" style="60" customWidth="1"/>
    <col min="10509" max="10509" width="3.28515625" style="60" customWidth="1"/>
    <col min="10510" max="10510" width="11.85546875" style="60" customWidth="1"/>
    <col min="10511" max="10511" width="3.28515625" style="60" customWidth="1"/>
    <col min="10512" max="10512" width="11.85546875" style="60" customWidth="1"/>
    <col min="10513" max="10513" width="8" style="60" customWidth="1"/>
    <col min="10514" max="10516" width="12.42578125" style="60" customWidth="1"/>
    <col min="10517" max="10754" width="12" style="60"/>
    <col min="10755" max="10755" width="7.85546875" style="60" customWidth="1"/>
    <col min="10756" max="10756" width="26" style="60" customWidth="1"/>
    <col min="10757" max="10757" width="3.7109375" style="60" customWidth="1"/>
    <col min="10758" max="10758" width="12.140625" style="60" customWidth="1"/>
    <col min="10759" max="10759" width="3.140625" style="60" customWidth="1"/>
    <col min="10760" max="10760" width="10.7109375" style="60" customWidth="1"/>
    <col min="10761" max="10761" width="5.7109375" style="60" customWidth="1"/>
    <col min="10762" max="10762" width="2.7109375" style="60" customWidth="1"/>
    <col min="10763" max="10763" width="6.7109375" style="60" customWidth="1"/>
    <col min="10764" max="10764" width="15.7109375" style="60" customWidth="1"/>
    <col min="10765" max="10765" width="3.28515625" style="60" customWidth="1"/>
    <col min="10766" max="10766" width="11.85546875" style="60" customWidth="1"/>
    <col min="10767" max="10767" width="3.28515625" style="60" customWidth="1"/>
    <col min="10768" max="10768" width="11.85546875" style="60" customWidth="1"/>
    <col min="10769" max="10769" width="8" style="60" customWidth="1"/>
    <col min="10770" max="10772" width="12.42578125" style="60" customWidth="1"/>
    <col min="10773" max="11010" width="12" style="60"/>
    <col min="11011" max="11011" width="7.85546875" style="60" customWidth="1"/>
    <col min="11012" max="11012" width="26" style="60" customWidth="1"/>
    <col min="11013" max="11013" width="3.7109375" style="60" customWidth="1"/>
    <col min="11014" max="11014" width="12.140625" style="60" customWidth="1"/>
    <col min="11015" max="11015" width="3.140625" style="60" customWidth="1"/>
    <col min="11016" max="11016" width="10.7109375" style="60" customWidth="1"/>
    <col min="11017" max="11017" width="5.7109375" style="60" customWidth="1"/>
    <col min="11018" max="11018" width="2.7109375" style="60" customWidth="1"/>
    <col min="11019" max="11019" width="6.7109375" style="60" customWidth="1"/>
    <col min="11020" max="11020" width="15.7109375" style="60" customWidth="1"/>
    <col min="11021" max="11021" width="3.28515625" style="60" customWidth="1"/>
    <col min="11022" max="11022" width="11.85546875" style="60" customWidth="1"/>
    <col min="11023" max="11023" width="3.28515625" style="60" customWidth="1"/>
    <col min="11024" max="11024" width="11.85546875" style="60" customWidth="1"/>
    <col min="11025" max="11025" width="8" style="60" customWidth="1"/>
    <col min="11026" max="11028" width="12.42578125" style="60" customWidth="1"/>
    <col min="11029" max="11266" width="12" style="60"/>
    <col min="11267" max="11267" width="7.85546875" style="60" customWidth="1"/>
    <col min="11268" max="11268" width="26" style="60" customWidth="1"/>
    <col min="11269" max="11269" width="3.7109375" style="60" customWidth="1"/>
    <col min="11270" max="11270" width="12.140625" style="60" customWidth="1"/>
    <col min="11271" max="11271" width="3.140625" style="60" customWidth="1"/>
    <col min="11272" max="11272" width="10.7109375" style="60" customWidth="1"/>
    <col min="11273" max="11273" width="5.7109375" style="60" customWidth="1"/>
    <col min="11274" max="11274" width="2.7109375" style="60" customWidth="1"/>
    <col min="11275" max="11275" width="6.7109375" style="60" customWidth="1"/>
    <col min="11276" max="11276" width="15.7109375" style="60" customWidth="1"/>
    <col min="11277" max="11277" width="3.28515625" style="60" customWidth="1"/>
    <col min="11278" max="11278" width="11.85546875" style="60" customWidth="1"/>
    <col min="11279" max="11279" width="3.28515625" style="60" customWidth="1"/>
    <col min="11280" max="11280" width="11.85546875" style="60" customWidth="1"/>
    <col min="11281" max="11281" width="8" style="60" customWidth="1"/>
    <col min="11282" max="11284" width="12.42578125" style="60" customWidth="1"/>
    <col min="11285" max="11522" width="12" style="60"/>
    <col min="11523" max="11523" width="7.85546875" style="60" customWidth="1"/>
    <col min="11524" max="11524" width="26" style="60" customWidth="1"/>
    <col min="11525" max="11525" width="3.7109375" style="60" customWidth="1"/>
    <col min="11526" max="11526" width="12.140625" style="60" customWidth="1"/>
    <col min="11527" max="11527" width="3.140625" style="60" customWidth="1"/>
    <col min="11528" max="11528" width="10.7109375" style="60" customWidth="1"/>
    <col min="11529" max="11529" width="5.7109375" style="60" customWidth="1"/>
    <col min="11530" max="11530" width="2.7109375" style="60" customWidth="1"/>
    <col min="11531" max="11531" width="6.7109375" style="60" customWidth="1"/>
    <col min="11532" max="11532" width="15.7109375" style="60" customWidth="1"/>
    <col min="11533" max="11533" width="3.28515625" style="60" customWidth="1"/>
    <col min="11534" max="11534" width="11.85546875" style="60" customWidth="1"/>
    <col min="11535" max="11535" width="3.28515625" style="60" customWidth="1"/>
    <col min="11536" max="11536" width="11.85546875" style="60" customWidth="1"/>
    <col min="11537" max="11537" width="8" style="60" customWidth="1"/>
    <col min="11538" max="11540" width="12.42578125" style="60" customWidth="1"/>
    <col min="11541" max="11778" width="12" style="60"/>
    <col min="11779" max="11779" width="7.85546875" style="60" customWidth="1"/>
    <col min="11780" max="11780" width="26" style="60" customWidth="1"/>
    <col min="11781" max="11781" width="3.7109375" style="60" customWidth="1"/>
    <col min="11782" max="11782" width="12.140625" style="60" customWidth="1"/>
    <col min="11783" max="11783" width="3.140625" style="60" customWidth="1"/>
    <col min="11784" max="11784" width="10.7109375" style="60" customWidth="1"/>
    <col min="11785" max="11785" width="5.7109375" style="60" customWidth="1"/>
    <col min="11786" max="11786" width="2.7109375" style="60" customWidth="1"/>
    <col min="11787" max="11787" width="6.7109375" style="60" customWidth="1"/>
    <col min="11788" max="11788" width="15.7109375" style="60" customWidth="1"/>
    <col min="11789" max="11789" width="3.28515625" style="60" customWidth="1"/>
    <col min="11790" max="11790" width="11.85546875" style="60" customWidth="1"/>
    <col min="11791" max="11791" width="3.28515625" style="60" customWidth="1"/>
    <col min="11792" max="11792" width="11.85546875" style="60" customWidth="1"/>
    <col min="11793" max="11793" width="8" style="60" customWidth="1"/>
    <col min="11794" max="11796" width="12.42578125" style="60" customWidth="1"/>
    <col min="11797" max="12034" width="12" style="60"/>
    <col min="12035" max="12035" width="7.85546875" style="60" customWidth="1"/>
    <col min="12036" max="12036" width="26" style="60" customWidth="1"/>
    <col min="12037" max="12037" width="3.7109375" style="60" customWidth="1"/>
    <col min="12038" max="12038" width="12.140625" style="60" customWidth="1"/>
    <col min="12039" max="12039" width="3.140625" style="60" customWidth="1"/>
    <col min="12040" max="12040" width="10.7109375" style="60" customWidth="1"/>
    <col min="12041" max="12041" width="5.7109375" style="60" customWidth="1"/>
    <col min="12042" max="12042" width="2.7109375" style="60" customWidth="1"/>
    <col min="12043" max="12043" width="6.7109375" style="60" customWidth="1"/>
    <col min="12044" max="12044" width="15.7109375" style="60" customWidth="1"/>
    <col min="12045" max="12045" width="3.28515625" style="60" customWidth="1"/>
    <col min="12046" max="12046" width="11.85546875" style="60" customWidth="1"/>
    <col min="12047" max="12047" width="3.28515625" style="60" customWidth="1"/>
    <col min="12048" max="12048" width="11.85546875" style="60" customWidth="1"/>
    <col min="12049" max="12049" width="8" style="60" customWidth="1"/>
    <col min="12050" max="12052" width="12.42578125" style="60" customWidth="1"/>
    <col min="12053" max="12290" width="12" style="60"/>
    <col min="12291" max="12291" width="7.85546875" style="60" customWidth="1"/>
    <col min="12292" max="12292" width="26" style="60" customWidth="1"/>
    <col min="12293" max="12293" width="3.7109375" style="60" customWidth="1"/>
    <col min="12294" max="12294" width="12.140625" style="60" customWidth="1"/>
    <col min="12295" max="12295" width="3.140625" style="60" customWidth="1"/>
    <col min="12296" max="12296" width="10.7109375" style="60" customWidth="1"/>
    <col min="12297" max="12297" width="5.7109375" style="60" customWidth="1"/>
    <col min="12298" max="12298" width="2.7109375" style="60" customWidth="1"/>
    <col min="12299" max="12299" width="6.7109375" style="60" customWidth="1"/>
    <col min="12300" max="12300" width="15.7109375" style="60" customWidth="1"/>
    <col min="12301" max="12301" width="3.28515625" style="60" customWidth="1"/>
    <col min="12302" max="12302" width="11.85546875" style="60" customWidth="1"/>
    <col min="12303" max="12303" width="3.28515625" style="60" customWidth="1"/>
    <col min="12304" max="12304" width="11.85546875" style="60" customWidth="1"/>
    <col min="12305" max="12305" width="8" style="60" customWidth="1"/>
    <col min="12306" max="12308" width="12.42578125" style="60" customWidth="1"/>
    <col min="12309" max="12546" width="12" style="60"/>
    <col min="12547" max="12547" width="7.85546875" style="60" customWidth="1"/>
    <col min="12548" max="12548" width="26" style="60" customWidth="1"/>
    <col min="12549" max="12549" width="3.7109375" style="60" customWidth="1"/>
    <col min="12550" max="12550" width="12.140625" style="60" customWidth="1"/>
    <col min="12551" max="12551" width="3.140625" style="60" customWidth="1"/>
    <col min="12552" max="12552" width="10.7109375" style="60" customWidth="1"/>
    <col min="12553" max="12553" width="5.7109375" style="60" customWidth="1"/>
    <col min="12554" max="12554" width="2.7109375" style="60" customWidth="1"/>
    <col min="12555" max="12555" width="6.7109375" style="60" customWidth="1"/>
    <col min="12556" max="12556" width="15.7109375" style="60" customWidth="1"/>
    <col min="12557" max="12557" width="3.28515625" style="60" customWidth="1"/>
    <col min="12558" max="12558" width="11.85546875" style="60" customWidth="1"/>
    <col min="12559" max="12559" width="3.28515625" style="60" customWidth="1"/>
    <col min="12560" max="12560" width="11.85546875" style="60" customWidth="1"/>
    <col min="12561" max="12561" width="8" style="60" customWidth="1"/>
    <col min="12562" max="12564" width="12.42578125" style="60" customWidth="1"/>
    <col min="12565" max="12802" width="12" style="60"/>
    <col min="12803" max="12803" width="7.85546875" style="60" customWidth="1"/>
    <col min="12804" max="12804" width="26" style="60" customWidth="1"/>
    <col min="12805" max="12805" width="3.7109375" style="60" customWidth="1"/>
    <col min="12806" max="12806" width="12.140625" style="60" customWidth="1"/>
    <col min="12807" max="12807" width="3.140625" style="60" customWidth="1"/>
    <col min="12808" max="12808" width="10.7109375" style="60" customWidth="1"/>
    <col min="12809" max="12809" width="5.7109375" style="60" customWidth="1"/>
    <col min="12810" max="12810" width="2.7109375" style="60" customWidth="1"/>
    <col min="12811" max="12811" width="6.7109375" style="60" customWidth="1"/>
    <col min="12812" max="12812" width="15.7109375" style="60" customWidth="1"/>
    <col min="12813" max="12813" width="3.28515625" style="60" customWidth="1"/>
    <col min="12814" max="12814" width="11.85546875" style="60" customWidth="1"/>
    <col min="12815" max="12815" width="3.28515625" style="60" customWidth="1"/>
    <col min="12816" max="12816" width="11.85546875" style="60" customWidth="1"/>
    <col min="12817" max="12817" width="8" style="60" customWidth="1"/>
    <col min="12818" max="12820" width="12.42578125" style="60" customWidth="1"/>
    <col min="12821" max="13058" width="12" style="60"/>
    <col min="13059" max="13059" width="7.85546875" style="60" customWidth="1"/>
    <col min="13060" max="13060" width="26" style="60" customWidth="1"/>
    <col min="13061" max="13061" width="3.7109375" style="60" customWidth="1"/>
    <col min="13062" max="13062" width="12.140625" style="60" customWidth="1"/>
    <col min="13063" max="13063" width="3.140625" style="60" customWidth="1"/>
    <col min="13064" max="13064" width="10.7109375" style="60" customWidth="1"/>
    <col min="13065" max="13065" width="5.7109375" style="60" customWidth="1"/>
    <col min="13066" max="13066" width="2.7109375" style="60" customWidth="1"/>
    <col min="13067" max="13067" width="6.7109375" style="60" customWidth="1"/>
    <col min="13068" max="13068" width="15.7109375" style="60" customWidth="1"/>
    <col min="13069" max="13069" width="3.28515625" style="60" customWidth="1"/>
    <col min="13070" max="13070" width="11.85546875" style="60" customWidth="1"/>
    <col min="13071" max="13071" width="3.28515625" style="60" customWidth="1"/>
    <col min="13072" max="13072" width="11.85546875" style="60" customWidth="1"/>
    <col min="13073" max="13073" width="8" style="60" customWidth="1"/>
    <col min="13074" max="13076" width="12.42578125" style="60" customWidth="1"/>
    <col min="13077" max="13314" width="12" style="60"/>
    <col min="13315" max="13315" width="7.85546875" style="60" customWidth="1"/>
    <col min="13316" max="13316" width="26" style="60" customWidth="1"/>
    <col min="13317" max="13317" width="3.7109375" style="60" customWidth="1"/>
    <col min="13318" max="13318" width="12.140625" style="60" customWidth="1"/>
    <col min="13319" max="13319" width="3.140625" style="60" customWidth="1"/>
    <col min="13320" max="13320" width="10.7109375" style="60" customWidth="1"/>
    <col min="13321" max="13321" width="5.7109375" style="60" customWidth="1"/>
    <col min="13322" max="13322" width="2.7109375" style="60" customWidth="1"/>
    <col min="13323" max="13323" width="6.7109375" style="60" customWidth="1"/>
    <col min="13324" max="13324" width="15.7109375" style="60" customWidth="1"/>
    <col min="13325" max="13325" width="3.28515625" style="60" customWidth="1"/>
    <col min="13326" max="13326" width="11.85546875" style="60" customWidth="1"/>
    <col min="13327" max="13327" width="3.28515625" style="60" customWidth="1"/>
    <col min="13328" max="13328" width="11.85546875" style="60" customWidth="1"/>
    <col min="13329" max="13329" width="8" style="60" customWidth="1"/>
    <col min="13330" max="13332" width="12.42578125" style="60" customWidth="1"/>
    <col min="13333" max="13570" width="12" style="60"/>
    <col min="13571" max="13571" width="7.85546875" style="60" customWidth="1"/>
    <col min="13572" max="13572" width="26" style="60" customWidth="1"/>
    <col min="13573" max="13573" width="3.7109375" style="60" customWidth="1"/>
    <col min="13574" max="13574" width="12.140625" style="60" customWidth="1"/>
    <col min="13575" max="13575" width="3.140625" style="60" customWidth="1"/>
    <col min="13576" max="13576" width="10.7109375" style="60" customWidth="1"/>
    <col min="13577" max="13577" width="5.7109375" style="60" customWidth="1"/>
    <col min="13578" max="13578" width="2.7109375" style="60" customWidth="1"/>
    <col min="13579" max="13579" width="6.7109375" style="60" customWidth="1"/>
    <col min="13580" max="13580" width="15.7109375" style="60" customWidth="1"/>
    <col min="13581" max="13581" width="3.28515625" style="60" customWidth="1"/>
    <col min="13582" max="13582" width="11.85546875" style="60" customWidth="1"/>
    <col min="13583" max="13583" width="3.28515625" style="60" customWidth="1"/>
    <col min="13584" max="13584" width="11.85546875" style="60" customWidth="1"/>
    <col min="13585" max="13585" width="8" style="60" customWidth="1"/>
    <col min="13586" max="13588" width="12.42578125" style="60" customWidth="1"/>
    <col min="13589" max="13826" width="12" style="60"/>
    <col min="13827" max="13827" width="7.85546875" style="60" customWidth="1"/>
    <col min="13828" max="13828" width="26" style="60" customWidth="1"/>
    <col min="13829" max="13829" width="3.7109375" style="60" customWidth="1"/>
    <col min="13830" max="13830" width="12.140625" style="60" customWidth="1"/>
    <col min="13831" max="13831" width="3.140625" style="60" customWidth="1"/>
    <col min="13832" max="13832" width="10.7109375" style="60" customWidth="1"/>
    <col min="13833" max="13833" width="5.7109375" style="60" customWidth="1"/>
    <col min="13834" max="13834" width="2.7109375" style="60" customWidth="1"/>
    <col min="13835" max="13835" width="6.7109375" style="60" customWidth="1"/>
    <col min="13836" max="13836" width="15.7109375" style="60" customWidth="1"/>
    <col min="13837" max="13837" width="3.28515625" style="60" customWidth="1"/>
    <col min="13838" max="13838" width="11.85546875" style="60" customWidth="1"/>
    <col min="13839" max="13839" width="3.28515625" style="60" customWidth="1"/>
    <col min="13840" max="13840" width="11.85546875" style="60" customWidth="1"/>
    <col min="13841" max="13841" width="8" style="60" customWidth="1"/>
    <col min="13842" max="13844" width="12.42578125" style="60" customWidth="1"/>
    <col min="13845" max="14082" width="12" style="60"/>
    <col min="14083" max="14083" width="7.85546875" style="60" customWidth="1"/>
    <col min="14084" max="14084" width="26" style="60" customWidth="1"/>
    <col min="14085" max="14085" width="3.7109375" style="60" customWidth="1"/>
    <col min="14086" max="14086" width="12.140625" style="60" customWidth="1"/>
    <col min="14087" max="14087" width="3.140625" style="60" customWidth="1"/>
    <col min="14088" max="14088" width="10.7109375" style="60" customWidth="1"/>
    <col min="14089" max="14089" width="5.7109375" style="60" customWidth="1"/>
    <col min="14090" max="14090" width="2.7109375" style="60" customWidth="1"/>
    <col min="14091" max="14091" width="6.7109375" style="60" customWidth="1"/>
    <col min="14092" max="14092" width="15.7109375" style="60" customWidth="1"/>
    <col min="14093" max="14093" width="3.28515625" style="60" customWidth="1"/>
    <col min="14094" max="14094" width="11.85546875" style="60" customWidth="1"/>
    <col min="14095" max="14095" width="3.28515625" style="60" customWidth="1"/>
    <col min="14096" max="14096" width="11.85546875" style="60" customWidth="1"/>
    <col min="14097" max="14097" width="8" style="60" customWidth="1"/>
    <col min="14098" max="14100" width="12.42578125" style="60" customWidth="1"/>
    <col min="14101" max="14338" width="12" style="60"/>
    <col min="14339" max="14339" width="7.85546875" style="60" customWidth="1"/>
    <col min="14340" max="14340" width="26" style="60" customWidth="1"/>
    <col min="14341" max="14341" width="3.7109375" style="60" customWidth="1"/>
    <col min="14342" max="14342" width="12.140625" style="60" customWidth="1"/>
    <col min="14343" max="14343" width="3.140625" style="60" customWidth="1"/>
    <col min="14344" max="14344" width="10.7109375" style="60" customWidth="1"/>
    <col min="14345" max="14345" width="5.7109375" style="60" customWidth="1"/>
    <col min="14346" max="14346" width="2.7109375" style="60" customWidth="1"/>
    <col min="14347" max="14347" width="6.7109375" style="60" customWidth="1"/>
    <col min="14348" max="14348" width="15.7109375" style="60" customWidth="1"/>
    <col min="14349" max="14349" width="3.28515625" style="60" customWidth="1"/>
    <col min="14350" max="14350" width="11.85546875" style="60" customWidth="1"/>
    <col min="14351" max="14351" width="3.28515625" style="60" customWidth="1"/>
    <col min="14352" max="14352" width="11.85546875" style="60" customWidth="1"/>
    <col min="14353" max="14353" width="8" style="60" customWidth="1"/>
    <col min="14354" max="14356" width="12.42578125" style="60" customWidth="1"/>
    <col min="14357" max="14594" width="12" style="60"/>
    <col min="14595" max="14595" width="7.85546875" style="60" customWidth="1"/>
    <col min="14596" max="14596" width="26" style="60" customWidth="1"/>
    <col min="14597" max="14597" width="3.7109375" style="60" customWidth="1"/>
    <col min="14598" max="14598" width="12.140625" style="60" customWidth="1"/>
    <col min="14599" max="14599" width="3.140625" style="60" customWidth="1"/>
    <col min="14600" max="14600" width="10.7109375" style="60" customWidth="1"/>
    <col min="14601" max="14601" width="5.7109375" style="60" customWidth="1"/>
    <col min="14602" max="14602" width="2.7109375" style="60" customWidth="1"/>
    <col min="14603" max="14603" width="6.7109375" style="60" customWidth="1"/>
    <col min="14604" max="14604" width="15.7109375" style="60" customWidth="1"/>
    <col min="14605" max="14605" width="3.28515625" style="60" customWidth="1"/>
    <col min="14606" max="14606" width="11.85546875" style="60" customWidth="1"/>
    <col min="14607" max="14607" width="3.28515625" style="60" customWidth="1"/>
    <col min="14608" max="14608" width="11.85546875" style="60" customWidth="1"/>
    <col min="14609" max="14609" width="8" style="60" customWidth="1"/>
    <col min="14610" max="14612" width="12.42578125" style="60" customWidth="1"/>
    <col min="14613" max="14850" width="12" style="60"/>
    <col min="14851" max="14851" width="7.85546875" style="60" customWidth="1"/>
    <col min="14852" max="14852" width="26" style="60" customWidth="1"/>
    <col min="14853" max="14853" width="3.7109375" style="60" customWidth="1"/>
    <col min="14854" max="14854" width="12.140625" style="60" customWidth="1"/>
    <col min="14855" max="14855" width="3.140625" style="60" customWidth="1"/>
    <col min="14856" max="14856" width="10.7109375" style="60" customWidth="1"/>
    <col min="14857" max="14857" width="5.7109375" style="60" customWidth="1"/>
    <col min="14858" max="14858" width="2.7109375" style="60" customWidth="1"/>
    <col min="14859" max="14859" width="6.7109375" style="60" customWidth="1"/>
    <col min="14860" max="14860" width="15.7109375" style="60" customWidth="1"/>
    <col min="14861" max="14861" width="3.28515625" style="60" customWidth="1"/>
    <col min="14862" max="14862" width="11.85546875" style="60" customWidth="1"/>
    <col min="14863" max="14863" width="3.28515625" style="60" customWidth="1"/>
    <col min="14864" max="14864" width="11.85546875" style="60" customWidth="1"/>
    <col min="14865" max="14865" width="8" style="60" customWidth="1"/>
    <col min="14866" max="14868" width="12.42578125" style="60" customWidth="1"/>
    <col min="14869" max="15106" width="12" style="60"/>
    <col min="15107" max="15107" width="7.85546875" style="60" customWidth="1"/>
    <col min="15108" max="15108" width="26" style="60" customWidth="1"/>
    <col min="15109" max="15109" width="3.7109375" style="60" customWidth="1"/>
    <col min="15110" max="15110" width="12.140625" style="60" customWidth="1"/>
    <col min="15111" max="15111" width="3.140625" style="60" customWidth="1"/>
    <col min="15112" max="15112" width="10.7109375" style="60" customWidth="1"/>
    <col min="15113" max="15113" width="5.7109375" style="60" customWidth="1"/>
    <col min="15114" max="15114" width="2.7109375" style="60" customWidth="1"/>
    <col min="15115" max="15115" width="6.7109375" style="60" customWidth="1"/>
    <col min="15116" max="15116" width="15.7109375" style="60" customWidth="1"/>
    <col min="15117" max="15117" width="3.28515625" style="60" customWidth="1"/>
    <col min="15118" max="15118" width="11.85546875" style="60" customWidth="1"/>
    <col min="15119" max="15119" width="3.28515625" style="60" customWidth="1"/>
    <col min="15120" max="15120" width="11.85546875" style="60" customWidth="1"/>
    <col min="15121" max="15121" width="8" style="60" customWidth="1"/>
    <col min="15122" max="15124" width="12.42578125" style="60" customWidth="1"/>
    <col min="15125" max="15362" width="12" style="60"/>
    <col min="15363" max="15363" width="7.85546875" style="60" customWidth="1"/>
    <col min="15364" max="15364" width="26" style="60" customWidth="1"/>
    <col min="15365" max="15365" width="3.7109375" style="60" customWidth="1"/>
    <col min="15366" max="15366" width="12.140625" style="60" customWidth="1"/>
    <col min="15367" max="15367" width="3.140625" style="60" customWidth="1"/>
    <col min="15368" max="15368" width="10.7109375" style="60" customWidth="1"/>
    <col min="15369" max="15369" width="5.7109375" style="60" customWidth="1"/>
    <col min="15370" max="15370" width="2.7109375" style="60" customWidth="1"/>
    <col min="15371" max="15371" width="6.7109375" style="60" customWidth="1"/>
    <col min="15372" max="15372" width="15.7109375" style="60" customWidth="1"/>
    <col min="15373" max="15373" width="3.28515625" style="60" customWidth="1"/>
    <col min="15374" max="15374" width="11.85546875" style="60" customWidth="1"/>
    <col min="15375" max="15375" width="3.28515625" style="60" customWidth="1"/>
    <col min="15376" max="15376" width="11.85546875" style="60" customWidth="1"/>
    <col min="15377" max="15377" width="8" style="60" customWidth="1"/>
    <col min="15378" max="15380" width="12.42578125" style="60" customWidth="1"/>
    <col min="15381" max="15618" width="12" style="60"/>
    <col min="15619" max="15619" width="7.85546875" style="60" customWidth="1"/>
    <col min="15620" max="15620" width="26" style="60" customWidth="1"/>
    <col min="15621" max="15621" width="3.7109375" style="60" customWidth="1"/>
    <col min="15622" max="15622" width="12.140625" style="60" customWidth="1"/>
    <col min="15623" max="15623" width="3.140625" style="60" customWidth="1"/>
    <col min="15624" max="15624" width="10.7109375" style="60" customWidth="1"/>
    <col min="15625" max="15625" width="5.7109375" style="60" customWidth="1"/>
    <col min="15626" max="15626" width="2.7109375" style="60" customWidth="1"/>
    <col min="15627" max="15627" width="6.7109375" style="60" customWidth="1"/>
    <col min="15628" max="15628" width="15.7109375" style="60" customWidth="1"/>
    <col min="15629" max="15629" width="3.28515625" style="60" customWidth="1"/>
    <col min="15630" max="15630" width="11.85546875" style="60" customWidth="1"/>
    <col min="15631" max="15631" width="3.28515625" style="60" customWidth="1"/>
    <col min="15632" max="15632" width="11.85546875" style="60" customWidth="1"/>
    <col min="15633" max="15633" width="8" style="60" customWidth="1"/>
    <col min="15634" max="15636" width="12.42578125" style="60" customWidth="1"/>
    <col min="15637" max="15874" width="12" style="60"/>
    <col min="15875" max="15875" width="7.85546875" style="60" customWidth="1"/>
    <col min="15876" max="15876" width="26" style="60" customWidth="1"/>
    <col min="15877" max="15877" width="3.7109375" style="60" customWidth="1"/>
    <col min="15878" max="15878" width="12.140625" style="60" customWidth="1"/>
    <col min="15879" max="15879" width="3.140625" style="60" customWidth="1"/>
    <col min="15880" max="15880" width="10.7109375" style="60" customWidth="1"/>
    <col min="15881" max="15881" width="5.7109375" style="60" customWidth="1"/>
    <col min="15882" max="15882" width="2.7109375" style="60" customWidth="1"/>
    <col min="15883" max="15883" width="6.7109375" style="60" customWidth="1"/>
    <col min="15884" max="15884" width="15.7109375" style="60" customWidth="1"/>
    <col min="15885" max="15885" width="3.28515625" style="60" customWidth="1"/>
    <col min="15886" max="15886" width="11.85546875" style="60" customWidth="1"/>
    <col min="15887" max="15887" width="3.28515625" style="60" customWidth="1"/>
    <col min="15888" max="15888" width="11.85546875" style="60" customWidth="1"/>
    <col min="15889" max="15889" width="8" style="60" customWidth="1"/>
    <col min="15890" max="15892" width="12.42578125" style="60" customWidth="1"/>
    <col min="15893" max="16130" width="12" style="60"/>
    <col min="16131" max="16131" width="7.85546875" style="60" customWidth="1"/>
    <col min="16132" max="16132" width="26" style="60" customWidth="1"/>
    <col min="16133" max="16133" width="3.7109375" style="60" customWidth="1"/>
    <col min="16134" max="16134" width="12.140625" style="60" customWidth="1"/>
    <col min="16135" max="16135" width="3.140625" style="60" customWidth="1"/>
    <col min="16136" max="16136" width="10.7109375" style="60" customWidth="1"/>
    <col min="16137" max="16137" width="5.7109375" style="60" customWidth="1"/>
    <col min="16138" max="16138" width="2.7109375" style="60" customWidth="1"/>
    <col min="16139" max="16139" width="6.7109375" style="60" customWidth="1"/>
    <col min="16140" max="16140" width="15.7109375" style="60" customWidth="1"/>
    <col min="16141" max="16141" width="3.28515625" style="60" customWidth="1"/>
    <col min="16142" max="16142" width="11.85546875" style="60" customWidth="1"/>
    <col min="16143" max="16143" width="3.28515625" style="60" customWidth="1"/>
    <col min="16144" max="16144" width="11.85546875" style="60" customWidth="1"/>
    <col min="16145" max="16145" width="8" style="60" customWidth="1"/>
    <col min="16146" max="16148" width="12.42578125" style="60" customWidth="1"/>
    <col min="16149" max="16384" width="12" style="60"/>
  </cols>
  <sheetData>
    <row r="1" spans="1:17" ht="20.25" customHeight="1">
      <c r="A1" s="54" t="s">
        <v>76</v>
      </c>
      <c r="B1" s="54"/>
      <c r="C1" s="54"/>
      <c r="D1" s="55"/>
      <c r="E1" s="56"/>
      <c r="F1" s="57"/>
      <c r="G1" s="57"/>
      <c r="H1" s="58"/>
      <c r="I1" s="59"/>
    </row>
    <row r="2" spans="1:17" ht="50.25" customHeight="1">
      <c r="A2" s="1089" t="s">
        <v>260</v>
      </c>
      <c r="B2" s="1089"/>
      <c r="C2" s="1089"/>
      <c r="D2" s="1089"/>
      <c r="E2" s="1089"/>
      <c r="F2" s="1089"/>
      <c r="G2" s="1089"/>
      <c r="H2" s="1089"/>
      <c r="I2" s="1089"/>
      <c r="J2" s="1089"/>
      <c r="K2" s="1089"/>
      <c r="L2" s="1089"/>
      <c r="M2" s="1089"/>
      <c r="N2" s="1089"/>
      <c r="O2" s="1089"/>
      <c r="P2" s="1089"/>
      <c r="Q2" s="1089"/>
    </row>
    <row r="3" spans="1:17" ht="27" customHeight="1">
      <c r="A3" s="1090"/>
      <c r="B3" s="1090"/>
      <c r="C3" s="1090"/>
      <c r="D3" s="1090"/>
      <c r="E3" s="1090"/>
      <c r="F3" s="1090"/>
      <c r="G3" s="1090"/>
      <c r="H3" s="1090"/>
      <c r="I3" s="1090"/>
      <c r="J3" s="64"/>
      <c r="L3" s="65"/>
      <c r="M3" s="65"/>
      <c r="N3" s="66"/>
      <c r="O3" s="65"/>
      <c r="P3" s="66"/>
      <c r="Q3" s="66"/>
    </row>
    <row r="4" spans="1:17" ht="16.5" customHeight="1">
      <c r="A4" s="67"/>
      <c r="B4" s="67"/>
      <c r="C4" s="67"/>
      <c r="D4" s="68"/>
      <c r="E4" s="69"/>
      <c r="F4" s="1091"/>
      <c r="G4" s="1091"/>
      <c r="H4" s="1091"/>
      <c r="I4" s="1091"/>
    </row>
    <row r="5" spans="1:17" ht="27" customHeight="1" thickBot="1">
      <c r="A5" s="1092" t="s">
        <v>160</v>
      </c>
      <c r="B5" s="1092"/>
      <c r="C5" s="1092"/>
      <c r="D5" s="1092"/>
      <c r="E5" s="1092"/>
      <c r="F5" s="1092"/>
      <c r="G5" s="1092"/>
      <c r="H5" s="1092"/>
      <c r="I5" s="1092"/>
      <c r="K5" s="70" t="s">
        <v>161</v>
      </c>
      <c r="L5" s="71"/>
      <c r="M5" s="71"/>
      <c r="N5" s="72"/>
      <c r="O5" s="71"/>
      <c r="P5" s="72"/>
      <c r="Q5" s="72"/>
    </row>
    <row r="6" spans="1:17" ht="16.5" customHeight="1" thickBot="1">
      <c r="A6" s="1068" t="s">
        <v>162</v>
      </c>
      <c r="B6" s="1071" t="s">
        <v>163</v>
      </c>
      <c r="C6" s="1072"/>
      <c r="D6" s="73" t="s">
        <v>77</v>
      </c>
      <c r="E6" s="74" t="s">
        <v>89</v>
      </c>
      <c r="F6" s="75" t="s">
        <v>101</v>
      </c>
      <c r="G6" s="75"/>
      <c r="H6" s="76"/>
      <c r="I6" s="77" t="s">
        <v>78</v>
      </c>
      <c r="K6" s="78"/>
      <c r="L6" s="1093"/>
      <c r="M6" s="1095" t="s">
        <v>79</v>
      </c>
      <c r="N6" s="1096"/>
      <c r="O6" s="1096"/>
      <c r="P6" s="1097"/>
      <c r="Q6" s="72"/>
    </row>
    <row r="7" spans="1:17" ht="16.5" customHeight="1" thickTop="1" thickBot="1">
      <c r="A7" s="1069"/>
      <c r="B7" s="1073"/>
      <c r="C7" s="1074"/>
      <c r="D7" s="79" t="s">
        <v>80</v>
      </c>
      <c r="E7" s="80"/>
      <c r="F7" s="81" t="s">
        <v>164</v>
      </c>
      <c r="G7" s="81" t="s">
        <v>165</v>
      </c>
      <c r="H7" s="82"/>
      <c r="I7" s="83" t="s">
        <v>60</v>
      </c>
      <c r="K7" s="84"/>
      <c r="L7" s="1094"/>
      <c r="M7" s="1098" t="s">
        <v>81</v>
      </c>
      <c r="N7" s="1099"/>
      <c r="O7" s="1100" t="s">
        <v>82</v>
      </c>
      <c r="P7" s="1101"/>
      <c r="Q7" s="72"/>
    </row>
    <row r="8" spans="1:17" ht="16.5" customHeight="1" thickTop="1" thickBot="1">
      <c r="A8" s="1069"/>
      <c r="B8" s="1075"/>
      <c r="C8" s="1077" t="s">
        <v>166</v>
      </c>
      <c r="D8" s="336" t="s">
        <v>83</v>
      </c>
      <c r="E8" s="80" t="s">
        <v>89</v>
      </c>
      <c r="F8" s="81" t="s">
        <v>167</v>
      </c>
      <c r="G8" s="81"/>
      <c r="H8" s="85"/>
      <c r="I8" s="86" t="s">
        <v>78</v>
      </c>
      <c r="L8" s="87" t="s">
        <v>326</v>
      </c>
      <c r="M8" s="88" t="s">
        <v>165</v>
      </c>
      <c r="N8" s="89">
        <f>H7</f>
        <v>0</v>
      </c>
      <c r="O8" s="88" t="s">
        <v>102</v>
      </c>
      <c r="P8" s="89">
        <f>H9</f>
        <v>0</v>
      </c>
    </row>
    <row r="9" spans="1:17" ht="16.5" customHeight="1" thickTop="1" thickBot="1">
      <c r="A9" s="1070"/>
      <c r="B9" s="1076"/>
      <c r="C9" s="1078"/>
      <c r="D9" s="90" t="s">
        <v>80</v>
      </c>
      <c r="E9" s="91"/>
      <c r="F9" s="92" t="s">
        <v>103</v>
      </c>
      <c r="G9" s="81" t="s">
        <v>102</v>
      </c>
      <c r="H9" s="82"/>
      <c r="I9" s="93" t="s">
        <v>60</v>
      </c>
      <c r="L9" s="87" t="s">
        <v>168</v>
      </c>
      <c r="M9" s="88" t="s">
        <v>104</v>
      </c>
      <c r="N9" s="89">
        <f>H11</f>
        <v>0</v>
      </c>
      <c r="O9" s="88" t="s">
        <v>105</v>
      </c>
      <c r="P9" s="89">
        <f>H13</f>
        <v>0</v>
      </c>
    </row>
    <row r="10" spans="1:17" ht="16.5" customHeight="1" thickBot="1">
      <c r="A10" s="1068" t="s">
        <v>169</v>
      </c>
      <c r="B10" s="1071" t="s">
        <v>163</v>
      </c>
      <c r="C10" s="1072"/>
      <c r="D10" s="94" t="s">
        <v>84</v>
      </c>
      <c r="E10" s="74" t="s">
        <v>89</v>
      </c>
      <c r="F10" s="75" t="s">
        <v>90</v>
      </c>
      <c r="G10" s="75"/>
      <c r="H10" s="76"/>
      <c r="I10" s="77" t="s">
        <v>78</v>
      </c>
      <c r="K10" s="95"/>
      <c r="L10" s="87" t="s">
        <v>170</v>
      </c>
      <c r="M10" s="88" t="s">
        <v>171</v>
      </c>
      <c r="N10" s="89">
        <f>H15</f>
        <v>0</v>
      </c>
      <c r="O10" s="88" t="s">
        <v>87</v>
      </c>
      <c r="P10" s="89">
        <f>H17</f>
        <v>0</v>
      </c>
      <c r="Q10" s="95"/>
    </row>
    <row r="11" spans="1:17" ht="16.5" customHeight="1" thickTop="1" thickBot="1">
      <c r="A11" s="1069"/>
      <c r="B11" s="1073"/>
      <c r="C11" s="1074"/>
      <c r="D11" s="78" t="s">
        <v>80</v>
      </c>
      <c r="E11" s="80"/>
      <c r="F11" s="81" t="s">
        <v>85</v>
      </c>
      <c r="G11" s="81" t="s">
        <v>104</v>
      </c>
      <c r="H11" s="82"/>
      <c r="I11" s="83" t="s">
        <v>60</v>
      </c>
      <c r="K11" s="95"/>
      <c r="L11" s="87" t="s">
        <v>172</v>
      </c>
      <c r="M11" s="88" t="s">
        <v>173</v>
      </c>
      <c r="N11" s="89">
        <f>H19</f>
        <v>0</v>
      </c>
      <c r="O11" s="88" t="s">
        <v>92</v>
      </c>
      <c r="P11" s="89">
        <f>H21</f>
        <v>0</v>
      </c>
      <c r="Q11" s="95"/>
    </row>
    <row r="12" spans="1:17" ht="16.5" customHeight="1" thickTop="1" thickBot="1">
      <c r="A12" s="1069"/>
      <c r="B12" s="1075"/>
      <c r="C12" s="1077" t="s">
        <v>166</v>
      </c>
      <c r="D12" s="96" t="s">
        <v>83</v>
      </c>
      <c r="E12" s="80" t="s">
        <v>89</v>
      </c>
      <c r="F12" s="81" t="s">
        <v>167</v>
      </c>
      <c r="G12" s="81"/>
      <c r="H12" s="85"/>
      <c r="I12" s="86" t="s">
        <v>78</v>
      </c>
      <c r="K12" s="95"/>
      <c r="L12" s="87" t="s">
        <v>174</v>
      </c>
      <c r="M12" s="88" t="s">
        <v>175</v>
      </c>
      <c r="N12" s="89">
        <f>H23</f>
        <v>0</v>
      </c>
      <c r="O12" s="88" t="s">
        <v>96</v>
      </c>
      <c r="P12" s="89">
        <f>H25</f>
        <v>0</v>
      </c>
      <c r="Q12" s="95"/>
    </row>
    <row r="13" spans="1:17" ht="16.5" customHeight="1" thickTop="1" thickBot="1">
      <c r="A13" s="1070"/>
      <c r="B13" s="1076"/>
      <c r="C13" s="1078"/>
      <c r="D13" s="97" t="s">
        <v>80</v>
      </c>
      <c r="E13" s="91"/>
      <c r="F13" s="92" t="s">
        <v>86</v>
      </c>
      <c r="G13" s="81" t="s">
        <v>105</v>
      </c>
      <c r="H13" s="82"/>
      <c r="I13" s="93" t="s">
        <v>60</v>
      </c>
      <c r="K13" s="95"/>
      <c r="L13" s="87" t="s">
        <v>176</v>
      </c>
      <c r="M13" s="88" t="s">
        <v>177</v>
      </c>
      <c r="N13" s="89">
        <f>H27</f>
        <v>0</v>
      </c>
      <c r="O13" s="88" t="s">
        <v>97</v>
      </c>
      <c r="P13" s="89">
        <f>H29</f>
        <v>0</v>
      </c>
      <c r="Q13" s="95"/>
    </row>
    <row r="14" spans="1:17" ht="16.5" customHeight="1" thickBot="1">
      <c r="A14" s="1068" t="s">
        <v>170</v>
      </c>
      <c r="B14" s="1071" t="s">
        <v>163</v>
      </c>
      <c r="C14" s="1072"/>
      <c r="D14" s="94" t="s">
        <v>84</v>
      </c>
      <c r="E14" s="74" t="s">
        <v>89</v>
      </c>
      <c r="F14" s="75" t="s">
        <v>90</v>
      </c>
      <c r="G14" s="75"/>
      <c r="H14" s="76"/>
      <c r="I14" s="77" t="s">
        <v>78</v>
      </c>
      <c r="K14" s="95"/>
      <c r="L14" s="87" t="s">
        <v>178</v>
      </c>
      <c r="M14" s="88" t="s">
        <v>179</v>
      </c>
      <c r="N14" s="89">
        <f>H31</f>
        <v>0</v>
      </c>
      <c r="O14" s="88" t="s">
        <v>180</v>
      </c>
      <c r="P14" s="89">
        <f>H33</f>
        <v>0</v>
      </c>
      <c r="Q14" s="95"/>
    </row>
    <row r="15" spans="1:17" ht="16.5" customHeight="1" thickTop="1" thickBot="1">
      <c r="A15" s="1069"/>
      <c r="B15" s="1073"/>
      <c r="C15" s="1074"/>
      <c r="D15" s="78" t="s">
        <v>80</v>
      </c>
      <c r="E15" s="80"/>
      <c r="F15" s="81" t="s">
        <v>85</v>
      </c>
      <c r="G15" s="81" t="s">
        <v>171</v>
      </c>
      <c r="H15" s="82"/>
      <c r="I15" s="83" t="s">
        <v>60</v>
      </c>
      <c r="K15" s="95"/>
      <c r="L15" s="87" t="s">
        <v>181</v>
      </c>
      <c r="M15" s="88" t="s">
        <v>182</v>
      </c>
      <c r="N15" s="89">
        <f>H35</f>
        <v>0</v>
      </c>
      <c r="O15" s="88" t="s">
        <v>99</v>
      </c>
      <c r="P15" s="89">
        <f>H37</f>
        <v>0</v>
      </c>
      <c r="Q15" s="95"/>
    </row>
    <row r="16" spans="1:17" ht="16.5" customHeight="1" thickTop="1" thickBot="1">
      <c r="A16" s="1069"/>
      <c r="B16" s="1075"/>
      <c r="C16" s="1077" t="s">
        <v>166</v>
      </c>
      <c r="D16" s="96" t="s">
        <v>83</v>
      </c>
      <c r="E16" s="80" t="s">
        <v>89</v>
      </c>
      <c r="F16" s="81" t="s">
        <v>167</v>
      </c>
      <c r="G16" s="81"/>
      <c r="H16" s="85"/>
      <c r="I16" s="86" t="s">
        <v>78</v>
      </c>
      <c r="K16" s="95"/>
      <c r="L16" s="87" t="s">
        <v>183</v>
      </c>
      <c r="M16" s="88" t="s">
        <v>184</v>
      </c>
      <c r="N16" s="89">
        <f>H39</f>
        <v>0</v>
      </c>
      <c r="O16" s="88" t="s">
        <v>100</v>
      </c>
      <c r="P16" s="89">
        <f>H41</f>
        <v>0</v>
      </c>
      <c r="Q16" s="95"/>
    </row>
    <row r="17" spans="1:17" ht="16.5" customHeight="1" thickTop="1" thickBot="1">
      <c r="A17" s="1070"/>
      <c r="B17" s="1076"/>
      <c r="C17" s="1078"/>
      <c r="D17" s="97" t="s">
        <v>80</v>
      </c>
      <c r="E17" s="91"/>
      <c r="F17" s="92" t="s">
        <v>86</v>
      </c>
      <c r="G17" s="81" t="s">
        <v>87</v>
      </c>
      <c r="H17" s="82"/>
      <c r="I17" s="93" t="s">
        <v>60</v>
      </c>
      <c r="K17" s="95"/>
      <c r="L17" s="87" t="s">
        <v>185</v>
      </c>
      <c r="M17" s="88" t="s">
        <v>186</v>
      </c>
      <c r="N17" s="89">
        <f>H43</f>
        <v>0</v>
      </c>
      <c r="O17" s="88" t="s">
        <v>88</v>
      </c>
      <c r="P17" s="89">
        <f>H45</f>
        <v>0</v>
      </c>
      <c r="Q17" s="95"/>
    </row>
    <row r="18" spans="1:17" ht="16.5" customHeight="1" thickBot="1">
      <c r="A18" s="1068" t="s">
        <v>187</v>
      </c>
      <c r="B18" s="1071" t="s">
        <v>163</v>
      </c>
      <c r="C18" s="1072"/>
      <c r="D18" s="94" t="s">
        <v>84</v>
      </c>
      <c r="E18" s="74" t="s">
        <v>89</v>
      </c>
      <c r="F18" s="75" t="s">
        <v>90</v>
      </c>
      <c r="G18" s="75"/>
      <c r="H18" s="76"/>
      <c r="I18" s="77" t="s">
        <v>78</v>
      </c>
      <c r="K18" s="95"/>
      <c r="L18" s="87" t="s">
        <v>188</v>
      </c>
      <c r="M18" s="98" t="s">
        <v>189</v>
      </c>
      <c r="N18" s="99">
        <f>H47</f>
        <v>0</v>
      </c>
      <c r="O18" s="98" t="s">
        <v>190</v>
      </c>
      <c r="P18" s="99">
        <f>H49</f>
        <v>0</v>
      </c>
      <c r="Q18" s="95"/>
    </row>
    <row r="19" spans="1:17" ht="16.5" customHeight="1" thickTop="1" thickBot="1">
      <c r="A19" s="1069"/>
      <c r="B19" s="1073"/>
      <c r="C19" s="1074"/>
      <c r="D19" s="78" t="s">
        <v>80</v>
      </c>
      <c r="E19" s="80"/>
      <c r="F19" s="81" t="s">
        <v>85</v>
      </c>
      <c r="G19" s="81" t="s">
        <v>173</v>
      </c>
      <c r="H19" s="82"/>
      <c r="I19" s="83" t="s">
        <v>60</v>
      </c>
      <c r="K19" s="95"/>
      <c r="L19" s="100" t="s">
        <v>91</v>
      </c>
      <c r="M19" s="100"/>
      <c r="N19" s="101">
        <f>SUM(N8:N18)</f>
        <v>0</v>
      </c>
      <c r="O19" s="100"/>
      <c r="P19" s="101">
        <f>SUM(P8:P18)</f>
        <v>0</v>
      </c>
      <c r="Q19" s="95"/>
    </row>
    <row r="20" spans="1:17" ht="16.5" customHeight="1" thickTop="1" thickBot="1">
      <c r="A20" s="1069"/>
      <c r="B20" s="1075"/>
      <c r="C20" s="1077" t="s">
        <v>166</v>
      </c>
      <c r="D20" s="96" t="s">
        <v>83</v>
      </c>
      <c r="E20" s="80" t="s">
        <v>89</v>
      </c>
      <c r="F20" s="81" t="s">
        <v>167</v>
      </c>
      <c r="G20" s="81"/>
      <c r="H20" s="85"/>
      <c r="I20" s="86" t="s">
        <v>78</v>
      </c>
      <c r="K20" s="95"/>
      <c r="L20" s="102"/>
      <c r="M20" s="102"/>
      <c r="N20" s="95"/>
      <c r="O20" s="102"/>
      <c r="P20" s="95"/>
      <c r="Q20" s="95"/>
    </row>
    <row r="21" spans="1:17" ht="16.5" customHeight="1" thickTop="1" thickBot="1">
      <c r="A21" s="1070"/>
      <c r="B21" s="1076"/>
      <c r="C21" s="1078"/>
      <c r="D21" s="97" t="s">
        <v>80</v>
      </c>
      <c r="E21" s="91"/>
      <c r="F21" s="92" t="s">
        <v>86</v>
      </c>
      <c r="G21" s="81" t="s">
        <v>92</v>
      </c>
      <c r="H21" s="82"/>
      <c r="I21" s="93" t="s">
        <v>60</v>
      </c>
      <c r="K21" s="95"/>
      <c r="L21" s="60"/>
      <c r="M21" s="60"/>
      <c r="N21" s="103" t="s">
        <v>93</v>
      </c>
      <c r="O21" s="60"/>
      <c r="P21" s="103" t="s">
        <v>94</v>
      </c>
      <c r="Q21" s="60"/>
    </row>
    <row r="22" spans="1:17" ht="16.5" customHeight="1" thickBot="1">
      <c r="A22" s="1068" t="s">
        <v>191</v>
      </c>
      <c r="B22" s="1071" t="s">
        <v>163</v>
      </c>
      <c r="C22" s="1072"/>
      <c r="D22" s="94" t="s">
        <v>84</v>
      </c>
      <c r="E22" s="74" t="s">
        <v>89</v>
      </c>
      <c r="F22" s="75" t="s">
        <v>90</v>
      </c>
      <c r="G22" s="75"/>
      <c r="H22" s="76"/>
      <c r="I22" s="77" t="s">
        <v>78</v>
      </c>
      <c r="K22" s="95"/>
      <c r="L22" s="60"/>
      <c r="M22" s="60"/>
      <c r="N22" s="60"/>
      <c r="O22" s="60"/>
      <c r="P22" s="60"/>
      <c r="Q22" s="60"/>
    </row>
    <row r="23" spans="1:17" ht="16.5" customHeight="1" thickTop="1" thickBot="1">
      <c r="A23" s="1069"/>
      <c r="B23" s="1073"/>
      <c r="C23" s="1074"/>
      <c r="D23" s="78" t="s">
        <v>80</v>
      </c>
      <c r="E23" s="80"/>
      <c r="F23" s="81" t="s">
        <v>85</v>
      </c>
      <c r="G23" s="81" t="s">
        <v>175</v>
      </c>
      <c r="H23" s="82"/>
      <c r="I23" s="83" t="s">
        <v>60</v>
      </c>
      <c r="K23" s="60"/>
      <c r="L23" s="104" t="s">
        <v>95</v>
      </c>
      <c r="M23" s="105"/>
      <c r="N23" s="106"/>
      <c r="O23" s="105"/>
      <c r="P23" s="106"/>
      <c r="Q23" s="60"/>
    </row>
    <row r="24" spans="1:17" ht="16.5" customHeight="1" thickTop="1" thickBot="1">
      <c r="A24" s="1069"/>
      <c r="B24" s="1075"/>
      <c r="C24" s="1077" t="s">
        <v>166</v>
      </c>
      <c r="D24" s="96" t="s">
        <v>83</v>
      </c>
      <c r="E24" s="80" t="s">
        <v>89</v>
      </c>
      <c r="F24" s="81" t="s">
        <v>167</v>
      </c>
      <c r="G24" s="81"/>
      <c r="H24" s="85"/>
      <c r="I24" s="86" t="s">
        <v>78</v>
      </c>
      <c r="K24" s="60"/>
      <c r="L24" s="107"/>
      <c r="M24" s="107"/>
      <c r="N24" s="60"/>
      <c r="O24" s="107"/>
      <c r="P24" s="60"/>
      <c r="Q24" s="60"/>
    </row>
    <row r="25" spans="1:17" ht="16.5" customHeight="1" thickTop="1" thickBot="1">
      <c r="A25" s="1070"/>
      <c r="B25" s="1076"/>
      <c r="C25" s="1078"/>
      <c r="D25" s="97" t="s">
        <v>80</v>
      </c>
      <c r="E25" s="91"/>
      <c r="F25" s="92" t="s">
        <v>86</v>
      </c>
      <c r="G25" s="81" t="s">
        <v>96</v>
      </c>
      <c r="H25" s="82"/>
      <c r="I25" s="93" t="s">
        <v>60</v>
      </c>
      <c r="K25" s="60"/>
      <c r="L25" s="102"/>
      <c r="M25" s="102"/>
      <c r="N25" s="95"/>
      <c r="O25" s="102"/>
      <c r="P25" s="95"/>
      <c r="Q25" s="95"/>
    </row>
    <row r="26" spans="1:17" ht="16.5" customHeight="1" thickTop="1" thickBot="1">
      <c r="A26" s="1068" t="s">
        <v>192</v>
      </c>
      <c r="B26" s="1071" t="s">
        <v>163</v>
      </c>
      <c r="C26" s="1072"/>
      <c r="D26" s="94" t="s">
        <v>84</v>
      </c>
      <c r="E26" s="74" t="s">
        <v>89</v>
      </c>
      <c r="F26" s="75" t="s">
        <v>90</v>
      </c>
      <c r="G26" s="75"/>
      <c r="H26" s="76"/>
      <c r="I26" s="77" t="s">
        <v>78</v>
      </c>
      <c r="K26" s="108" t="s">
        <v>193</v>
      </c>
      <c r="L26" s="109">
        <f>P23</f>
        <v>0</v>
      </c>
      <c r="M26" s="110"/>
      <c r="N26" s="111" t="s">
        <v>60</v>
      </c>
      <c r="O26" s="110"/>
      <c r="P26" s="111"/>
      <c r="Q26" s="112"/>
    </row>
    <row r="27" spans="1:17" ht="16.5" customHeight="1" thickTop="1" thickBot="1">
      <c r="A27" s="1069"/>
      <c r="B27" s="1073"/>
      <c r="C27" s="1074"/>
      <c r="D27" s="78" t="s">
        <v>80</v>
      </c>
      <c r="E27" s="80"/>
      <c r="F27" s="81" t="s">
        <v>85</v>
      </c>
      <c r="G27" s="81" t="s">
        <v>177</v>
      </c>
      <c r="H27" s="82"/>
      <c r="I27" s="83" t="s">
        <v>60</v>
      </c>
      <c r="K27" s="108"/>
      <c r="L27" s="113"/>
      <c r="M27" s="113"/>
      <c r="N27" s="114" t="s">
        <v>194</v>
      </c>
      <c r="O27" s="113"/>
      <c r="P27" s="115"/>
      <c r="Q27" s="116" t="s">
        <v>195</v>
      </c>
    </row>
    <row r="28" spans="1:17" ht="16.5" customHeight="1" thickTop="1" thickBot="1">
      <c r="A28" s="1069"/>
      <c r="B28" s="1075"/>
      <c r="C28" s="1077" t="s">
        <v>166</v>
      </c>
      <c r="D28" s="96" t="s">
        <v>83</v>
      </c>
      <c r="E28" s="80" t="s">
        <v>89</v>
      </c>
      <c r="F28" s="81" t="s">
        <v>167</v>
      </c>
      <c r="G28" s="81"/>
      <c r="H28" s="85"/>
      <c r="I28" s="86" t="s">
        <v>78</v>
      </c>
      <c r="K28" s="117" t="s">
        <v>196</v>
      </c>
      <c r="L28" s="118">
        <f>N23</f>
        <v>0</v>
      </c>
      <c r="M28" s="119"/>
      <c r="N28" s="120" t="s">
        <v>60</v>
      </c>
      <c r="O28" s="119"/>
      <c r="P28" s="120"/>
      <c r="Q28" s="120"/>
    </row>
    <row r="29" spans="1:17" ht="16.5" customHeight="1" thickTop="1" thickBot="1">
      <c r="A29" s="1070"/>
      <c r="B29" s="1076"/>
      <c r="C29" s="1078"/>
      <c r="D29" s="97" t="s">
        <v>80</v>
      </c>
      <c r="E29" s="91"/>
      <c r="F29" s="92" t="s">
        <v>86</v>
      </c>
      <c r="G29" s="81" t="s">
        <v>97</v>
      </c>
      <c r="H29" s="82"/>
      <c r="I29" s="93" t="s">
        <v>60</v>
      </c>
      <c r="K29" s="95"/>
      <c r="L29" s="95"/>
      <c r="M29" s="95"/>
      <c r="N29" s="95"/>
      <c r="O29" s="95"/>
      <c r="Q29" s="95"/>
    </row>
    <row r="30" spans="1:17" ht="16.5" customHeight="1" thickBot="1">
      <c r="A30" s="1068" t="s">
        <v>197</v>
      </c>
      <c r="B30" s="1071" t="s">
        <v>163</v>
      </c>
      <c r="C30" s="1072"/>
      <c r="D30" s="94" t="s">
        <v>84</v>
      </c>
      <c r="E30" s="74" t="s">
        <v>89</v>
      </c>
      <c r="F30" s="75" t="s">
        <v>90</v>
      </c>
      <c r="G30" s="75"/>
      <c r="H30" s="76"/>
      <c r="I30" s="77" t="s">
        <v>78</v>
      </c>
      <c r="K30" s="60"/>
      <c r="L30" s="1088" t="s">
        <v>98</v>
      </c>
      <c r="M30" s="1088"/>
      <c r="N30" s="1088"/>
      <c r="O30" s="1088"/>
      <c r="P30" s="1088"/>
      <c r="Q30" s="1088"/>
    </row>
    <row r="31" spans="1:17" ht="16.5" customHeight="1" thickTop="1" thickBot="1">
      <c r="A31" s="1069"/>
      <c r="B31" s="1073"/>
      <c r="C31" s="1074"/>
      <c r="D31" s="78" t="s">
        <v>80</v>
      </c>
      <c r="E31" s="80"/>
      <c r="F31" s="81" t="s">
        <v>85</v>
      </c>
      <c r="G31" s="81" t="s">
        <v>179</v>
      </c>
      <c r="H31" s="82"/>
      <c r="I31" s="83" t="s">
        <v>60</v>
      </c>
      <c r="K31" s="95"/>
      <c r="L31" s="1088"/>
      <c r="M31" s="1088"/>
      <c r="N31" s="1088"/>
      <c r="O31" s="1088"/>
      <c r="P31" s="1088"/>
      <c r="Q31" s="1088"/>
    </row>
    <row r="32" spans="1:17" ht="16.5" customHeight="1" thickTop="1" thickBot="1">
      <c r="A32" s="1069"/>
      <c r="B32" s="1075"/>
      <c r="C32" s="1077" t="s">
        <v>166</v>
      </c>
      <c r="D32" s="96" t="s">
        <v>83</v>
      </c>
      <c r="E32" s="80" t="s">
        <v>89</v>
      </c>
      <c r="F32" s="81" t="s">
        <v>167</v>
      </c>
      <c r="G32" s="81"/>
      <c r="H32" s="85"/>
      <c r="I32" s="86" t="s">
        <v>78</v>
      </c>
      <c r="K32" s="95"/>
      <c r="L32" s="121"/>
      <c r="M32" s="121"/>
      <c r="N32" s="121"/>
      <c r="O32" s="122"/>
      <c r="P32" s="123"/>
      <c r="Q32" s="123"/>
    </row>
    <row r="33" spans="1:24" ht="16.5" customHeight="1" thickTop="1" thickBot="1">
      <c r="A33" s="1070"/>
      <c r="B33" s="1076"/>
      <c r="C33" s="1078"/>
      <c r="D33" s="97" t="s">
        <v>80</v>
      </c>
      <c r="E33" s="91"/>
      <c r="F33" s="92" t="s">
        <v>86</v>
      </c>
      <c r="G33" s="81" t="s">
        <v>180</v>
      </c>
      <c r="H33" s="82"/>
      <c r="I33" s="93" t="s">
        <v>60</v>
      </c>
      <c r="K33" s="95"/>
      <c r="L33" s="121"/>
      <c r="M33" s="121"/>
      <c r="N33" s="121"/>
      <c r="O33" s="122"/>
      <c r="P33" s="123"/>
      <c r="Q33" s="123"/>
    </row>
    <row r="34" spans="1:24" ht="16.5" customHeight="1" thickBot="1">
      <c r="A34" s="1068" t="s">
        <v>198</v>
      </c>
      <c r="B34" s="1071" t="s">
        <v>163</v>
      </c>
      <c r="C34" s="1072"/>
      <c r="D34" s="94" t="s">
        <v>84</v>
      </c>
      <c r="E34" s="74" t="s">
        <v>89</v>
      </c>
      <c r="F34" s="75" t="s">
        <v>90</v>
      </c>
      <c r="G34" s="75"/>
      <c r="H34" s="76"/>
      <c r="I34" s="77" t="s">
        <v>78</v>
      </c>
      <c r="K34" s="95"/>
      <c r="L34" s="1085" t="s">
        <v>261</v>
      </c>
      <c r="M34" s="1086"/>
      <c r="N34" s="1086"/>
      <c r="O34" s="1086"/>
      <c r="P34" s="1086"/>
      <c r="Q34" s="1087"/>
      <c r="R34" s="124"/>
      <c r="S34" s="61"/>
    </row>
    <row r="35" spans="1:24" ht="16.5" customHeight="1" thickTop="1" thickBot="1">
      <c r="A35" s="1069"/>
      <c r="B35" s="1073"/>
      <c r="C35" s="1074"/>
      <c r="D35" s="78" t="s">
        <v>80</v>
      </c>
      <c r="E35" s="80"/>
      <c r="F35" s="81" t="s">
        <v>85</v>
      </c>
      <c r="G35" s="81" t="s">
        <v>182</v>
      </c>
      <c r="H35" s="82"/>
      <c r="I35" s="83" t="s">
        <v>60</v>
      </c>
      <c r="K35" s="95"/>
      <c r="L35" s="1079" t="s">
        <v>262</v>
      </c>
      <c r="M35" s="1080"/>
      <c r="N35" s="1080"/>
      <c r="O35" s="1080"/>
      <c r="P35" s="1080"/>
      <c r="Q35" s="1081"/>
      <c r="R35" s="124"/>
      <c r="S35" s="61"/>
    </row>
    <row r="36" spans="1:24" ht="16.5" customHeight="1" thickTop="1" thickBot="1">
      <c r="A36" s="1069"/>
      <c r="B36" s="1075"/>
      <c r="C36" s="1077" t="s">
        <v>166</v>
      </c>
      <c r="D36" s="96" t="s">
        <v>83</v>
      </c>
      <c r="E36" s="80" t="s">
        <v>89</v>
      </c>
      <c r="F36" s="81" t="s">
        <v>167</v>
      </c>
      <c r="G36" s="81"/>
      <c r="H36" s="85"/>
      <c r="I36" s="86" t="s">
        <v>78</v>
      </c>
      <c r="K36" s="95"/>
      <c r="L36" s="1079"/>
      <c r="M36" s="1080"/>
      <c r="N36" s="1080"/>
      <c r="O36" s="1080"/>
      <c r="P36" s="1080"/>
      <c r="Q36" s="1081"/>
      <c r="R36" s="123"/>
      <c r="S36" s="61"/>
    </row>
    <row r="37" spans="1:24" ht="16.5" customHeight="1" thickTop="1" thickBot="1">
      <c r="A37" s="1070"/>
      <c r="B37" s="1076"/>
      <c r="C37" s="1078"/>
      <c r="D37" s="97" t="s">
        <v>80</v>
      </c>
      <c r="E37" s="91"/>
      <c r="F37" s="92" t="s">
        <v>86</v>
      </c>
      <c r="G37" s="81" t="s">
        <v>99</v>
      </c>
      <c r="H37" s="82"/>
      <c r="I37" s="93" t="s">
        <v>60</v>
      </c>
      <c r="K37" s="95"/>
      <c r="L37" s="1085" t="s">
        <v>263</v>
      </c>
      <c r="M37" s="1086"/>
      <c r="N37" s="1086"/>
      <c r="O37" s="1086"/>
      <c r="P37" s="1086"/>
      <c r="Q37" s="1087"/>
      <c r="R37" s="121"/>
      <c r="S37" s="121"/>
      <c r="T37" s="121"/>
      <c r="U37" s="122"/>
      <c r="V37" s="123"/>
      <c r="W37" s="123"/>
      <c r="X37" s="61"/>
    </row>
    <row r="38" spans="1:24" ht="16.5" customHeight="1" thickBot="1">
      <c r="A38" s="1068" t="s">
        <v>199</v>
      </c>
      <c r="B38" s="1071" t="s">
        <v>163</v>
      </c>
      <c r="C38" s="1072"/>
      <c r="D38" s="94" t="s">
        <v>84</v>
      </c>
      <c r="E38" s="74" t="s">
        <v>89</v>
      </c>
      <c r="F38" s="75" t="s">
        <v>90</v>
      </c>
      <c r="G38" s="75"/>
      <c r="H38" s="76"/>
      <c r="I38" s="77" t="s">
        <v>78</v>
      </c>
      <c r="K38" s="95"/>
      <c r="L38" s="1079" t="s">
        <v>305</v>
      </c>
      <c r="M38" s="1080"/>
      <c r="N38" s="1080"/>
      <c r="O38" s="1080"/>
      <c r="P38" s="1080"/>
      <c r="Q38" s="1081"/>
      <c r="R38" s="125"/>
      <c r="S38" s="125"/>
      <c r="T38" s="125"/>
      <c r="U38" s="125"/>
      <c r="V38" s="125"/>
      <c r="W38" s="126"/>
      <c r="X38" s="61"/>
    </row>
    <row r="39" spans="1:24" ht="16.5" customHeight="1" thickTop="1" thickBot="1">
      <c r="A39" s="1069"/>
      <c r="B39" s="1073"/>
      <c r="C39" s="1074"/>
      <c r="D39" s="78" t="s">
        <v>80</v>
      </c>
      <c r="E39" s="80"/>
      <c r="F39" s="81" t="s">
        <v>85</v>
      </c>
      <c r="G39" s="81" t="s">
        <v>184</v>
      </c>
      <c r="H39" s="82"/>
      <c r="I39" s="83" t="s">
        <v>60</v>
      </c>
      <c r="K39" s="95"/>
      <c r="L39" s="1082"/>
      <c r="M39" s="1083"/>
      <c r="N39" s="1083"/>
      <c r="O39" s="1083"/>
      <c r="P39" s="1083"/>
      <c r="Q39" s="1084"/>
      <c r="R39" s="102"/>
      <c r="S39" s="102"/>
      <c r="T39" s="95"/>
      <c r="U39" s="102"/>
      <c r="V39" s="95"/>
      <c r="W39" s="95"/>
      <c r="X39" s="61"/>
    </row>
    <row r="40" spans="1:24" ht="16.5" customHeight="1" thickTop="1" thickBot="1">
      <c r="A40" s="1069"/>
      <c r="B40" s="1075"/>
      <c r="C40" s="1077" t="s">
        <v>166</v>
      </c>
      <c r="D40" s="96" t="s">
        <v>83</v>
      </c>
      <c r="E40" s="80" t="s">
        <v>89</v>
      </c>
      <c r="F40" s="81" t="s">
        <v>167</v>
      </c>
      <c r="G40" s="81"/>
      <c r="H40" s="85"/>
      <c r="I40" s="86" t="s">
        <v>78</v>
      </c>
      <c r="K40" s="95"/>
      <c r="L40" s="1085" t="s">
        <v>306</v>
      </c>
      <c r="M40" s="1086"/>
      <c r="N40" s="1086"/>
      <c r="O40" s="1086"/>
      <c r="P40" s="1086"/>
      <c r="Q40" s="1087"/>
      <c r="R40" s="102"/>
      <c r="S40" s="102"/>
      <c r="T40" s="95"/>
      <c r="U40" s="102"/>
      <c r="V40" s="95"/>
      <c r="W40" s="95"/>
      <c r="X40" s="61"/>
    </row>
    <row r="41" spans="1:24" ht="16.5" customHeight="1" thickTop="1" thickBot="1">
      <c r="A41" s="1070"/>
      <c r="B41" s="1076"/>
      <c r="C41" s="1078"/>
      <c r="D41" s="97" t="s">
        <v>80</v>
      </c>
      <c r="E41" s="91"/>
      <c r="F41" s="92" t="s">
        <v>86</v>
      </c>
      <c r="G41" s="81" t="s">
        <v>100</v>
      </c>
      <c r="H41" s="82"/>
      <c r="I41" s="93" t="s">
        <v>60</v>
      </c>
      <c r="K41" s="95"/>
      <c r="L41" s="1079" t="s">
        <v>307</v>
      </c>
      <c r="M41" s="1080"/>
      <c r="N41" s="1080"/>
      <c r="O41" s="1080"/>
      <c r="P41" s="1080"/>
      <c r="Q41" s="1081"/>
      <c r="R41" s="102"/>
      <c r="S41" s="102"/>
      <c r="T41" s="95"/>
      <c r="U41" s="102"/>
      <c r="V41" s="95"/>
      <c r="W41" s="95"/>
      <c r="X41" s="61"/>
    </row>
    <row r="42" spans="1:24" ht="16.5" customHeight="1" thickBot="1">
      <c r="A42" s="1068" t="s">
        <v>200</v>
      </c>
      <c r="B42" s="1071" t="s">
        <v>163</v>
      </c>
      <c r="C42" s="1072"/>
      <c r="D42" s="94" t="s">
        <v>84</v>
      </c>
      <c r="E42" s="74" t="s">
        <v>89</v>
      </c>
      <c r="F42" s="75" t="s">
        <v>90</v>
      </c>
      <c r="G42" s="75"/>
      <c r="H42" s="76"/>
      <c r="I42" s="77" t="s">
        <v>78</v>
      </c>
      <c r="K42" s="95"/>
      <c r="L42" s="1082"/>
      <c r="M42" s="1083"/>
      <c r="N42" s="1083"/>
      <c r="O42" s="1083"/>
      <c r="P42" s="1083"/>
      <c r="Q42" s="1084"/>
      <c r="R42" s="102"/>
      <c r="S42" s="102"/>
      <c r="T42" s="95"/>
      <c r="U42" s="102"/>
      <c r="V42" s="95"/>
      <c r="W42" s="95"/>
      <c r="X42" s="61"/>
    </row>
    <row r="43" spans="1:24" ht="16.5" customHeight="1" thickTop="1" thickBot="1">
      <c r="A43" s="1069"/>
      <c r="B43" s="1073"/>
      <c r="C43" s="1074"/>
      <c r="D43" s="78" t="s">
        <v>80</v>
      </c>
      <c r="E43" s="80"/>
      <c r="F43" s="81" t="s">
        <v>85</v>
      </c>
      <c r="G43" s="81" t="s">
        <v>186</v>
      </c>
      <c r="H43" s="82"/>
      <c r="I43" s="83" t="s">
        <v>60</v>
      </c>
      <c r="K43" s="95"/>
      <c r="L43" s="102"/>
      <c r="M43" s="102"/>
      <c r="N43" s="95"/>
      <c r="O43" s="102"/>
      <c r="P43" s="95"/>
      <c r="Q43" s="95"/>
      <c r="R43" s="102"/>
      <c r="S43" s="102"/>
      <c r="T43" s="95"/>
      <c r="U43" s="102"/>
      <c r="V43" s="95"/>
      <c r="W43" s="95"/>
      <c r="X43" s="61"/>
    </row>
    <row r="44" spans="1:24" ht="16.5" customHeight="1" thickTop="1" thickBot="1">
      <c r="A44" s="1069"/>
      <c r="B44" s="1075"/>
      <c r="C44" s="1077" t="s">
        <v>166</v>
      </c>
      <c r="D44" s="96" t="s">
        <v>83</v>
      </c>
      <c r="E44" s="80" t="s">
        <v>89</v>
      </c>
      <c r="F44" s="81" t="s">
        <v>167</v>
      </c>
      <c r="G44" s="81"/>
      <c r="H44" s="85"/>
      <c r="I44" s="86" t="s">
        <v>78</v>
      </c>
      <c r="K44" s="95"/>
      <c r="L44" s="102"/>
      <c r="M44" s="102"/>
      <c r="N44" s="95"/>
      <c r="O44" s="102"/>
      <c r="P44" s="95"/>
      <c r="Q44" s="95"/>
    </row>
    <row r="45" spans="1:24" ht="16.5" customHeight="1" thickTop="1" thickBot="1">
      <c r="A45" s="1070"/>
      <c r="B45" s="1076"/>
      <c r="C45" s="1078"/>
      <c r="D45" s="97" t="s">
        <v>80</v>
      </c>
      <c r="E45" s="91"/>
      <c r="F45" s="92" t="s">
        <v>86</v>
      </c>
      <c r="G45" s="81" t="s">
        <v>88</v>
      </c>
      <c r="H45" s="82"/>
      <c r="I45" s="93" t="s">
        <v>60</v>
      </c>
      <c r="K45" s="95"/>
      <c r="L45" s="102"/>
      <c r="M45" s="102"/>
      <c r="N45" s="95"/>
      <c r="O45" s="102"/>
      <c r="P45" s="95"/>
      <c r="Q45" s="95"/>
    </row>
    <row r="46" spans="1:24" ht="16.5" customHeight="1" thickBot="1">
      <c r="A46" s="1068" t="s">
        <v>201</v>
      </c>
      <c r="B46" s="1071" t="s">
        <v>163</v>
      </c>
      <c r="C46" s="1072"/>
      <c r="D46" s="94" t="s">
        <v>84</v>
      </c>
      <c r="E46" s="74" t="s">
        <v>89</v>
      </c>
      <c r="F46" s="75" t="s">
        <v>90</v>
      </c>
      <c r="G46" s="75"/>
      <c r="H46" s="76"/>
      <c r="I46" s="77" t="s">
        <v>78</v>
      </c>
      <c r="K46" s="95"/>
      <c r="L46" s="102"/>
      <c r="M46" s="102"/>
      <c r="N46" s="95"/>
      <c r="O46" s="102"/>
      <c r="P46" s="95"/>
      <c r="Q46" s="95"/>
    </row>
    <row r="47" spans="1:24" ht="16.5" customHeight="1" thickTop="1" thickBot="1">
      <c r="A47" s="1069"/>
      <c r="B47" s="1073"/>
      <c r="C47" s="1074"/>
      <c r="D47" s="78" t="s">
        <v>80</v>
      </c>
      <c r="E47" s="80"/>
      <c r="F47" s="81" t="s">
        <v>85</v>
      </c>
      <c r="G47" s="81" t="s">
        <v>189</v>
      </c>
      <c r="H47" s="82"/>
      <c r="I47" s="83" t="s">
        <v>60</v>
      </c>
      <c r="K47" s="95"/>
    </row>
    <row r="48" spans="1:24" ht="16.5" customHeight="1" thickTop="1" thickBot="1">
      <c r="A48" s="1069"/>
      <c r="B48" s="1075"/>
      <c r="C48" s="1077" t="s">
        <v>166</v>
      </c>
      <c r="D48" s="96" t="s">
        <v>83</v>
      </c>
      <c r="E48" s="80" t="s">
        <v>89</v>
      </c>
      <c r="F48" s="81" t="s">
        <v>167</v>
      </c>
      <c r="G48" s="81"/>
      <c r="H48" s="85"/>
      <c r="I48" s="86" t="s">
        <v>78</v>
      </c>
      <c r="K48" s="95"/>
    </row>
    <row r="49" spans="1:18" ht="16.5" customHeight="1" thickTop="1" thickBot="1">
      <c r="A49" s="1070"/>
      <c r="B49" s="1076"/>
      <c r="C49" s="1078"/>
      <c r="D49" s="97" t="s">
        <v>80</v>
      </c>
      <c r="E49" s="91"/>
      <c r="F49" s="92" t="s">
        <v>86</v>
      </c>
      <c r="G49" s="127" t="s">
        <v>190</v>
      </c>
      <c r="H49" s="82"/>
      <c r="I49" s="93" t="s">
        <v>60</v>
      </c>
      <c r="K49" s="95"/>
    </row>
    <row r="50" spans="1:18" s="133" customFormat="1" ht="6.75" customHeight="1">
      <c r="A50" s="128"/>
      <c r="B50" s="128"/>
      <c r="C50" s="128"/>
      <c r="D50" s="129"/>
      <c r="E50" s="80"/>
      <c r="F50" s="130"/>
      <c r="G50" s="130"/>
      <c r="H50" s="131"/>
      <c r="I50" s="132"/>
      <c r="K50" s="95"/>
      <c r="L50" s="62"/>
      <c r="M50" s="62"/>
      <c r="N50" s="63"/>
      <c r="O50" s="62"/>
      <c r="P50" s="63"/>
      <c r="Q50" s="63"/>
      <c r="R50" s="129"/>
    </row>
  </sheetData>
  <mergeCells count="59">
    <mergeCell ref="A2:Q2"/>
    <mergeCell ref="A3:I3"/>
    <mergeCell ref="F4:I4"/>
    <mergeCell ref="A5:I5"/>
    <mergeCell ref="A6:A9"/>
    <mergeCell ref="B6:C7"/>
    <mergeCell ref="L6:L7"/>
    <mergeCell ref="M6:P6"/>
    <mergeCell ref="M7:N7"/>
    <mergeCell ref="O7:P7"/>
    <mergeCell ref="B8:B9"/>
    <mergeCell ref="C8:C9"/>
    <mergeCell ref="A10:A13"/>
    <mergeCell ref="B10:C11"/>
    <mergeCell ref="B12:B13"/>
    <mergeCell ref="C12:C13"/>
    <mergeCell ref="A14:A17"/>
    <mergeCell ref="B14:C15"/>
    <mergeCell ref="B16:B17"/>
    <mergeCell ref="C16:C17"/>
    <mergeCell ref="A18:A21"/>
    <mergeCell ref="B18:C19"/>
    <mergeCell ref="B20:B21"/>
    <mergeCell ref="C20:C21"/>
    <mergeCell ref="A22:A25"/>
    <mergeCell ref="B22:C23"/>
    <mergeCell ref="B24:B25"/>
    <mergeCell ref="C24:C25"/>
    <mergeCell ref="A26:A29"/>
    <mergeCell ref="B26:C27"/>
    <mergeCell ref="B28:B29"/>
    <mergeCell ref="C28:C29"/>
    <mergeCell ref="A30:A33"/>
    <mergeCell ref="B30:C31"/>
    <mergeCell ref="L30:Q31"/>
    <mergeCell ref="B32:B33"/>
    <mergeCell ref="C32:C33"/>
    <mergeCell ref="C36:C37"/>
    <mergeCell ref="L37:Q37"/>
    <mergeCell ref="L34:Q34"/>
    <mergeCell ref="L35:Q36"/>
    <mergeCell ref="B36:B37"/>
    <mergeCell ref="L38:Q39"/>
    <mergeCell ref="B40:B41"/>
    <mergeCell ref="C40:C41"/>
    <mergeCell ref="L40:Q40"/>
    <mergeCell ref="L41:Q42"/>
    <mergeCell ref="B42:C43"/>
    <mergeCell ref="A46:A49"/>
    <mergeCell ref="B46:C47"/>
    <mergeCell ref="B48:B49"/>
    <mergeCell ref="C48:C49"/>
    <mergeCell ref="A34:A37"/>
    <mergeCell ref="B34:C35"/>
    <mergeCell ref="A38:A41"/>
    <mergeCell ref="B38:C39"/>
    <mergeCell ref="A42:A45"/>
    <mergeCell ref="B44:B45"/>
    <mergeCell ref="C44:C45"/>
  </mergeCells>
  <phoneticPr fontId="5"/>
  <pageMargins left="0.41" right="0.25" top="0.45" bottom="0.39" header="0.24" footer="0.3"/>
  <pageSetup paperSize="9" scale="89" orientation="portrait" r:id="rId1"/>
  <headerFooter alignWithMargins="0">
    <oddHeader>&amp;R&amp;A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U81"/>
  <sheetViews>
    <sheetView view="pageBreakPreview" zoomScaleNormal="100" zoomScaleSheetLayoutView="100" workbookViewId="0">
      <selection activeCell="AE41" sqref="AD41:AE41"/>
    </sheetView>
  </sheetViews>
  <sheetFormatPr defaultColWidth="12" defaultRowHeight="10.8"/>
  <cols>
    <col min="1" max="3" width="7.85546875" style="134" customWidth="1"/>
    <col min="4" max="4" width="34" style="60" bestFit="1" customWidth="1"/>
    <col min="5" max="5" width="3.7109375" style="107" customWidth="1"/>
    <col min="6" max="6" width="12.140625" style="135" customWidth="1"/>
    <col min="7" max="7" width="3.140625" style="135" customWidth="1"/>
    <col min="8" max="8" width="10.7109375" style="136" customWidth="1"/>
    <col min="9" max="9" width="5.7109375" style="137" customWidth="1"/>
    <col min="10" max="10" width="2.7109375" style="60" customWidth="1"/>
    <col min="11" max="11" width="6.7109375" style="61" customWidth="1"/>
    <col min="12" max="12" width="15.7109375" style="62" customWidth="1"/>
    <col min="13" max="13" width="3.28515625" style="62" customWidth="1"/>
    <col min="14" max="14" width="11.85546875" style="63" customWidth="1"/>
    <col min="15" max="15" width="3.28515625" style="62" customWidth="1"/>
    <col min="16" max="16" width="11.85546875" style="63" customWidth="1"/>
    <col min="17" max="17" width="8" style="63" customWidth="1"/>
    <col min="18" max="19" width="12.42578125" style="144" customWidth="1"/>
    <col min="20" max="21" width="12.42578125" style="61" customWidth="1"/>
    <col min="22" max="23" width="12.42578125" style="60" customWidth="1"/>
    <col min="24" max="258" width="12" style="60"/>
    <col min="259" max="259" width="7.85546875" style="60" customWidth="1"/>
    <col min="260" max="260" width="34" style="60" bestFit="1" customWidth="1"/>
    <col min="261" max="261" width="3.7109375" style="60" customWidth="1"/>
    <col min="262" max="262" width="12.140625" style="60" customWidth="1"/>
    <col min="263" max="263" width="3.140625" style="60" customWidth="1"/>
    <col min="264" max="264" width="10.7109375" style="60" customWidth="1"/>
    <col min="265" max="265" width="5.7109375" style="60" customWidth="1"/>
    <col min="266" max="266" width="2.7109375" style="60" customWidth="1"/>
    <col min="267" max="267" width="6.7109375" style="60" customWidth="1"/>
    <col min="268" max="268" width="15.7109375" style="60" customWidth="1"/>
    <col min="269" max="269" width="3.28515625" style="60" customWidth="1"/>
    <col min="270" max="270" width="11.85546875" style="60" customWidth="1"/>
    <col min="271" max="271" width="3.28515625" style="60" customWidth="1"/>
    <col min="272" max="272" width="11.85546875" style="60" customWidth="1"/>
    <col min="273" max="273" width="8" style="60" customWidth="1"/>
    <col min="274" max="279" width="12.42578125" style="60" customWidth="1"/>
    <col min="280" max="514" width="12" style="60"/>
    <col min="515" max="515" width="7.85546875" style="60" customWidth="1"/>
    <col min="516" max="516" width="34" style="60" bestFit="1" customWidth="1"/>
    <col min="517" max="517" width="3.7109375" style="60" customWidth="1"/>
    <col min="518" max="518" width="12.140625" style="60" customWidth="1"/>
    <col min="519" max="519" width="3.140625" style="60" customWidth="1"/>
    <col min="520" max="520" width="10.7109375" style="60" customWidth="1"/>
    <col min="521" max="521" width="5.7109375" style="60" customWidth="1"/>
    <col min="522" max="522" width="2.7109375" style="60" customWidth="1"/>
    <col min="523" max="523" width="6.7109375" style="60" customWidth="1"/>
    <col min="524" max="524" width="15.7109375" style="60" customWidth="1"/>
    <col min="525" max="525" width="3.28515625" style="60" customWidth="1"/>
    <col min="526" max="526" width="11.85546875" style="60" customWidth="1"/>
    <col min="527" max="527" width="3.28515625" style="60" customWidth="1"/>
    <col min="528" max="528" width="11.85546875" style="60" customWidth="1"/>
    <col min="529" max="529" width="8" style="60" customWidth="1"/>
    <col min="530" max="535" width="12.42578125" style="60" customWidth="1"/>
    <col min="536" max="770" width="12" style="60"/>
    <col min="771" max="771" width="7.85546875" style="60" customWidth="1"/>
    <col min="772" max="772" width="34" style="60" bestFit="1" customWidth="1"/>
    <col min="773" max="773" width="3.7109375" style="60" customWidth="1"/>
    <col min="774" max="774" width="12.140625" style="60" customWidth="1"/>
    <col min="775" max="775" width="3.140625" style="60" customWidth="1"/>
    <col min="776" max="776" width="10.7109375" style="60" customWidth="1"/>
    <col min="777" max="777" width="5.7109375" style="60" customWidth="1"/>
    <col min="778" max="778" width="2.7109375" style="60" customWidth="1"/>
    <col min="779" max="779" width="6.7109375" style="60" customWidth="1"/>
    <col min="780" max="780" width="15.7109375" style="60" customWidth="1"/>
    <col min="781" max="781" width="3.28515625" style="60" customWidth="1"/>
    <col min="782" max="782" width="11.85546875" style="60" customWidth="1"/>
    <col min="783" max="783" width="3.28515625" style="60" customWidth="1"/>
    <col min="784" max="784" width="11.85546875" style="60" customWidth="1"/>
    <col min="785" max="785" width="8" style="60" customWidth="1"/>
    <col min="786" max="791" width="12.42578125" style="60" customWidth="1"/>
    <col min="792" max="1026" width="12" style="60"/>
    <col min="1027" max="1027" width="7.85546875" style="60" customWidth="1"/>
    <col min="1028" max="1028" width="34" style="60" bestFit="1" customWidth="1"/>
    <col min="1029" max="1029" width="3.7109375" style="60" customWidth="1"/>
    <col min="1030" max="1030" width="12.140625" style="60" customWidth="1"/>
    <col min="1031" max="1031" width="3.140625" style="60" customWidth="1"/>
    <col min="1032" max="1032" width="10.7109375" style="60" customWidth="1"/>
    <col min="1033" max="1033" width="5.7109375" style="60" customWidth="1"/>
    <col min="1034" max="1034" width="2.7109375" style="60" customWidth="1"/>
    <col min="1035" max="1035" width="6.7109375" style="60" customWidth="1"/>
    <col min="1036" max="1036" width="15.7109375" style="60" customWidth="1"/>
    <col min="1037" max="1037" width="3.28515625" style="60" customWidth="1"/>
    <col min="1038" max="1038" width="11.85546875" style="60" customWidth="1"/>
    <col min="1039" max="1039" width="3.28515625" style="60" customWidth="1"/>
    <col min="1040" max="1040" width="11.85546875" style="60" customWidth="1"/>
    <col min="1041" max="1041" width="8" style="60" customWidth="1"/>
    <col min="1042" max="1047" width="12.42578125" style="60" customWidth="1"/>
    <col min="1048" max="1282" width="12" style="60"/>
    <col min="1283" max="1283" width="7.85546875" style="60" customWidth="1"/>
    <col min="1284" max="1284" width="34" style="60" bestFit="1" customWidth="1"/>
    <col min="1285" max="1285" width="3.7109375" style="60" customWidth="1"/>
    <col min="1286" max="1286" width="12.140625" style="60" customWidth="1"/>
    <col min="1287" max="1287" width="3.140625" style="60" customWidth="1"/>
    <col min="1288" max="1288" width="10.7109375" style="60" customWidth="1"/>
    <col min="1289" max="1289" width="5.7109375" style="60" customWidth="1"/>
    <col min="1290" max="1290" width="2.7109375" style="60" customWidth="1"/>
    <col min="1291" max="1291" width="6.7109375" style="60" customWidth="1"/>
    <col min="1292" max="1292" width="15.7109375" style="60" customWidth="1"/>
    <col min="1293" max="1293" width="3.28515625" style="60" customWidth="1"/>
    <col min="1294" max="1294" width="11.85546875" style="60" customWidth="1"/>
    <col min="1295" max="1295" width="3.28515625" style="60" customWidth="1"/>
    <col min="1296" max="1296" width="11.85546875" style="60" customWidth="1"/>
    <col min="1297" max="1297" width="8" style="60" customWidth="1"/>
    <col min="1298" max="1303" width="12.42578125" style="60" customWidth="1"/>
    <col min="1304" max="1538" width="12" style="60"/>
    <col min="1539" max="1539" width="7.85546875" style="60" customWidth="1"/>
    <col min="1540" max="1540" width="34" style="60" bestFit="1" customWidth="1"/>
    <col min="1541" max="1541" width="3.7109375" style="60" customWidth="1"/>
    <col min="1542" max="1542" width="12.140625" style="60" customWidth="1"/>
    <col min="1543" max="1543" width="3.140625" style="60" customWidth="1"/>
    <col min="1544" max="1544" width="10.7109375" style="60" customWidth="1"/>
    <col min="1545" max="1545" width="5.7109375" style="60" customWidth="1"/>
    <col min="1546" max="1546" width="2.7109375" style="60" customWidth="1"/>
    <col min="1547" max="1547" width="6.7109375" style="60" customWidth="1"/>
    <col min="1548" max="1548" width="15.7109375" style="60" customWidth="1"/>
    <col min="1549" max="1549" width="3.28515625" style="60" customWidth="1"/>
    <col min="1550" max="1550" width="11.85546875" style="60" customWidth="1"/>
    <col min="1551" max="1551" width="3.28515625" style="60" customWidth="1"/>
    <col min="1552" max="1552" width="11.85546875" style="60" customWidth="1"/>
    <col min="1553" max="1553" width="8" style="60" customWidth="1"/>
    <col min="1554" max="1559" width="12.42578125" style="60" customWidth="1"/>
    <col min="1560" max="1794" width="12" style="60"/>
    <col min="1795" max="1795" width="7.85546875" style="60" customWidth="1"/>
    <col min="1796" max="1796" width="34" style="60" bestFit="1" customWidth="1"/>
    <col min="1797" max="1797" width="3.7109375" style="60" customWidth="1"/>
    <col min="1798" max="1798" width="12.140625" style="60" customWidth="1"/>
    <col min="1799" max="1799" width="3.140625" style="60" customWidth="1"/>
    <col min="1800" max="1800" width="10.7109375" style="60" customWidth="1"/>
    <col min="1801" max="1801" width="5.7109375" style="60" customWidth="1"/>
    <col min="1802" max="1802" width="2.7109375" style="60" customWidth="1"/>
    <col min="1803" max="1803" width="6.7109375" style="60" customWidth="1"/>
    <col min="1804" max="1804" width="15.7109375" style="60" customWidth="1"/>
    <col min="1805" max="1805" width="3.28515625" style="60" customWidth="1"/>
    <col min="1806" max="1806" width="11.85546875" style="60" customWidth="1"/>
    <col min="1807" max="1807" width="3.28515625" style="60" customWidth="1"/>
    <col min="1808" max="1808" width="11.85546875" style="60" customWidth="1"/>
    <col min="1809" max="1809" width="8" style="60" customWidth="1"/>
    <col min="1810" max="1815" width="12.42578125" style="60" customWidth="1"/>
    <col min="1816" max="2050" width="12" style="60"/>
    <col min="2051" max="2051" width="7.85546875" style="60" customWidth="1"/>
    <col min="2052" max="2052" width="34" style="60" bestFit="1" customWidth="1"/>
    <col min="2053" max="2053" width="3.7109375" style="60" customWidth="1"/>
    <col min="2054" max="2054" width="12.140625" style="60" customWidth="1"/>
    <col min="2055" max="2055" width="3.140625" style="60" customWidth="1"/>
    <col min="2056" max="2056" width="10.7109375" style="60" customWidth="1"/>
    <col min="2057" max="2057" width="5.7109375" style="60" customWidth="1"/>
    <col min="2058" max="2058" width="2.7109375" style="60" customWidth="1"/>
    <col min="2059" max="2059" width="6.7109375" style="60" customWidth="1"/>
    <col min="2060" max="2060" width="15.7109375" style="60" customWidth="1"/>
    <col min="2061" max="2061" width="3.28515625" style="60" customWidth="1"/>
    <col min="2062" max="2062" width="11.85546875" style="60" customWidth="1"/>
    <col min="2063" max="2063" width="3.28515625" style="60" customWidth="1"/>
    <col min="2064" max="2064" width="11.85546875" style="60" customWidth="1"/>
    <col min="2065" max="2065" width="8" style="60" customWidth="1"/>
    <col min="2066" max="2071" width="12.42578125" style="60" customWidth="1"/>
    <col min="2072" max="2306" width="12" style="60"/>
    <col min="2307" max="2307" width="7.85546875" style="60" customWidth="1"/>
    <col min="2308" max="2308" width="34" style="60" bestFit="1" customWidth="1"/>
    <col min="2309" max="2309" width="3.7109375" style="60" customWidth="1"/>
    <col min="2310" max="2310" width="12.140625" style="60" customWidth="1"/>
    <col min="2311" max="2311" width="3.140625" style="60" customWidth="1"/>
    <col min="2312" max="2312" width="10.7109375" style="60" customWidth="1"/>
    <col min="2313" max="2313" width="5.7109375" style="60" customWidth="1"/>
    <col min="2314" max="2314" width="2.7109375" style="60" customWidth="1"/>
    <col min="2315" max="2315" width="6.7109375" style="60" customWidth="1"/>
    <col min="2316" max="2316" width="15.7109375" style="60" customWidth="1"/>
    <col min="2317" max="2317" width="3.28515625" style="60" customWidth="1"/>
    <col min="2318" max="2318" width="11.85546875" style="60" customWidth="1"/>
    <col min="2319" max="2319" width="3.28515625" style="60" customWidth="1"/>
    <col min="2320" max="2320" width="11.85546875" style="60" customWidth="1"/>
    <col min="2321" max="2321" width="8" style="60" customWidth="1"/>
    <col min="2322" max="2327" width="12.42578125" style="60" customWidth="1"/>
    <col min="2328" max="2562" width="12" style="60"/>
    <col min="2563" max="2563" width="7.85546875" style="60" customWidth="1"/>
    <col min="2564" max="2564" width="34" style="60" bestFit="1" customWidth="1"/>
    <col min="2565" max="2565" width="3.7109375" style="60" customWidth="1"/>
    <col min="2566" max="2566" width="12.140625" style="60" customWidth="1"/>
    <col min="2567" max="2567" width="3.140625" style="60" customWidth="1"/>
    <col min="2568" max="2568" width="10.7109375" style="60" customWidth="1"/>
    <col min="2569" max="2569" width="5.7109375" style="60" customWidth="1"/>
    <col min="2570" max="2570" width="2.7109375" style="60" customWidth="1"/>
    <col min="2571" max="2571" width="6.7109375" style="60" customWidth="1"/>
    <col min="2572" max="2572" width="15.7109375" style="60" customWidth="1"/>
    <col min="2573" max="2573" width="3.28515625" style="60" customWidth="1"/>
    <col min="2574" max="2574" width="11.85546875" style="60" customWidth="1"/>
    <col min="2575" max="2575" width="3.28515625" style="60" customWidth="1"/>
    <col min="2576" max="2576" width="11.85546875" style="60" customWidth="1"/>
    <col min="2577" max="2577" width="8" style="60" customWidth="1"/>
    <col min="2578" max="2583" width="12.42578125" style="60" customWidth="1"/>
    <col min="2584" max="2818" width="12" style="60"/>
    <col min="2819" max="2819" width="7.85546875" style="60" customWidth="1"/>
    <col min="2820" max="2820" width="34" style="60" bestFit="1" customWidth="1"/>
    <col min="2821" max="2821" width="3.7109375" style="60" customWidth="1"/>
    <col min="2822" max="2822" width="12.140625" style="60" customWidth="1"/>
    <col min="2823" max="2823" width="3.140625" style="60" customWidth="1"/>
    <col min="2824" max="2824" width="10.7109375" style="60" customWidth="1"/>
    <col min="2825" max="2825" width="5.7109375" style="60" customWidth="1"/>
    <col min="2826" max="2826" width="2.7109375" style="60" customWidth="1"/>
    <col min="2827" max="2827" width="6.7109375" style="60" customWidth="1"/>
    <col min="2828" max="2828" width="15.7109375" style="60" customWidth="1"/>
    <col min="2829" max="2829" width="3.28515625" style="60" customWidth="1"/>
    <col min="2830" max="2830" width="11.85546875" style="60" customWidth="1"/>
    <col min="2831" max="2831" width="3.28515625" style="60" customWidth="1"/>
    <col min="2832" max="2832" width="11.85546875" style="60" customWidth="1"/>
    <col min="2833" max="2833" width="8" style="60" customWidth="1"/>
    <col min="2834" max="2839" width="12.42578125" style="60" customWidth="1"/>
    <col min="2840" max="3074" width="12" style="60"/>
    <col min="3075" max="3075" width="7.85546875" style="60" customWidth="1"/>
    <col min="3076" max="3076" width="34" style="60" bestFit="1" customWidth="1"/>
    <col min="3077" max="3077" width="3.7109375" style="60" customWidth="1"/>
    <col min="3078" max="3078" width="12.140625" style="60" customWidth="1"/>
    <col min="3079" max="3079" width="3.140625" style="60" customWidth="1"/>
    <col min="3080" max="3080" width="10.7109375" style="60" customWidth="1"/>
    <col min="3081" max="3081" width="5.7109375" style="60" customWidth="1"/>
    <col min="3082" max="3082" width="2.7109375" style="60" customWidth="1"/>
    <col min="3083" max="3083" width="6.7109375" style="60" customWidth="1"/>
    <col min="3084" max="3084" width="15.7109375" style="60" customWidth="1"/>
    <col min="3085" max="3085" width="3.28515625" style="60" customWidth="1"/>
    <col min="3086" max="3086" width="11.85546875" style="60" customWidth="1"/>
    <col min="3087" max="3087" width="3.28515625" style="60" customWidth="1"/>
    <col min="3088" max="3088" width="11.85546875" style="60" customWidth="1"/>
    <col min="3089" max="3089" width="8" style="60" customWidth="1"/>
    <col min="3090" max="3095" width="12.42578125" style="60" customWidth="1"/>
    <col min="3096" max="3330" width="12" style="60"/>
    <col min="3331" max="3331" width="7.85546875" style="60" customWidth="1"/>
    <col min="3332" max="3332" width="34" style="60" bestFit="1" customWidth="1"/>
    <col min="3333" max="3333" width="3.7109375" style="60" customWidth="1"/>
    <col min="3334" max="3334" width="12.140625" style="60" customWidth="1"/>
    <col min="3335" max="3335" width="3.140625" style="60" customWidth="1"/>
    <col min="3336" max="3336" width="10.7109375" style="60" customWidth="1"/>
    <col min="3337" max="3337" width="5.7109375" style="60" customWidth="1"/>
    <col min="3338" max="3338" width="2.7109375" style="60" customWidth="1"/>
    <col min="3339" max="3339" width="6.7109375" style="60" customWidth="1"/>
    <col min="3340" max="3340" width="15.7109375" style="60" customWidth="1"/>
    <col min="3341" max="3341" width="3.28515625" style="60" customWidth="1"/>
    <col min="3342" max="3342" width="11.85546875" style="60" customWidth="1"/>
    <col min="3343" max="3343" width="3.28515625" style="60" customWidth="1"/>
    <col min="3344" max="3344" width="11.85546875" style="60" customWidth="1"/>
    <col min="3345" max="3345" width="8" style="60" customWidth="1"/>
    <col min="3346" max="3351" width="12.42578125" style="60" customWidth="1"/>
    <col min="3352" max="3586" width="12" style="60"/>
    <col min="3587" max="3587" width="7.85546875" style="60" customWidth="1"/>
    <col min="3588" max="3588" width="34" style="60" bestFit="1" customWidth="1"/>
    <col min="3589" max="3589" width="3.7109375" style="60" customWidth="1"/>
    <col min="3590" max="3590" width="12.140625" style="60" customWidth="1"/>
    <col min="3591" max="3591" width="3.140625" style="60" customWidth="1"/>
    <col min="3592" max="3592" width="10.7109375" style="60" customWidth="1"/>
    <col min="3593" max="3593" width="5.7109375" style="60" customWidth="1"/>
    <col min="3594" max="3594" width="2.7109375" style="60" customWidth="1"/>
    <col min="3595" max="3595" width="6.7109375" style="60" customWidth="1"/>
    <col min="3596" max="3596" width="15.7109375" style="60" customWidth="1"/>
    <col min="3597" max="3597" width="3.28515625" style="60" customWidth="1"/>
    <col min="3598" max="3598" width="11.85546875" style="60" customWidth="1"/>
    <col min="3599" max="3599" width="3.28515625" style="60" customWidth="1"/>
    <col min="3600" max="3600" width="11.85546875" style="60" customWidth="1"/>
    <col min="3601" max="3601" width="8" style="60" customWidth="1"/>
    <col min="3602" max="3607" width="12.42578125" style="60" customWidth="1"/>
    <col min="3608" max="3842" width="12" style="60"/>
    <col min="3843" max="3843" width="7.85546875" style="60" customWidth="1"/>
    <col min="3844" max="3844" width="34" style="60" bestFit="1" customWidth="1"/>
    <col min="3845" max="3845" width="3.7109375" style="60" customWidth="1"/>
    <col min="3846" max="3846" width="12.140625" style="60" customWidth="1"/>
    <col min="3847" max="3847" width="3.140625" style="60" customWidth="1"/>
    <col min="3848" max="3848" width="10.7109375" style="60" customWidth="1"/>
    <col min="3849" max="3849" width="5.7109375" style="60" customWidth="1"/>
    <col min="3850" max="3850" width="2.7109375" style="60" customWidth="1"/>
    <col min="3851" max="3851" width="6.7109375" style="60" customWidth="1"/>
    <col min="3852" max="3852" width="15.7109375" style="60" customWidth="1"/>
    <col min="3853" max="3853" width="3.28515625" style="60" customWidth="1"/>
    <col min="3854" max="3854" width="11.85546875" style="60" customWidth="1"/>
    <col min="3855" max="3855" width="3.28515625" style="60" customWidth="1"/>
    <col min="3856" max="3856" width="11.85546875" style="60" customWidth="1"/>
    <col min="3857" max="3857" width="8" style="60" customWidth="1"/>
    <col min="3858" max="3863" width="12.42578125" style="60" customWidth="1"/>
    <col min="3864" max="4098" width="12" style="60"/>
    <col min="4099" max="4099" width="7.85546875" style="60" customWidth="1"/>
    <col min="4100" max="4100" width="34" style="60" bestFit="1" customWidth="1"/>
    <col min="4101" max="4101" width="3.7109375" style="60" customWidth="1"/>
    <col min="4102" max="4102" width="12.140625" style="60" customWidth="1"/>
    <col min="4103" max="4103" width="3.140625" style="60" customWidth="1"/>
    <col min="4104" max="4104" width="10.7109375" style="60" customWidth="1"/>
    <col min="4105" max="4105" width="5.7109375" style="60" customWidth="1"/>
    <col min="4106" max="4106" width="2.7109375" style="60" customWidth="1"/>
    <col min="4107" max="4107" width="6.7109375" style="60" customWidth="1"/>
    <col min="4108" max="4108" width="15.7109375" style="60" customWidth="1"/>
    <col min="4109" max="4109" width="3.28515625" style="60" customWidth="1"/>
    <col min="4110" max="4110" width="11.85546875" style="60" customWidth="1"/>
    <col min="4111" max="4111" width="3.28515625" style="60" customWidth="1"/>
    <col min="4112" max="4112" width="11.85546875" style="60" customWidth="1"/>
    <col min="4113" max="4113" width="8" style="60" customWidth="1"/>
    <col min="4114" max="4119" width="12.42578125" style="60" customWidth="1"/>
    <col min="4120" max="4354" width="12" style="60"/>
    <col min="4355" max="4355" width="7.85546875" style="60" customWidth="1"/>
    <col min="4356" max="4356" width="34" style="60" bestFit="1" customWidth="1"/>
    <col min="4357" max="4357" width="3.7109375" style="60" customWidth="1"/>
    <col min="4358" max="4358" width="12.140625" style="60" customWidth="1"/>
    <col min="4359" max="4359" width="3.140625" style="60" customWidth="1"/>
    <col min="4360" max="4360" width="10.7109375" style="60" customWidth="1"/>
    <col min="4361" max="4361" width="5.7109375" style="60" customWidth="1"/>
    <col min="4362" max="4362" width="2.7109375" style="60" customWidth="1"/>
    <col min="4363" max="4363" width="6.7109375" style="60" customWidth="1"/>
    <col min="4364" max="4364" width="15.7109375" style="60" customWidth="1"/>
    <col min="4365" max="4365" width="3.28515625" style="60" customWidth="1"/>
    <col min="4366" max="4366" width="11.85546875" style="60" customWidth="1"/>
    <col min="4367" max="4367" width="3.28515625" style="60" customWidth="1"/>
    <col min="4368" max="4368" width="11.85546875" style="60" customWidth="1"/>
    <col min="4369" max="4369" width="8" style="60" customWidth="1"/>
    <col min="4370" max="4375" width="12.42578125" style="60" customWidth="1"/>
    <col min="4376" max="4610" width="12" style="60"/>
    <col min="4611" max="4611" width="7.85546875" style="60" customWidth="1"/>
    <col min="4612" max="4612" width="34" style="60" bestFit="1" customWidth="1"/>
    <col min="4613" max="4613" width="3.7109375" style="60" customWidth="1"/>
    <col min="4614" max="4614" width="12.140625" style="60" customWidth="1"/>
    <col min="4615" max="4615" width="3.140625" style="60" customWidth="1"/>
    <col min="4616" max="4616" width="10.7109375" style="60" customWidth="1"/>
    <col min="4617" max="4617" width="5.7109375" style="60" customWidth="1"/>
    <col min="4618" max="4618" width="2.7109375" style="60" customWidth="1"/>
    <col min="4619" max="4619" width="6.7109375" style="60" customWidth="1"/>
    <col min="4620" max="4620" width="15.7109375" style="60" customWidth="1"/>
    <col min="4621" max="4621" width="3.28515625" style="60" customWidth="1"/>
    <col min="4622" max="4622" width="11.85546875" style="60" customWidth="1"/>
    <col min="4623" max="4623" width="3.28515625" style="60" customWidth="1"/>
    <col min="4624" max="4624" width="11.85546875" style="60" customWidth="1"/>
    <col min="4625" max="4625" width="8" style="60" customWidth="1"/>
    <col min="4626" max="4631" width="12.42578125" style="60" customWidth="1"/>
    <col min="4632" max="4866" width="12" style="60"/>
    <col min="4867" max="4867" width="7.85546875" style="60" customWidth="1"/>
    <col min="4868" max="4868" width="34" style="60" bestFit="1" customWidth="1"/>
    <col min="4869" max="4869" width="3.7109375" style="60" customWidth="1"/>
    <col min="4870" max="4870" width="12.140625" style="60" customWidth="1"/>
    <col min="4871" max="4871" width="3.140625" style="60" customWidth="1"/>
    <col min="4872" max="4872" width="10.7109375" style="60" customWidth="1"/>
    <col min="4873" max="4873" width="5.7109375" style="60" customWidth="1"/>
    <col min="4874" max="4874" width="2.7109375" style="60" customWidth="1"/>
    <col min="4875" max="4875" width="6.7109375" style="60" customWidth="1"/>
    <col min="4876" max="4876" width="15.7109375" style="60" customWidth="1"/>
    <col min="4877" max="4877" width="3.28515625" style="60" customWidth="1"/>
    <col min="4878" max="4878" width="11.85546875" style="60" customWidth="1"/>
    <col min="4879" max="4879" width="3.28515625" style="60" customWidth="1"/>
    <col min="4880" max="4880" width="11.85546875" style="60" customWidth="1"/>
    <col min="4881" max="4881" width="8" style="60" customWidth="1"/>
    <col min="4882" max="4887" width="12.42578125" style="60" customWidth="1"/>
    <col min="4888" max="5122" width="12" style="60"/>
    <col min="5123" max="5123" width="7.85546875" style="60" customWidth="1"/>
    <col min="5124" max="5124" width="34" style="60" bestFit="1" customWidth="1"/>
    <col min="5125" max="5125" width="3.7109375" style="60" customWidth="1"/>
    <col min="5126" max="5126" width="12.140625" style="60" customWidth="1"/>
    <col min="5127" max="5127" width="3.140625" style="60" customWidth="1"/>
    <col min="5128" max="5128" width="10.7109375" style="60" customWidth="1"/>
    <col min="5129" max="5129" width="5.7109375" style="60" customWidth="1"/>
    <col min="5130" max="5130" width="2.7109375" style="60" customWidth="1"/>
    <col min="5131" max="5131" width="6.7109375" style="60" customWidth="1"/>
    <col min="5132" max="5132" width="15.7109375" style="60" customWidth="1"/>
    <col min="5133" max="5133" width="3.28515625" style="60" customWidth="1"/>
    <col min="5134" max="5134" width="11.85546875" style="60" customWidth="1"/>
    <col min="5135" max="5135" width="3.28515625" style="60" customWidth="1"/>
    <col min="5136" max="5136" width="11.85546875" style="60" customWidth="1"/>
    <col min="5137" max="5137" width="8" style="60" customWidth="1"/>
    <col min="5138" max="5143" width="12.42578125" style="60" customWidth="1"/>
    <col min="5144" max="5378" width="12" style="60"/>
    <col min="5379" max="5379" width="7.85546875" style="60" customWidth="1"/>
    <col min="5380" max="5380" width="34" style="60" bestFit="1" customWidth="1"/>
    <col min="5381" max="5381" width="3.7109375" style="60" customWidth="1"/>
    <col min="5382" max="5382" width="12.140625" style="60" customWidth="1"/>
    <col min="5383" max="5383" width="3.140625" style="60" customWidth="1"/>
    <col min="5384" max="5384" width="10.7109375" style="60" customWidth="1"/>
    <col min="5385" max="5385" width="5.7109375" style="60" customWidth="1"/>
    <col min="5386" max="5386" width="2.7109375" style="60" customWidth="1"/>
    <col min="5387" max="5387" width="6.7109375" style="60" customWidth="1"/>
    <col min="5388" max="5388" width="15.7109375" style="60" customWidth="1"/>
    <col min="5389" max="5389" width="3.28515625" style="60" customWidth="1"/>
    <col min="5390" max="5390" width="11.85546875" style="60" customWidth="1"/>
    <col min="5391" max="5391" width="3.28515625" style="60" customWidth="1"/>
    <col min="5392" max="5392" width="11.85546875" style="60" customWidth="1"/>
    <col min="5393" max="5393" width="8" style="60" customWidth="1"/>
    <col min="5394" max="5399" width="12.42578125" style="60" customWidth="1"/>
    <col min="5400" max="5634" width="12" style="60"/>
    <col min="5635" max="5635" width="7.85546875" style="60" customWidth="1"/>
    <col min="5636" max="5636" width="34" style="60" bestFit="1" customWidth="1"/>
    <col min="5637" max="5637" width="3.7109375" style="60" customWidth="1"/>
    <col min="5638" max="5638" width="12.140625" style="60" customWidth="1"/>
    <col min="5639" max="5639" width="3.140625" style="60" customWidth="1"/>
    <col min="5640" max="5640" width="10.7109375" style="60" customWidth="1"/>
    <col min="5641" max="5641" width="5.7109375" style="60" customWidth="1"/>
    <col min="5642" max="5642" width="2.7109375" style="60" customWidth="1"/>
    <col min="5643" max="5643" width="6.7109375" style="60" customWidth="1"/>
    <col min="5644" max="5644" width="15.7109375" style="60" customWidth="1"/>
    <col min="5645" max="5645" width="3.28515625" style="60" customWidth="1"/>
    <col min="5646" max="5646" width="11.85546875" style="60" customWidth="1"/>
    <col min="5647" max="5647" width="3.28515625" style="60" customWidth="1"/>
    <col min="5648" max="5648" width="11.85546875" style="60" customWidth="1"/>
    <col min="5649" max="5649" width="8" style="60" customWidth="1"/>
    <col min="5650" max="5655" width="12.42578125" style="60" customWidth="1"/>
    <col min="5656" max="5890" width="12" style="60"/>
    <col min="5891" max="5891" width="7.85546875" style="60" customWidth="1"/>
    <col min="5892" max="5892" width="34" style="60" bestFit="1" customWidth="1"/>
    <col min="5893" max="5893" width="3.7109375" style="60" customWidth="1"/>
    <col min="5894" max="5894" width="12.140625" style="60" customWidth="1"/>
    <col min="5895" max="5895" width="3.140625" style="60" customWidth="1"/>
    <col min="5896" max="5896" width="10.7109375" style="60" customWidth="1"/>
    <col min="5897" max="5897" width="5.7109375" style="60" customWidth="1"/>
    <col min="5898" max="5898" width="2.7109375" style="60" customWidth="1"/>
    <col min="5899" max="5899" width="6.7109375" style="60" customWidth="1"/>
    <col min="5900" max="5900" width="15.7109375" style="60" customWidth="1"/>
    <col min="5901" max="5901" width="3.28515625" style="60" customWidth="1"/>
    <col min="5902" max="5902" width="11.85546875" style="60" customWidth="1"/>
    <col min="5903" max="5903" width="3.28515625" style="60" customWidth="1"/>
    <col min="5904" max="5904" width="11.85546875" style="60" customWidth="1"/>
    <col min="5905" max="5905" width="8" style="60" customWidth="1"/>
    <col min="5906" max="5911" width="12.42578125" style="60" customWidth="1"/>
    <col min="5912" max="6146" width="12" style="60"/>
    <col min="6147" max="6147" width="7.85546875" style="60" customWidth="1"/>
    <col min="6148" max="6148" width="34" style="60" bestFit="1" customWidth="1"/>
    <col min="6149" max="6149" width="3.7109375" style="60" customWidth="1"/>
    <col min="6150" max="6150" width="12.140625" style="60" customWidth="1"/>
    <col min="6151" max="6151" width="3.140625" style="60" customWidth="1"/>
    <col min="6152" max="6152" width="10.7109375" style="60" customWidth="1"/>
    <col min="6153" max="6153" width="5.7109375" style="60" customWidth="1"/>
    <col min="6154" max="6154" width="2.7109375" style="60" customWidth="1"/>
    <col min="6155" max="6155" width="6.7109375" style="60" customWidth="1"/>
    <col min="6156" max="6156" width="15.7109375" style="60" customWidth="1"/>
    <col min="6157" max="6157" width="3.28515625" style="60" customWidth="1"/>
    <col min="6158" max="6158" width="11.85546875" style="60" customWidth="1"/>
    <col min="6159" max="6159" width="3.28515625" style="60" customWidth="1"/>
    <col min="6160" max="6160" width="11.85546875" style="60" customWidth="1"/>
    <col min="6161" max="6161" width="8" style="60" customWidth="1"/>
    <col min="6162" max="6167" width="12.42578125" style="60" customWidth="1"/>
    <col min="6168" max="6402" width="12" style="60"/>
    <col min="6403" max="6403" width="7.85546875" style="60" customWidth="1"/>
    <col min="6404" max="6404" width="34" style="60" bestFit="1" customWidth="1"/>
    <col min="6405" max="6405" width="3.7109375" style="60" customWidth="1"/>
    <col min="6406" max="6406" width="12.140625" style="60" customWidth="1"/>
    <col min="6407" max="6407" width="3.140625" style="60" customWidth="1"/>
    <col min="6408" max="6408" width="10.7109375" style="60" customWidth="1"/>
    <col min="6409" max="6409" width="5.7109375" style="60" customWidth="1"/>
    <col min="6410" max="6410" width="2.7109375" style="60" customWidth="1"/>
    <col min="6411" max="6411" width="6.7109375" style="60" customWidth="1"/>
    <col min="6412" max="6412" width="15.7109375" style="60" customWidth="1"/>
    <col min="6413" max="6413" width="3.28515625" style="60" customWidth="1"/>
    <col min="6414" max="6414" width="11.85546875" style="60" customWidth="1"/>
    <col min="6415" max="6415" width="3.28515625" style="60" customWidth="1"/>
    <col min="6416" max="6416" width="11.85546875" style="60" customWidth="1"/>
    <col min="6417" max="6417" width="8" style="60" customWidth="1"/>
    <col min="6418" max="6423" width="12.42578125" style="60" customWidth="1"/>
    <col min="6424" max="6658" width="12" style="60"/>
    <col min="6659" max="6659" width="7.85546875" style="60" customWidth="1"/>
    <col min="6660" max="6660" width="34" style="60" bestFit="1" customWidth="1"/>
    <col min="6661" max="6661" width="3.7109375" style="60" customWidth="1"/>
    <col min="6662" max="6662" width="12.140625" style="60" customWidth="1"/>
    <col min="6663" max="6663" width="3.140625" style="60" customWidth="1"/>
    <col min="6664" max="6664" width="10.7109375" style="60" customWidth="1"/>
    <col min="6665" max="6665" width="5.7109375" style="60" customWidth="1"/>
    <col min="6666" max="6666" width="2.7109375" style="60" customWidth="1"/>
    <col min="6667" max="6667" width="6.7109375" style="60" customWidth="1"/>
    <col min="6668" max="6668" width="15.7109375" style="60" customWidth="1"/>
    <col min="6669" max="6669" width="3.28515625" style="60" customWidth="1"/>
    <col min="6670" max="6670" width="11.85546875" style="60" customWidth="1"/>
    <col min="6671" max="6671" width="3.28515625" style="60" customWidth="1"/>
    <col min="6672" max="6672" width="11.85546875" style="60" customWidth="1"/>
    <col min="6673" max="6673" width="8" style="60" customWidth="1"/>
    <col min="6674" max="6679" width="12.42578125" style="60" customWidth="1"/>
    <col min="6680" max="6914" width="12" style="60"/>
    <col min="6915" max="6915" width="7.85546875" style="60" customWidth="1"/>
    <col min="6916" max="6916" width="34" style="60" bestFit="1" customWidth="1"/>
    <col min="6917" max="6917" width="3.7109375" style="60" customWidth="1"/>
    <col min="6918" max="6918" width="12.140625" style="60" customWidth="1"/>
    <col min="6919" max="6919" width="3.140625" style="60" customWidth="1"/>
    <col min="6920" max="6920" width="10.7109375" style="60" customWidth="1"/>
    <col min="6921" max="6921" width="5.7109375" style="60" customWidth="1"/>
    <col min="6922" max="6922" width="2.7109375" style="60" customWidth="1"/>
    <col min="6923" max="6923" width="6.7109375" style="60" customWidth="1"/>
    <col min="6924" max="6924" width="15.7109375" style="60" customWidth="1"/>
    <col min="6925" max="6925" width="3.28515625" style="60" customWidth="1"/>
    <col min="6926" max="6926" width="11.85546875" style="60" customWidth="1"/>
    <col min="6927" max="6927" width="3.28515625" style="60" customWidth="1"/>
    <col min="6928" max="6928" width="11.85546875" style="60" customWidth="1"/>
    <col min="6929" max="6929" width="8" style="60" customWidth="1"/>
    <col min="6930" max="6935" width="12.42578125" style="60" customWidth="1"/>
    <col min="6936" max="7170" width="12" style="60"/>
    <col min="7171" max="7171" width="7.85546875" style="60" customWidth="1"/>
    <col min="7172" max="7172" width="34" style="60" bestFit="1" customWidth="1"/>
    <col min="7173" max="7173" width="3.7109375" style="60" customWidth="1"/>
    <col min="7174" max="7174" width="12.140625" style="60" customWidth="1"/>
    <col min="7175" max="7175" width="3.140625" style="60" customWidth="1"/>
    <col min="7176" max="7176" width="10.7109375" style="60" customWidth="1"/>
    <col min="7177" max="7177" width="5.7109375" style="60" customWidth="1"/>
    <col min="7178" max="7178" width="2.7109375" style="60" customWidth="1"/>
    <col min="7179" max="7179" width="6.7109375" style="60" customWidth="1"/>
    <col min="7180" max="7180" width="15.7109375" style="60" customWidth="1"/>
    <col min="7181" max="7181" width="3.28515625" style="60" customWidth="1"/>
    <col min="7182" max="7182" width="11.85546875" style="60" customWidth="1"/>
    <col min="7183" max="7183" width="3.28515625" style="60" customWidth="1"/>
    <col min="7184" max="7184" width="11.85546875" style="60" customWidth="1"/>
    <col min="7185" max="7185" width="8" style="60" customWidth="1"/>
    <col min="7186" max="7191" width="12.42578125" style="60" customWidth="1"/>
    <col min="7192" max="7426" width="12" style="60"/>
    <col min="7427" max="7427" width="7.85546875" style="60" customWidth="1"/>
    <col min="7428" max="7428" width="34" style="60" bestFit="1" customWidth="1"/>
    <col min="7429" max="7429" width="3.7109375" style="60" customWidth="1"/>
    <col min="7430" max="7430" width="12.140625" style="60" customWidth="1"/>
    <col min="7431" max="7431" width="3.140625" style="60" customWidth="1"/>
    <col min="7432" max="7432" width="10.7109375" style="60" customWidth="1"/>
    <col min="7433" max="7433" width="5.7109375" style="60" customWidth="1"/>
    <col min="7434" max="7434" width="2.7109375" style="60" customWidth="1"/>
    <col min="7435" max="7435" width="6.7109375" style="60" customWidth="1"/>
    <col min="7436" max="7436" width="15.7109375" style="60" customWidth="1"/>
    <col min="7437" max="7437" width="3.28515625" style="60" customWidth="1"/>
    <col min="7438" max="7438" width="11.85546875" style="60" customWidth="1"/>
    <col min="7439" max="7439" width="3.28515625" style="60" customWidth="1"/>
    <col min="7440" max="7440" width="11.85546875" style="60" customWidth="1"/>
    <col min="7441" max="7441" width="8" style="60" customWidth="1"/>
    <col min="7442" max="7447" width="12.42578125" style="60" customWidth="1"/>
    <col min="7448" max="7682" width="12" style="60"/>
    <col min="7683" max="7683" width="7.85546875" style="60" customWidth="1"/>
    <col min="7684" max="7684" width="34" style="60" bestFit="1" customWidth="1"/>
    <col min="7685" max="7685" width="3.7109375" style="60" customWidth="1"/>
    <col min="7686" max="7686" width="12.140625" style="60" customWidth="1"/>
    <col min="7687" max="7687" width="3.140625" style="60" customWidth="1"/>
    <col min="7688" max="7688" width="10.7109375" style="60" customWidth="1"/>
    <col min="7689" max="7689" width="5.7109375" style="60" customWidth="1"/>
    <col min="7690" max="7690" width="2.7109375" style="60" customWidth="1"/>
    <col min="7691" max="7691" width="6.7109375" style="60" customWidth="1"/>
    <col min="7692" max="7692" width="15.7109375" style="60" customWidth="1"/>
    <col min="7693" max="7693" width="3.28515625" style="60" customWidth="1"/>
    <col min="7694" max="7694" width="11.85546875" style="60" customWidth="1"/>
    <col min="7695" max="7695" width="3.28515625" style="60" customWidth="1"/>
    <col min="7696" max="7696" width="11.85546875" style="60" customWidth="1"/>
    <col min="7697" max="7697" width="8" style="60" customWidth="1"/>
    <col min="7698" max="7703" width="12.42578125" style="60" customWidth="1"/>
    <col min="7704" max="7938" width="12" style="60"/>
    <col min="7939" max="7939" width="7.85546875" style="60" customWidth="1"/>
    <col min="7940" max="7940" width="34" style="60" bestFit="1" customWidth="1"/>
    <col min="7941" max="7941" width="3.7109375" style="60" customWidth="1"/>
    <col min="7942" max="7942" width="12.140625" style="60" customWidth="1"/>
    <col min="7943" max="7943" width="3.140625" style="60" customWidth="1"/>
    <col min="7944" max="7944" width="10.7109375" style="60" customWidth="1"/>
    <col min="7945" max="7945" width="5.7109375" style="60" customWidth="1"/>
    <col min="7946" max="7946" width="2.7109375" style="60" customWidth="1"/>
    <col min="7947" max="7947" width="6.7109375" style="60" customWidth="1"/>
    <col min="7948" max="7948" width="15.7109375" style="60" customWidth="1"/>
    <col min="7949" max="7949" width="3.28515625" style="60" customWidth="1"/>
    <col min="7950" max="7950" width="11.85546875" style="60" customWidth="1"/>
    <col min="7951" max="7951" width="3.28515625" style="60" customWidth="1"/>
    <col min="7952" max="7952" width="11.85546875" style="60" customWidth="1"/>
    <col min="7953" max="7953" width="8" style="60" customWidth="1"/>
    <col min="7954" max="7959" width="12.42578125" style="60" customWidth="1"/>
    <col min="7960" max="8194" width="12" style="60"/>
    <col min="8195" max="8195" width="7.85546875" style="60" customWidth="1"/>
    <col min="8196" max="8196" width="34" style="60" bestFit="1" customWidth="1"/>
    <col min="8197" max="8197" width="3.7109375" style="60" customWidth="1"/>
    <col min="8198" max="8198" width="12.140625" style="60" customWidth="1"/>
    <col min="8199" max="8199" width="3.140625" style="60" customWidth="1"/>
    <col min="8200" max="8200" width="10.7109375" style="60" customWidth="1"/>
    <col min="8201" max="8201" width="5.7109375" style="60" customWidth="1"/>
    <col min="8202" max="8202" width="2.7109375" style="60" customWidth="1"/>
    <col min="8203" max="8203" width="6.7109375" style="60" customWidth="1"/>
    <col min="8204" max="8204" width="15.7109375" style="60" customWidth="1"/>
    <col min="8205" max="8205" width="3.28515625" style="60" customWidth="1"/>
    <col min="8206" max="8206" width="11.85546875" style="60" customWidth="1"/>
    <col min="8207" max="8207" width="3.28515625" style="60" customWidth="1"/>
    <col min="8208" max="8208" width="11.85546875" style="60" customWidth="1"/>
    <col min="8209" max="8209" width="8" style="60" customWidth="1"/>
    <col min="8210" max="8215" width="12.42578125" style="60" customWidth="1"/>
    <col min="8216" max="8450" width="12" style="60"/>
    <col min="8451" max="8451" width="7.85546875" style="60" customWidth="1"/>
    <col min="8452" max="8452" width="34" style="60" bestFit="1" customWidth="1"/>
    <col min="8453" max="8453" width="3.7109375" style="60" customWidth="1"/>
    <col min="8454" max="8454" width="12.140625" style="60" customWidth="1"/>
    <col min="8455" max="8455" width="3.140625" style="60" customWidth="1"/>
    <col min="8456" max="8456" width="10.7109375" style="60" customWidth="1"/>
    <col min="8457" max="8457" width="5.7109375" style="60" customWidth="1"/>
    <col min="8458" max="8458" width="2.7109375" style="60" customWidth="1"/>
    <col min="8459" max="8459" width="6.7109375" style="60" customWidth="1"/>
    <col min="8460" max="8460" width="15.7109375" style="60" customWidth="1"/>
    <col min="8461" max="8461" width="3.28515625" style="60" customWidth="1"/>
    <col min="8462" max="8462" width="11.85546875" style="60" customWidth="1"/>
    <col min="8463" max="8463" width="3.28515625" style="60" customWidth="1"/>
    <col min="8464" max="8464" width="11.85546875" style="60" customWidth="1"/>
    <col min="8465" max="8465" width="8" style="60" customWidth="1"/>
    <col min="8466" max="8471" width="12.42578125" style="60" customWidth="1"/>
    <col min="8472" max="8706" width="12" style="60"/>
    <col min="8707" max="8707" width="7.85546875" style="60" customWidth="1"/>
    <col min="8708" max="8708" width="34" style="60" bestFit="1" customWidth="1"/>
    <col min="8709" max="8709" width="3.7109375" style="60" customWidth="1"/>
    <col min="8710" max="8710" width="12.140625" style="60" customWidth="1"/>
    <col min="8711" max="8711" width="3.140625" style="60" customWidth="1"/>
    <col min="8712" max="8712" width="10.7109375" style="60" customWidth="1"/>
    <col min="8713" max="8713" width="5.7109375" style="60" customWidth="1"/>
    <col min="8714" max="8714" width="2.7109375" style="60" customWidth="1"/>
    <col min="8715" max="8715" width="6.7109375" style="60" customWidth="1"/>
    <col min="8716" max="8716" width="15.7109375" style="60" customWidth="1"/>
    <col min="8717" max="8717" width="3.28515625" style="60" customWidth="1"/>
    <col min="8718" max="8718" width="11.85546875" style="60" customWidth="1"/>
    <col min="8719" max="8719" width="3.28515625" style="60" customWidth="1"/>
    <col min="8720" max="8720" width="11.85546875" style="60" customWidth="1"/>
    <col min="8721" max="8721" width="8" style="60" customWidth="1"/>
    <col min="8722" max="8727" width="12.42578125" style="60" customWidth="1"/>
    <col min="8728" max="8962" width="12" style="60"/>
    <col min="8963" max="8963" width="7.85546875" style="60" customWidth="1"/>
    <col min="8964" max="8964" width="34" style="60" bestFit="1" customWidth="1"/>
    <col min="8965" max="8965" width="3.7109375" style="60" customWidth="1"/>
    <col min="8966" max="8966" width="12.140625" style="60" customWidth="1"/>
    <col min="8967" max="8967" width="3.140625" style="60" customWidth="1"/>
    <col min="8968" max="8968" width="10.7109375" style="60" customWidth="1"/>
    <col min="8969" max="8969" width="5.7109375" style="60" customWidth="1"/>
    <col min="8970" max="8970" width="2.7109375" style="60" customWidth="1"/>
    <col min="8971" max="8971" width="6.7109375" style="60" customWidth="1"/>
    <col min="8972" max="8972" width="15.7109375" style="60" customWidth="1"/>
    <col min="8973" max="8973" width="3.28515625" style="60" customWidth="1"/>
    <col min="8974" max="8974" width="11.85546875" style="60" customWidth="1"/>
    <col min="8975" max="8975" width="3.28515625" style="60" customWidth="1"/>
    <col min="8976" max="8976" width="11.85546875" style="60" customWidth="1"/>
    <col min="8977" max="8977" width="8" style="60" customWidth="1"/>
    <col min="8978" max="8983" width="12.42578125" style="60" customWidth="1"/>
    <col min="8984" max="9218" width="12" style="60"/>
    <col min="9219" max="9219" width="7.85546875" style="60" customWidth="1"/>
    <col min="9220" max="9220" width="34" style="60" bestFit="1" customWidth="1"/>
    <col min="9221" max="9221" width="3.7109375" style="60" customWidth="1"/>
    <col min="9222" max="9222" width="12.140625" style="60" customWidth="1"/>
    <col min="9223" max="9223" width="3.140625" style="60" customWidth="1"/>
    <col min="9224" max="9224" width="10.7109375" style="60" customWidth="1"/>
    <col min="9225" max="9225" width="5.7109375" style="60" customWidth="1"/>
    <col min="9226" max="9226" width="2.7109375" style="60" customWidth="1"/>
    <col min="9227" max="9227" width="6.7109375" style="60" customWidth="1"/>
    <col min="9228" max="9228" width="15.7109375" style="60" customWidth="1"/>
    <col min="9229" max="9229" width="3.28515625" style="60" customWidth="1"/>
    <col min="9230" max="9230" width="11.85546875" style="60" customWidth="1"/>
    <col min="9231" max="9231" width="3.28515625" style="60" customWidth="1"/>
    <col min="9232" max="9232" width="11.85546875" style="60" customWidth="1"/>
    <col min="9233" max="9233" width="8" style="60" customWidth="1"/>
    <col min="9234" max="9239" width="12.42578125" style="60" customWidth="1"/>
    <col min="9240" max="9474" width="12" style="60"/>
    <col min="9475" max="9475" width="7.85546875" style="60" customWidth="1"/>
    <col min="9476" max="9476" width="34" style="60" bestFit="1" customWidth="1"/>
    <col min="9477" max="9477" width="3.7109375" style="60" customWidth="1"/>
    <col min="9478" max="9478" width="12.140625" style="60" customWidth="1"/>
    <col min="9479" max="9479" width="3.140625" style="60" customWidth="1"/>
    <col min="9480" max="9480" width="10.7109375" style="60" customWidth="1"/>
    <col min="9481" max="9481" width="5.7109375" style="60" customWidth="1"/>
    <col min="9482" max="9482" width="2.7109375" style="60" customWidth="1"/>
    <col min="9483" max="9483" width="6.7109375" style="60" customWidth="1"/>
    <col min="9484" max="9484" width="15.7109375" style="60" customWidth="1"/>
    <col min="9485" max="9485" width="3.28515625" style="60" customWidth="1"/>
    <col min="9486" max="9486" width="11.85546875" style="60" customWidth="1"/>
    <col min="9487" max="9487" width="3.28515625" style="60" customWidth="1"/>
    <col min="9488" max="9488" width="11.85546875" style="60" customWidth="1"/>
    <col min="9489" max="9489" width="8" style="60" customWidth="1"/>
    <col min="9490" max="9495" width="12.42578125" style="60" customWidth="1"/>
    <col min="9496" max="9730" width="12" style="60"/>
    <col min="9731" max="9731" width="7.85546875" style="60" customWidth="1"/>
    <col min="9732" max="9732" width="34" style="60" bestFit="1" customWidth="1"/>
    <col min="9733" max="9733" width="3.7109375" style="60" customWidth="1"/>
    <col min="9734" max="9734" width="12.140625" style="60" customWidth="1"/>
    <col min="9735" max="9735" width="3.140625" style="60" customWidth="1"/>
    <col min="9736" max="9736" width="10.7109375" style="60" customWidth="1"/>
    <col min="9737" max="9737" width="5.7109375" style="60" customWidth="1"/>
    <col min="9738" max="9738" width="2.7109375" style="60" customWidth="1"/>
    <col min="9739" max="9739" width="6.7109375" style="60" customWidth="1"/>
    <col min="9740" max="9740" width="15.7109375" style="60" customWidth="1"/>
    <col min="9741" max="9741" width="3.28515625" style="60" customWidth="1"/>
    <col min="9742" max="9742" width="11.85546875" style="60" customWidth="1"/>
    <col min="9743" max="9743" width="3.28515625" style="60" customWidth="1"/>
    <col min="9744" max="9744" width="11.85546875" style="60" customWidth="1"/>
    <col min="9745" max="9745" width="8" style="60" customWidth="1"/>
    <col min="9746" max="9751" width="12.42578125" style="60" customWidth="1"/>
    <col min="9752" max="9986" width="12" style="60"/>
    <col min="9987" max="9987" width="7.85546875" style="60" customWidth="1"/>
    <col min="9988" max="9988" width="34" style="60" bestFit="1" customWidth="1"/>
    <col min="9989" max="9989" width="3.7109375" style="60" customWidth="1"/>
    <col min="9990" max="9990" width="12.140625" style="60" customWidth="1"/>
    <col min="9991" max="9991" width="3.140625" style="60" customWidth="1"/>
    <col min="9992" max="9992" width="10.7109375" style="60" customWidth="1"/>
    <col min="9993" max="9993" width="5.7109375" style="60" customWidth="1"/>
    <col min="9994" max="9994" width="2.7109375" style="60" customWidth="1"/>
    <col min="9995" max="9995" width="6.7109375" style="60" customWidth="1"/>
    <col min="9996" max="9996" width="15.7109375" style="60" customWidth="1"/>
    <col min="9997" max="9997" width="3.28515625" style="60" customWidth="1"/>
    <col min="9998" max="9998" width="11.85546875" style="60" customWidth="1"/>
    <col min="9999" max="9999" width="3.28515625" style="60" customWidth="1"/>
    <col min="10000" max="10000" width="11.85546875" style="60" customWidth="1"/>
    <col min="10001" max="10001" width="8" style="60" customWidth="1"/>
    <col min="10002" max="10007" width="12.42578125" style="60" customWidth="1"/>
    <col min="10008" max="10242" width="12" style="60"/>
    <col min="10243" max="10243" width="7.85546875" style="60" customWidth="1"/>
    <col min="10244" max="10244" width="34" style="60" bestFit="1" customWidth="1"/>
    <col min="10245" max="10245" width="3.7109375" style="60" customWidth="1"/>
    <col min="10246" max="10246" width="12.140625" style="60" customWidth="1"/>
    <col min="10247" max="10247" width="3.140625" style="60" customWidth="1"/>
    <col min="10248" max="10248" width="10.7109375" style="60" customWidth="1"/>
    <col min="10249" max="10249" width="5.7109375" style="60" customWidth="1"/>
    <col min="10250" max="10250" width="2.7109375" style="60" customWidth="1"/>
    <col min="10251" max="10251" width="6.7109375" style="60" customWidth="1"/>
    <col min="10252" max="10252" width="15.7109375" style="60" customWidth="1"/>
    <col min="10253" max="10253" width="3.28515625" style="60" customWidth="1"/>
    <col min="10254" max="10254" width="11.85546875" style="60" customWidth="1"/>
    <col min="10255" max="10255" width="3.28515625" style="60" customWidth="1"/>
    <col min="10256" max="10256" width="11.85546875" style="60" customWidth="1"/>
    <col min="10257" max="10257" width="8" style="60" customWidth="1"/>
    <col min="10258" max="10263" width="12.42578125" style="60" customWidth="1"/>
    <col min="10264" max="10498" width="12" style="60"/>
    <col min="10499" max="10499" width="7.85546875" style="60" customWidth="1"/>
    <col min="10500" max="10500" width="34" style="60" bestFit="1" customWidth="1"/>
    <col min="10501" max="10501" width="3.7109375" style="60" customWidth="1"/>
    <col min="10502" max="10502" width="12.140625" style="60" customWidth="1"/>
    <col min="10503" max="10503" width="3.140625" style="60" customWidth="1"/>
    <col min="10504" max="10504" width="10.7109375" style="60" customWidth="1"/>
    <col min="10505" max="10505" width="5.7109375" style="60" customWidth="1"/>
    <col min="10506" max="10506" width="2.7109375" style="60" customWidth="1"/>
    <col min="10507" max="10507" width="6.7109375" style="60" customWidth="1"/>
    <col min="10508" max="10508" width="15.7109375" style="60" customWidth="1"/>
    <col min="10509" max="10509" width="3.28515625" style="60" customWidth="1"/>
    <col min="10510" max="10510" width="11.85546875" style="60" customWidth="1"/>
    <col min="10511" max="10511" width="3.28515625" style="60" customWidth="1"/>
    <col min="10512" max="10512" width="11.85546875" style="60" customWidth="1"/>
    <col min="10513" max="10513" width="8" style="60" customWidth="1"/>
    <col min="10514" max="10519" width="12.42578125" style="60" customWidth="1"/>
    <col min="10520" max="10754" width="12" style="60"/>
    <col min="10755" max="10755" width="7.85546875" style="60" customWidth="1"/>
    <col min="10756" max="10756" width="34" style="60" bestFit="1" customWidth="1"/>
    <col min="10757" max="10757" width="3.7109375" style="60" customWidth="1"/>
    <col min="10758" max="10758" width="12.140625" style="60" customWidth="1"/>
    <col min="10759" max="10759" width="3.140625" style="60" customWidth="1"/>
    <col min="10760" max="10760" width="10.7109375" style="60" customWidth="1"/>
    <col min="10761" max="10761" width="5.7109375" style="60" customWidth="1"/>
    <col min="10762" max="10762" width="2.7109375" style="60" customWidth="1"/>
    <col min="10763" max="10763" width="6.7109375" style="60" customWidth="1"/>
    <col min="10764" max="10764" width="15.7109375" style="60" customWidth="1"/>
    <col min="10765" max="10765" width="3.28515625" style="60" customWidth="1"/>
    <col min="10766" max="10766" width="11.85546875" style="60" customWidth="1"/>
    <col min="10767" max="10767" width="3.28515625" style="60" customWidth="1"/>
    <col min="10768" max="10768" width="11.85546875" style="60" customWidth="1"/>
    <col min="10769" max="10769" width="8" style="60" customWidth="1"/>
    <col min="10770" max="10775" width="12.42578125" style="60" customWidth="1"/>
    <col min="10776" max="11010" width="12" style="60"/>
    <col min="11011" max="11011" width="7.85546875" style="60" customWidth="1"/>
    <col min="11012" max="11012" width="34" style="60" bestFit="1" customWidth="1"/>
    <col min="11013" max="11013" width="3.7109375" style="60" customWidth="1"/>
    <col min="11014" max="11014" width="12.140625" style="60" customWidth="1"/>
    <col min="11015" max="11015" width="3.140625" style="60" customWidth="1"/>
    <col min="11016" max="11016" width="10.7109375" style="60" customWidth="1"/>
    <col min="11017" max="11017" width="5.7109375" style="60" customWidth="1"/>
    <col min="11018" max="11018" width="2.7109375" style="60" customWidth="1"/>
    <col min="11019" max="11019" width="6.7109375" style="60" customWidth="1"/>
    <col min="11020" max="11020" width="15.7109375" style="60" customWidth="1"/>
    <col min="11021" max="11021" width="3.28515625" style="60" customWidth="1"/>
    <col min="11022" max="11022" width="11.85546875" style="60" customWidth="1"/>
    <col min="11023" max="11023" width="3.28515625" style="60" customWidth="1"/>
    <col min="11024" max="11024" width="11.85546875" style="60" customWidth="1"/>
    <col min="11025" max="11025" width="8" style="60" customWidth="1"/>
    <col min="11026" max="11031" width="12.42578125" style="60" customWidth="1"/>
    <col min="11032" max="11266" width="12" style="60"/>
    <col min="11267" max="11267" width="7.85546875" style="60" customWidth="1"/>
    <col min="11268" max="11268" width="34" style="60" bestFit="1" customWidth="1"/>
    <col min="11269" max="11269" width="3.7109375" style="60" customWidth="1"/>
    <col min="11270" max="11270" width="12.140625" style="60" customWidth="1"/>
    <col min="11271" max="11271" width="3.140625" style="60" customWidth="1"/>
    <col min="11272" max="11272" width="10.7109375" style="60" customWidth="1"/>
    <col min="11273" max="11273" width="5.7109375" style="60" customWidth="1"/>
    <col min="11274" max="11274" width="2.7109375" style="60" customWidth="1"/>
    <col min="11275" max="11275" width="6.7109375" style="60" customWidth="1"/>
    <col min="11276" max="11276" width="15.7109375" style="60" customWidth="1"/>
    <col min="11277" max="11277" width="3.28515625" style="60" customWidth="1"/>
    <col min="11278" max="11278" width="11.85546875" style="60" customWidth="1"/>
    <col min="11279" max="11279" width="3.28515625" style="60" customWidth="1"/>
    <col min="11280" max="11280" width="11.85546875" style="60" customWidth="1"/>
    <col min="11281" max="11281" width="8" style="60" customWidth="1"/>
    <col min="11282" max="11287" width="12.42578125" style="60" customWidth="1"/>
    <col min="11288" max="11522" width="12" style="60"/>
    <col min="11523" max="11523" width="7.85546875" style="60" customWidth="1"/>
    <col min="11524" max="11524" width="34" style="60" bestFit="1" customWidth="1"/>
    <col min="11525" max="11525" width="3.7109375" style="60" customWidth="1"/>
    <col min="11526" max="11526" width="12.140625" style="60" customWidth="1"/>
    <col min="11527" max="11527" width="3.140625" style="60" customWidth="1"/>
    <col min="11528" max="11528" width="10.7109375" style="60" customWidth="1"/>
    <col min="11529" max="11529" width="5.7109375" style="60" customWidth="1"/>
    <col min="11530" max="11530" width="2.7109375" style="60" customWidth="1"/>
    <col min="11531" max="11531" width="6.7109375" style="60" customWidth="1"/>
    <col min="11532" max="11532" width="15.7109375" style="60" customWidth="1"/>
    <col min="11533" max="11533" width="3.28515625" style="60" customWidth="1"/>
    <col min="11534" max="11534" width="11.85546875" style="60" customWidth="1"/>
    <col min="11535" max="11535" width="3.28515625" style="60" customWidth="1"/>
    <col min="11536" max="11536" width="11.85546875" style="60" customWidth="1"/>
    <col min="11537" max="11537" width="8" style="60" customWidth="1"/>
    <col min="11538" max="11543" width="12.42578125" style="60" customWidth="1"/>
    <col min="11544" max="11778" width="12" style="60"/>
    <col min="11779" max="11779" width="7.85546875" style="60" customWidth="1"/>
    <col min="11780" max="11780" width="34" style="60" bestFit="1" customWidth="1"/>
    <col min="11781" max="11781" width="3.7109375" style="60" customWidth="1"/>
    <col min="11782" max="11782" width="12.140625" style="60" customWidth="1"/>
    <col min="11783" max="11783" width="3.140625" style="60" customWidth="1"/>
    <col min="11784" max="11784" width="10.7109375" style="60" customWidth="1"/>
    <col min="11785" max="11785" width="5.7109375" style="60" customWidth="1"/>
    <col min="11786" max="11786" width="2.7109375" style="60" customWidth="1"/>
    <col min="11787" max="11787" width="6.7109375" style="60" customWidth="1"/>
    <col min="11788" max="11788" width="15.7109375" style="60" customWidth="1"/>
    <col min="11789" max="11789" width="3.28515625" style="60" customWidth="1"/>
    <col min="11790" max="11790" width="11.85546875" style="60" customWidth="1"/>
    <col min="11791" max="11791" width="3.28515625" style="60" customWidth="1"/>
    <col min="11792" max="11792" width="11.85546875" style="60" customWidth="1"/>
    <col min="11793" max="11793" width="8" style="60" customWidth="1"/>
    <col min="11794" max="11799" width="12.42578125" style="60" customWidth="1"/>
    <col min="11800" max="12034" width="12" style="60"/>
    <col min="12035" max="12035" width="7.85546875" style="60" customWidth="1"/>
    <col min="12036" max="12036" width="34" style="60" bestFit="1" customWidth="1"/>
    <col min="12037" max="12037" width="3.7109375" style="60" customWidth="1"/>
    <col min="12038" max="12038" width="12.140625" style="60" customWidth="1"/>
    <col min="12039" max="12039" width="3.140625" style="60" customWidth="1"/>
    <col min="12040" max="12040" width="10.7109375" style="60" customWidth="1"/>
    <col min="12041" max="12041" width="5.7109375" style="60" customWidth="1"/>
    <col min="12042" max="12042" width="2.7109375" style="60" customWidth="1"/>
    <col min="12043" max="12043" width="6.7109375" style="60" customWidth="1"/>
    <col min="12044" max="12044" width="15.7109375" style="60" customWidth="1"/>
    <col min="12045" max="12045" width="3.28515625" style="60" customWidth="1"/>
    <col min="12046" max="12046" width="11.85546875" style="60" customWidth="1"/>
    <col min="12047" max="12047" width="3.28515625" style="60" customWidth="1"/>
    <col min="12048" max="12048" width="11.85546875" style="60" customWidth="1"/>
    <col min="12049" max="12049" width="8" style="60" customWidth="1"/>
    <col min="12050" max="12055" width="12.42578125" style="60" customWidth="1"/>
    <col min="12056" max="12290" width="12" style="60"/>
    <col min="12291" max="12291" width="7.85546875" style="60" customWidth="1"/>
    <col min="12292" max="12292" width="34" style="60" bestFit="1" customWidth="1"/>
    <col min="12293" max="12293" width="3.7109375" style="60" customWidth="1"/>
    <col min="12294" max="12294" width="12.140625" style="60" customWidth="1"/>
    <col min="12295" max="12295" width="3.140625" style="60" customWidth="1"/>
    <col min="12296" max="12296" width="10.7109375" style="60" customWidth="1"/>
    <col min="12297" max="12297" width="5.7109375" style="60" customWidth="1"/>
    <col min="12298" max="12298" width="2.7109375" style="60" customWidth="1"/>
    <col min="12299" max="12299" width="6.7109375" style="60" customWidth="1"/>
    <col min="12300" max="12300" width="15.7109375" style="60" customWidth="1"/>
    <col min="12301" max="12301" width="3.28515625" style="60" customWidth="1"/>
    <col min="12302" max="12302" width="11.85546875" style="60" customWidth="1"/>
    <col min="12303" max="12303" width="3.28515625" style="60" customWidth="1"/>
    <col min="12304" max="12304" width="11.85546875" style="60" customWidth="1"/>
    <col min="12305" max="12305" width="8" style="60" customWidth="1"/>
    <col min="12306" max="12311" width="12.42578125" style="60" customWidth="1"/>
    <col min="12312" max="12546" width="12" style="60"/>
    <col min="12547" max="12547" width="7.85546875" style="60" customWidth="1"/>
    <col min="12548" max="12548" width="34" style="60" bestFit="1" customWidth="1"/>
    <col min="12549" max="12549" width="3.7109375" style="60" customWidth="1"/>
    <col min="12550" max="12550" width="12.140625" style="60" customWidth="1"/>
    <col min="12551" max="12551" width="3.140625" style="60" customWidth="1"/>
    <col min="12552" max="12552" width="10.7109375" style="60" customWidth="1"/>
    <col min="12553" max="12553" width="5.7109375" style="60" customWidth="1"/>
    <col min="12554" max="12554" width="2.7109375" style="60" customWidth="1"/>
    <col min="12555" max="12555" width="6.7109375" style="60" customWidth="1"/>
    <col min="12556" max="12556" width="15.7109375" style="60" customWidth="1"/>
    <col min="12557" max="12557" width="3.28515625" style="60" customWidth="1"/>
    <col min="12558" max="12558" width="11.85546875" style="60" customWidth="1"/>
    <col min="12559" max="12559" width="3.28515625" style="60" customWidth="1"/>
    <col min="12560" max="12560" width="11.85546875" style="60" customWidth="1"/>
    <col min="12561" max="12561" width="8" style="60" customWidth="1"/>
    <col min="12562" max="12567" width="12.42578125" style="60" customWidth="1"/>
    <col min="12568" max="12802" width="12" style="60"/>
    <col min="12803" max="12803" width="7.85546875" style="60" customWidth="1"/>
    <col min="12804" max="12804" width="34" style="60" bestFit="1" customWidth="1"/>
    <col min="12805" max="12805" width="3.7109375" style="60" customWidth="1"/>
    <col min="12806" max="12806" width="12.140625" style="60" customWidth="1"/>
    <col min="12807" max="12807" width="3.140625" style="60" customWidth="1"/>
    <col min="12808" max="12808" width="10.7109375" style="60" customWidth="1"/>
    <col min="12809" max="12809" width="5.7109375" style="60" customWidth="1"/>
    <col min="12810" max="12810" width="2.7109375" style="60" customWidth="1"/>
    <col min="12811" max="12811" width="6.7109375" style="60" customWidth="1"/>
    <col min="12812" max="12812" width="15.7109375" style="60" customWidth="1"/>
    <col min="12813" max="12813" width="3.28515625" style="60" customWidth="1"/>
    <col min="12814" max="12814" width="11.85546875" style="60" customWidth="1"/>
    <col min="12815" max="12815" width="3.28515625" style="60" customWidth="1"/>
    <col min="12816" max="12816" width="11.85546875" style="60" customWidth="1"/>
    <col min="12817" max="12817" width="8" style="60" customWidth="1"/>
    <col min="12818" max="12823" width="12.42578125" style="60" customWidth="1"/>
    <col min="12824" max="13058" width="12" style="60"/>
    <col min="13059" max="13059" width="7.85546875" style="60" customWidth="1"/>
    <col min="13060" max="13060" width="34" style="60" bestFit="1" customWidth="1"/>
    <col min="13061" max="13061" width="3.7109375" style="60" customWidth="1"/>
    <col min="13062" max="13062" width="12.140625" style="60" customWidth="1"/>
    <col min="13063" max="13063" width="3.140625" style="60" customWidth="1"/>
    <col min="13064" max="13064" width="10.7109375" style="60" customWidth="1"/>
    <col min="13065" max="13065" width="5.7109375" style="60" customWidth="1"/>
    <col min="13066" max="13066" width="2.7109375" style="60" customWidth="1"/>
    <col min="13067" max="13067" width="6.7109375" style="60" customWidth="1"/>
    <col min="13068" max="13068" width="15.7109375" style="60" customWidth="1"/>
    <col min="13069" max="13069" width="3.28515625" style="60" customWidth="1"/>
    <col min="13070" max="13070" width="11.85546875" style="60" customWidth="1"/>
    <col min="13071" max="13071" width="3.28515625" style="60" customWidth="1"/>
    <col min="13072" max="13072" width="11.85546875" style="60" customWidth="1"/>
    <col min="13073" max="13073" width="8" style="60" customWidth="1"/>
    <col min="13074" max="13079" width="12.42578125" style="60" customWidth="1"/>
    <col min="13080" max="13314" width="12" style="60"/>
    <col min="13315" max="13315" width="7.85546875" style="60" customWidth="1"/>
    <col min="13316" max="13316" width="34" style="60" bestFit="1" customWidth="1"/>
    <col min="13317" max="13317" width="3.7109375" style="60" customWidth="1"/>
    <col min="13318" max="13318" width="12.140625" style="60" customWidth="1"/>
    <col min="13319" max="13319" width="3.140625" style="60" customWidth="1"/>
    <col min="13320" max="13320" width="10.7109375" style="60" customWidth="1"/>
    <col min="13321" max="13321" width="5.7109375" style="60" customWidth="1"/>
    <col min="13322" max="13322" width="2.7109375" style="60" customWidth="1"/>
    <col min="13323" max="13323" width="6.7109375" style="60" customWidth="1"/>
    <col min="13324" max="13324" width="15.7109375" style="60" customWidth="1"/>
    <col min="13325" max="13325" width="3.28515625" style="60" customWidth="1"/>
    <col min="13326" max="13326" width="11.85546875" style="60" customWidth="1"/>
    <col min="13327" max="13327" width="3.28515625" style="60" customWidth="1"/>
    <col min="13328" max="13328" width="11.85546875" style="60" customWidth="1"/>
    <col min="13329" max="13329" width="8" style="60" customWidth="1"/>
    <col min="13330" max="13335" width="12.42578125" style="60" customWidth="1"/>
    <col min="13336" max="13570" width="12" style="60"/>
    <col min="13571" max="13571" width="7.85546875" style="60" customWidth="1"/>
    <col min="13572" max="13572" width="34" style="60" bestFit="1" customWidth="1"/>
    <col min="13573" max="13573" width="3.7109375" style="60" customWidth="1"/>
    <col min="13574" max="13574" width="12.140625" style="60" customWidth="1"/>
    <col min="13575" max="13575" width="3.140625" style="60" customWidth="1"/>
    <col min="13576" max="13576" width="10.7109375" style="60" customWidth="1"/>
    <col min="13577" max="13577" width="5.7109375" style="60" customWidth="1"/>
    <col min="13578" max="13578" width="2.7109375" style="60" customWidth="1"/>
    <col min="13579" max="13579" width="6.7109375" style="60" customWidth="1"/>
    <col min="13580" max="13580" width="15.7109375" style="60" customWidth="1"/>
    <col min="13581" max="13581" width="3.28515625" style="60" customWidth="1"/>
    <col min="13582" max="13582" width="11.85546875" style="60" customWidth="1"/>
    <col min="13583" max="13583" width="3.28515625" style="60" customWidth="1"/>
    <col min="13584" max="13584" width="11.85546875" style="60" customWidth="1"/>
    <col min="13585" max="13585" width="8" style="60" customWidth="1"/>
    <col min="13586" max="13591" width="12.42578125" style="60" customWidth="1"/>
    <col min="13592" max="13826" width="12" style="60"/>
    <col min="13827" max="13827" width="7.85546875" style="60" customWidth="1"/>
    <col min="13828" max="13828" width="34" style="60" bestFit="1" customWidth="1"/>
    <col min="13829" max="13829" width="3.7109375" style="60" customWidth="1"/>
    <col min="13830" max="13830" width="12.140625" style="60" customWidth="1"/>
    <col min="13831" max="13831" width="3.140625" style="60" customWidth="1"/>
    <col min="13832" max="13832" width="10.7109375" style="60" customWidth="1"/>
    <col min="13833" max="13833" width="5.7109375" style="60" customWidth="1"/>
    <col min="13834" max="13834" width="2.7109375" style="60" customWidth="1"/>
    <col min="13835" max="13835" width="6.7109375" style="60" customWidth="1"/>
    <col min="13836" max="13836" width="15.7109375" style="60" customWidth="1"/>
    <col min="13837" max="13837" width="3.28515625" style="60" customWidth="1"/>
    <col min="13838" max="13838" width="11.85546875" style="60" customWidth="1"/>
    <col min="13839" max="13839" width="3.28515625" style="60" customWidth="1"/>
    <col min="13840" max="13840" width="11.85546875" style="60" customWidth="1"/>
    <col min="13841" max="13841" width="8" style="60" customWidth="1"/>
    <col min="13842" max="13847" width="12.42578125" style="60" customWidth="1"/>
    <col min="13848" max="14082" width="12" style="60"/>
    <col min="14083" max="14083" width="7.85546875" style="60" customWidth="1"/>
    <col min="14084" max="14084" width="34" style="60" bestFit="1" customWidth="1"/>
    <col min="14085" max="14085" width="3.7109375" style="60" customWidth="1"/>
    <col min="14086" max="14086" width="12.140625" style="60" customWidth="1"/>
    <col min="14087" max="14087" width="3.140625" style="60" customWidth="1"/>
    <col min="14088" max="14088" width="10.7109375" style="60" customWidth="1"/>
    <col min="14089" max="14089" width="5.7109375" style="60" customWidth="1"/>
    <col min="14090" max="14090" width="2.7109375" style="60" customWidth="1"/>
    <col min="14091" max="14091" width="6.7109375" style="60" customWidth="1"/>
    <col min="14092" max="14092" width="15.7109375" style="60" customWidth="1"/>
    <col min="14093" max="14093" width="3.28515625" style="60" customWidth="1"/>
    <col min="14094" max="14094" width="11.85546875" style="60" customWidth="1"/>
    <col min="14095" max="14095" width="3.28515625" style="60" customWidth="1"/>
    <col min="14096" max="14096" width="11.85546875" style="60" customWidth="1"/>
    <col min="14097" max="14097" width="8" style="60" customWidth="1"/>
    <col min="14098" max="14103" width="12.42578125" style="60" customWidth="1"/>
    <col min="14104" max="14338" width="12" style="60"/>
    <col min="14339" max="14339" width="7.85546875" style="60" customWidth="1"/>
    <col min="14340" max="14340" width="34" style="60" bestFit="1" customWidth="1"/>
    <col min="14341" max="14341" width="3.7109375" style="60" customWidth="1"/>
    <col min="14342" max="14342" width="12.140625" style="60" customWidth="1"/>
    <col min="14343" max="14343" width="3.140625" style="60" customWidth="1"/>
    <col min="14344" max="14344" width="10.7109375" style="60" customWidth="1"/>
    <col min="14345" max="14345" width="5.7109375" style="60" customWidth="1"/>
    <col min="14346" max="14346" width="2.7109375" style="60" customWidth="1"/>
    <col min="14347" max="14347" width="6.7109375" style="60" customWidth="1"/>
    <col min="14348" max="14348" width="15.7109375" style="60" customWidth="1"/>
    <col min="14349" max="14349" width="3.28515625" style="60" customWidth="1"/>
    <col min="14350" max="14350" width="11.85546875" style="60" customWidth="1"/>
    <col min="14351" max="14351" width="3.28515625" style="60" customWidth="1"/>
    <col min="14352" max="14352" width="11.85546875" style="60" customWidth="1"/>
    <col min="14353" max="14353" width="8" style="60" customWidth="1"/>
    <col min="14354" max="14359" width="12.42578125" style="60" customWidth="1"/>
    <col min="14360" max="14594" width="12" style="60"/>
    <col min="14595" max="14595" width="7.85546875" style="60" customWidth="1"/>
    <col min="14596" max="14596" width="34" style="60" bestFit="1" customWidth="1"/>
    <col min="14597" max="14597" width="3.7109375" style="60" customWidth="1"/>
    <col min="14598" max="14598" width="12.140625" style="60" customWidth="1"/>
    <col min="14599" max="14599" width="3.140625" style="60" customWidth="1"/>
    <col min="14600" max="14600" width="10.7109375" style="60" customWidth="1"/>
    <col min="14601" max="14601" width="5.7109375" style="60" customWidth="1"/>
    <col min="14602" max="14602" width="2.7109375" style="60" customWidth="1"/>
    <col min="14603" max="14603" width="6.7109375" style="60" customWidth="1"/>
    <col min="14604" max="14604" width="15.7109375" style="60" customWidth="1"/>
    <col min="14605" max="14605" width="3.28515625" style="60" customWidth="1"/>
    <col min="14606" max="14606" width="11.85546875" style="60" customWidth="1"/>
    <col min="14607" max="14607" width="3.28515625" style="60" customWidth="1"/>
    <col min="14608" max="14608" width="11.85546875" style="60" customWidth="1"/>
    <col min="14609" max="14609" width="8" style="60" customWidth="1"/>
    <col min="14610" max="14615" width="12.42578125" style="60" customWidth="1"/>
    <col min="14616" max="14850" width="12" style="60"/>
    <col min="14851" max="14851" width="7.85546875" style="60" customWidth="1"/>
    <col min="14852" max="14852" width="34" style="60" bestFit="1" customWidth="1"/>
    <col min="14853" max="14853" width="3.7109375" style="60" customWidth="1"/>
    <col min="14854" max="14854" width="12.140625" style="60" customWidth="1"/>
    <col min="14855" max="14855" width="3.140625" style="60" customWidth="1"/>
    <col min="14856" max="14856" width="10.7109375" style="60" customWidth="1"/>
    <col min="14857" max="14857" width="5.7109375" style="60" customWidth="1"/>
    <col min="14858" max="14858" width="2.7109375" style="60" customWidth="1"/>
    <col min="14859" max="14859" width="6.7109375" style="60" customWidth="1"/>
    <col min="14860" max="14860" width="15.7109375" style="60" customWidth="1"/>
    <col min="14861" max="14861" width="3.28515625" style="60" customWidth="1"/>
    <col min="14862" max="14862" width="11.85546875" style="60" customWidth="1"/>
    <col min="14863" max="14863" width="3.28515625" style="60" customWidth="1"/>
    <col min="14864" max="14864" width="11.85546875" style="60" customWidth="1"/>
    <col min="14865" max="14865" width="8" style="60" customWidth="1"/>
    <col min="14866" max="14871" width="12.42578125" style="60" customWidth="1"/>
    <col min="14872" max="15106" width="12" style="60"/>
    <col min="15107" max="15107" width="7.85546875" style="60" customWidth="1"/>
    <col min="15108" max="15108" width="34" style="60" bestFit="1" customWidth="1"/>
    <col min="15109" max="15109" width="3.7109375" style="60" customWidth="1"/>
    <col min="15110" max="15110" width="12.140625" style="60" customWidth="1"/>
    <col min="15111" max="15111" width="3.140625" style="60" customWidth="1"/>
    <col min="15112" max="15112" width="10.7109375" style="60" customWidth="1"/>
    <col min="15113" max="15113" width="5.7109375" style="60" customWidth="1"/>
    <col min="15114" max="15114" width="2.7109375" style="60" customWidth="1"/>
    <col min="15115" max="15115" width="6.7109375" style="60" customWidth="1"/>
    <col min="15116" max="15116" width="15.7109375" style="60" customWidth="1"/>
    <col min="15117" max="15117" width="3.28515625" style="60" customWidth="1"/>
    <col min="15118" max="15118" width="11.85546875" style="60" customWidth="1"/>
    <col min="15119" max="15119" width="3.28515625" style="60" customWidth="1"/>
    <col min="15120" max="15120" width="11.85546875" style="60" customWidth="1"/>
    <col min="15121" max="15121" width="8" style="60" customWidth="1"/>
    <col min="15122" max="15127" width="12.42578125" style="60" customWidth="1"/>
    <col min="15128" max="15362" width="12" style="60"/>
    <col min="15363" max="15363" width="7.85546875" style="60" customWidth="1"/>
    <col min="15364" max="15364" width="34" style="60" bestFit="1" customWidth="1"/>
    <col min="15365" max="15365" width="3.7109375" style="60" customWidth="1"/>
    <col min="15366" max="15366" width="12.140625" style="60" customWidth="1"/>
    <col min="15367" max="15367" width="3.140625" style="60" customWidth="1"/>
    <col min="15368" max="15368" width="10.7109375" style="60" customWidth="1"/>
    <col min="15369" max="15369" width="5.7109375" style="60" customWidth="1"/>
    <col min="15370" max="15370" width="2.7109375" style="60" customWidth="1"/>
    <col min="15371" max="15371" width="6.7109375" style="60" customWidth="1"/>
    <col min="15372" max="15372" width="15.7109375" style="60" customWidth="1"/>
    <col min="15373" max="15373" width="3.28515625" style="60" customWidth="1"/>
    <col min="15374" max="15374" width="11.85546875" style="60" customWidth="1"/>
    <col min="15375" max="15375" width="3.28515625" style="60" customWidth="1"/>
    <col min="15376" max="15376" width="11.85546875" style="60" customWidth="1"/>
    <col min="15377" max="15377" width="8" style="60" customWidth="1"/>
    <col min="15378" max="15383" width="12.42578125" style="60" customWidth="1"/>
    <col min="15384" max="15618" width="12" style="60"/>
    <col min="15619" max="15619" width="7.85546875" style="60" customWidth="1"/>
    <col min="15620" max="15620" width="34" style="60" bestFit="1" customWidth="1"/>
    <col min="15621" max="15621" width="3.7109375" style="60" customWidth="1"/>
    <col min="15622" max="15622" width="12.140625" style="60" customWidth="1"/>
    <col min="15623" max="15623" width="3.140625" style="60" customWidth="1"/>
    <col min="15624" max="15624" width="10.7109375" style="60" customWidth="1"/>
    <col min="15625" max="15625" width="5.7109375" style="60" customWidth="1"/>
    <col min="15626" max="15626" width="2.7109375" style="60" customWidth="1"/>
    <col min="15627" max="15627" width="6.7109375" style="60" customWidth="1"/>
    <col min="15628" max="15628" width="15.7109375" style="60" customWidth="1"/>
    <col min="15629" max="15629" width="3.28515625" style="60" customWidth="1"/>
    <col min="15630" max="15630" width="11.85546875" style="60" customWidth="1"/>
    <col min="15631" max="15631" width="3.28515625" style="60" customWidth="1"/>
    <col min="15632" max="15632" width="11.85546875" style="60" customWidth="1"/>
    <col min="15633" max="15633" width="8" style="60" customWidth="1"/>
    <col min="15634" max="15639" width="12.42578125" style="60" customWidth="1"/>
    <col min="15640" max="15874" width="12" style="60"/>
    <col min="15875" max="15875" width="7.85546875" style="60" customWidth="1"/>
    <col min="15876" max="15876" width="34" style="60" bestFit="1" customWidth="1"/>
    <col min="15877" max="15877" width="3.7109375" style="60" customWidth="1"/>
    <col min="15878" max="15878" width="12.140625" style="60" customWidth="1"/>
    <col min="15879" max="15879" width="3.140625" style="60" customWidth="1"/>
    <col min="15880" max="15880" width="10.7109375" style="60" customWidth="1"/>
    <col min="15881" max="15881" width="5.7109375" style="60" customWidth="1"/>
    <col min="15882" max="15882" width="2.7109375" style="60" customWidth="1"/>
    <col min="15883" max="15883" width="6.7109375" style="60" customWidth="1"/>
    <col min="15884" max="15884" width="15.7109375" style="60" customWidth="1"/>
    <col min="15885" max="15885" width="3.28515625" style="60" customWidth="1"/>
    <col min="15886" max="15886" width="11.85546875" style="60" customWidth="1"/>
    <col min="15887" max="15887" width="3.28515625" style="60" customWidth="1"/>
    <col min="15888" max="15888" width="11.85546875" style="60" customWidth="1"/>
    <col min="15889" max="15889" width="8" style="60" customWidth="1"/>
    <col min="15890" max="15895" width="12.42578125" style="60" customWidth="1"/>
    <col min="15896" max="16130" width="12" style="60"/>
    <col min="16131" max="16131" width="7.85546875" style="60" customWidth="1"/>
    <col min="16132" max="16132" width="34" style="60" bestFit="1" customWidth="1"/>
    <col min="16133" max="16133" width="3.7109375" style="60" customWidth="1"/>
    <col min="16134" max="16134" width="12.140625" style="60" customWidth="1"/>
    <col min="16135" max="16135" width="3.140625" style="60" customWidth="1"/>
    <col min="16136" max="16136" width="10.7109375" style="60" customWidth="1"/>
    <col min="16137" max="16137" width="5.7109375" style="60" customWidth="1"/>
    <col min="16138" max="16138" width="2.7109375" style="60" customWidth="1"/>
    <col min="16139" max="16139" width="6.7109375" style="60" customWidth="1"/>
    <col min="16140" max="16140" width="15.7109375" style="60" customWidth="1"/>
    <col min="16141" max="16141" width="3.28515625" style="60" customWidth="1"/>
    <col min="16142" max="16142" width="11.85546875" style="60" customWidth="1"/>
    <col min="16143" max="16143" width="3.28515625" style="60" customWidth="1"/>
    <col min="16144" max="16144" width="11.85546875" style="60" customWidth="1"/>
    <col min="16145" max="16145" width="8" style="60" customWidth="1"/>
    <col min="16146" max="16151" width="12.42578125" style="60" customWidth="1"/>
    <col min="16152" max="16384" width="12" style="60"/>
  </cols>
  <sheetData>
    <row r="1" spans="1:20" ht="20.25" customHeight="1">
      <c r="A1" s="138" t="s">
        <v>310</v>
      </c>
      <c r="B1" s="138"/>
      <c r="C1" s="138"/>
      <c r="D1" s="139"/>
      <c r="E1" s="140"/>
      <c r="F1" s="141"/>
      <c r="G1" s="141"/>
      <c r="H1" s="142"/>
      <c r="I1" s="143"/>
      <c r="J1" s="139"/>
    </row>
    <row r="2" spans="1:20" ht="36.75" customHeight="1">
      <c r="A2" s="1089" t="s">
        <v>343</v>
      </c>
      <c r="B2" s="1089"/>
      <c r="C2" s="1089"/>
      <c r="D2" s="1089"/>
      <c r="E2" s="1089"/>
      <c r="F2" s="1089"/>
      <c r="G2" s="1089"/>
      <c r="H2" s="1089"/>
      <c r="I2" s="1089"/>
      <c r="J2" s="1089"/>
      <c r="K2" s="1089"/>
      <c r="L2" s="1089"/>
      <c r="M2" s="1089"/>
      <c r="N2" s="1089"/>
      <c r="O2" s="1089"/>
      <c r="P2" s="1089"/>
      <c r="Q2" s="1089"/>
      <c r="R2" s="145"/>
      <c r="S2" s="145"/>
      <c r="T2" s="145"/>
    </row>
    <row r="3" spans="1:20" ht="28.5" customHeight="1">
      <c r="A3" s="1108"/>
      <c r="B3" s="1108"/>
      <c r="C3" s="1108"/>
      <c r="D3" s="1108"/>
      <c r="E3" s="1108"/>
      <c r="F3" s="1108"/>
      <c r="G3" s="1108"/>
      <c r="H3" s="1108"/>
      <c r="I3" s="1108"/>
      <c r="J3" s="64"/>
      <c r="L3" s="65"/>
      <c r="M3" s="65"/>
      <c r="N3" s="66"/>
      <c r="O3" s="65"/>
      <c r="P3" s="66"/>
      <c r="Q3" s="66"/>
      <c r="R3" s="66"/>
      <c r="S3" s="66"/>
    </row>
    <row r="4" spans="1:20" ht="16.5" customHeight="1">
      <c r="A4" s="146"/>
      <c r="B4" s="146"/>
      <c r="C4" s="146"/>
      <c r="D4" s="145"/>
      <c r="E4" s="147"/>
      <c r="F4" s="1109"/>
      <c r="G4" s="1109"/>
      <c r="H4" s="1109"/>
      <c r="I4" s="1109"/>
    </row>
    <row r="5" spans="1:20" ht="28.5" customHeight="1">
      <c r="A5" s="1110" t="s">
        <v>202</v>
      </c>
      <c r="B5" s="1110"/>
      <c r="C5" s="1110"/>
      <c r="D5" s="1110"/>
      <c r="E5" s="1110"/>
      <c r="F5" s="1110"/>
      <c r="G5" s="1110"/>
      <c r="H5" s="1110"/>
      <c r="I5" s="1110"/>
      <c r="K5" s="148" t="s">
        <v>161</v>
      </c>
      <c r="L5" s="71"/>
      <c r="M5" s="71"/>
      <c r="N5" s="72"/>
      <c r="O5" s="71"/>
      <c r="P5" s="72"/>
      <c r="Q5" s="72"/>
      <c r="R5" s="149"/>
      <c r="S5" s="149"/>
      <c r="T5" s="149"/>
    </row>
    <row r="6" spans="1:20" ht="28.5" customHeight="1" thickBot="1">
      <c r="A6" s="150" t="s">
        <v>203</v>
      </c>
      <c r="B6" s="150"/>
      <c r="C6" s="150"/>
      <c r="D6" s="329"/>
      <c r="E6" s="329"/>
      <c r="F6" s="329"/>
      <c r="G6" s="329"/>
      <c r="H6" s="329"/>
      <c r="I6" s="329"/>
      <c r="J6" s="133"/>
      <c r="K6" s="151"/>
      <c r="L6" s="71"/>
      <c r="M6" s="71"/>
      <c r="N6" s="72"/>
      <c r="O6" s="71"/>
      <c r="P6" s="72"/>
      <c r="Q6" s="72"/>
      <c r="R6" s="149"/>
      <c r="S6" s="149"/>
      <c r="T6" s="149"/>
    </row>
    <row r="7" spans="1:20" ht="16.5" customHeight="1" thickBot="1">
      <c r="A7" s="1102" t="s">
        <v>162</v>
      </c>
      <c r="B7" s="1071" t="s">
        <v>163</v>
      </c>
      <c r="C7" s="1072"/>
      <c r="D7" s="152" t="s">
        <v>106</v>
      </c>
      <c r="E7" s="74" t="s">
        <v>89</v>
      </c>
      <c r="F7" s="75" t="s">
        <v>101</v>
      </c>
      <c r="G7" s="75"/>
      <c r="H7" s="76"/>
      <c r="I7" s="77" t="s">
        <v>78</v>
      </c>
      <c r="K7" s="78"/>
      <c r="L7" s="1093"/>
      <c r="M7" s="1095" t="s">
        <v>79</v>
      </c>
      <c r="N7" s="1096"/>
      <c r="O7" s="1096"/>
      <c r="P7" s="1097"/>
      <c r="Q7" s="72"/>
      <c r="R7" s="149"/>
      <c r="S7" s="153"/>
      <c r="T7" s="129"/>
    </row>
    <row r="8" spans="1:20" ht="16.5" customHeight="1" thickTop="1" thickBot="1">
      <c r="A8" s="1103"/>
      <c r="B8" s="1073"/>
      <c r="C8" s="1074"/>
      <c r="D8" s="333" t="s">
        <v>80</v>
      </c>
      <c r="E8" s="80"/>
      <c r="F8" s="81" t="s">
        <v>204</v>
      </c>
      <c r="G8" s="81" t="s">
        <v>165</v>
      </c>
      <c r="H8" s="82"/>
      <c r="I8" s="83" t="s">
        <v>60</v>
      </c>
      <c r="K8" s="84"/>
      <c r="L8" s="1094"/>
      <c r="M8" s="1111" t="s">
        <v>327</v>
      </c>
      <c r="N8" s="1112"/>
      <c r="O8" s="1113" t="s">
        <v>328</v>
      </c>
      <c r="P8" s="1114"/>
      <c r="Q8" s="72"/>
      <c r="R8" s="149"/>
      <c r="S8" s="153"/>
      <c r="T8" s="129"/>
    </row>
    <row r="9" spans="1:20" ht="16.5" customHeight="1" thickTop="1" thickBot="1">
      <c r="A9" s="1103"/>
      <c r="B9" s="1075"/>
      <c r="C9" s="1077" t="s">
        <v>166</v>
      </c>
      <c r="D9" s="154" t="s">
        <v>311</v>
      </c>
      <c r="E9" s="80" t="s">
        <v>89</v>
      </c>
      <c r="F9" s="81" t="s">
        <v>167</v>
      </c>
      <c r="G9" s="81"/>
      <c r="H9" s="85"/>
      <c r="I9" s="86" t="s">
        <v>78</v>
      </c>
      <c r="L9" s="87" t="s">
        <v>326</v>
      </c>
      <c r="M9" s="88" t="s">
        <v>165</v>
      </c>
      <c r="N9" s="89">
        <f>H8</f>
        <v>0</v>
      </c>
      <c r="O9" s="88" t="s">
        <v>102</v>
      </c>
      <c r="P9" s="89">
        <f>H10</f>
        <v>0</v>
      </c>
    </row>
    <row r="10" spans="1:20" ht="16.5" customHeight="1" thickTop="1" thickBot="1">
      <c r="A10" s="1104"/>
      <c r="B10" s="1076"/>
      <c r="C10" s="1078"/>
      <c r="D10" s="155" t="s">
        <v>80</v>
      </c>
      <c r="E10" s="91"/>
      <c r="F10" s="92" t="s">
        <v>86</v>
      </c>
      <c r="G10" s="81" t="s">
        <v>102</v>
      </c>
      <c r="H10" s="82"/>
      <c r="I10" s="93" t="s">
        <v>60</v>
      </c>
      <c r="L10" s="87" t="s">
        <v>168</v>
      </c>
      <c r="M10" s="88" t="s">
        <v>104</v>
      </c>
      <c r="N10" s="89">
        <f>H12</f>
        <v>0</v>
      </c>
      <c r="O10" s="88" t="s">
        <v>105</v>
      </c>
      <c r="P10" s="89">
        <f>H14</f>
        <v>0</v>
      </c>
    </row>
    <row r="11" spans="1:20" ht="16.5" customHeight="1" thickBot="1">
      <c r="A11" s="1102" t="s">
        <v>169</v>
      </c>
      <c r="B11" s="1071" t="s">
        <v>163</v>
      </c>
      <c r="C11" s="1072"/>
      <c r="D11" s="152" t="s">
        <v>106</v>
      </c>
      <c r="E11" s="74" t="s">
        <v>89</v>
      </c>
      <c r="F11" s="75" t="s">
        <v>90</v>
      </c>
      <c r="G11" s="75"/>
      <c r="H11" s="76"/>
      <c r="I11" s="77" t="s">
        <v>78</v>
      </c>
      <c r="K11" s="95"/>
      <c r="L11" s="87" t="s">
        <v>170</v>
      </c>
      <c r="M11" s="88" t="s">
        <v>171</v>
      </c>
      <c r="N11" s="89">
        <f>H16</f>
        <v>0</v>
      </c>
      <c r="O11" s="88" t="s">
        <v>87</v>
      </c>
      <c r="P11" s="89">
        <f>H18</f>
        <v>0</v>
      </c>
      <c r="Q11" s="95"/>
      <c r="R11" s="95"/>
      <c r="S11" s="95"/>
      <c r="T11" s="95"/>
    </row>
    <row r="12" spans="1:20" ht="16.5" customHeight="1" thickTop="1" thickBot="1">
      <c r="A12" s="1103"/>
      <c r="B12" s="1073"/>
      <c r="C12" s="1074"/>
      <c r="D12" s="156" t="s">
        <v>80</v>
      </c>
      <c r="E12" s="80"/>
      <c r="F12" s="81" t="s">
        <v>85</v>
      </c>
      <c r="G12" s="81" t="s">
        <v>104</v>
      </c>
      <c r="H12" s="82"/>
      <c r="I12" s="83" t="s">
        <v>60</v>
      </c>
      <c r="K12" s="95"/>
      <c r="L12" s="87" t="s">
        <v>172</v>
      </c>
      <c r="M12" s="88" t="s">
        <v>173</v>
      </c>
      <c r="N12" s="89">
        <f>H20</f>
        <v>0</v>
      </c>
      <c r="O12" s="88" t="s">
        <v>92</v>
      </c>
      <c r="P12" s="89">
        <f>H22</f>
        <v>0</v>
      </c>
      <c r="Q12" s="95"/>
      <c r="R12" s="95"/>
      <c r="S12" s="95"/>
      <c r="T12" s="95"/>
    </row>
    <row r="13" spans="1:20" ht="16.5" customHeight="1" thickTop="1" thickBot="1">
      <c r="A13" s="1103"/>
      <c r="B13" s="1075"/>
      <c r="C13" s="1077" t="s">
        <v>166</v>
      </c>
      <c r="D13" s="154" t="s">
        <v>311</v>
      </c>
      <c r="E13" s="80" t="s">
        <v>89</v>
      </c>
      <c r="F13" s="81" t="s">
        <v>167</v>
      </c>
      <c r="G13" s="81"/>
      <c r="H13" s="85"/>
      <c r="I13" s="86" t="s">
        <v>78</v>
      </c>
      <c r="K13" s="95"/>
      <c r="L13" s="87" t="s">
        <v>174</v>
      </c>
      <c r="M13" s="88" t="s">
        <v>175</v>
      </c>
      <c r="N13" s="89">
        <f>H24</f>
        <v>0</v>
      </c>
      <c r="O13" s="88" t="s">
        <v>96</v>
      </c>
      <c r="P13" s="89">
        <f>H26</f>
        <v>0</v>
      </c>
      <c r="Q13" s="95"/>
      <c r="R13" s="95"/>
      <c r="S13" s="95"/>
      <c r="T13" s="95"/>
    </row>
    <row r="14" spans="1:20" ht="16.5" customHeight="1" thickTop="1" thickBot="1">
      <c r="A14" s="1104"/>
      <c r="B14" s="1076"/>
      <c r="C14" s="1078"/>
      <c r="D14" s="157" t="s">
        <v>80</v>
      </c>
      <c r="E14" s="91"/>
      <c r="F14" s="92" t="s">
        <v>86</v>
      </c>
      <c r="G14" s="81" t="s">
        <v>105</v>
      </c>
      <c r="H14" s="82"/>
      <c r="I14" s="93" t="s">
        <v>60</v>
      </c>
      <c r="K14" s="95"/>
      <c r="L14" s="87" t="s">
        <v>176</v>
      </c>
      <c r="M14" s="88" t="s">
        <v>177</v>
      </c>
      <c r="N14" s="89">
        <f>H28</f>
        <v>0</v>
      </c>
      <c r="O14" s="88" t="s">
        <v>97</v>
      </c>
      <c r="P14" s="89">
        <f>H30</f>
        <v>0</v>
      </c>
      <c r="Q14" s="95"/>
      <c r="R14" s="95"/>
      <c r="S14" s="95"/>
      <c r="T14" s="95"/>
    </row>
    <row r="15" spans="1:20" ht="16.5" customHeight="1" thickBot="1">
      <c r="A15" s="1102" t="s">
        <v>170</v>
      </c>
      <c r="B15" s="1071" t="s">
        <v>163</v>
      </c>
      <c r="C15" s="1072"/>
      <c r="D15" s="152" t="s">
        <v>106</v>
      </c>
      <c r="E15" s="74" t="s">
        <v>89</v>
      </c>
      <c r="F15" s="75" t="s">
        <v>90</v>
      </c>
      <c r="G15" s="75"/>
      <c r="H15" s="76"/>
      <c r="I15" s="77" t="s">
        <v>78</v>
      </c>
      <c r="K15" s="95"/>
      <c r="L15" s="87" t="s">
        <v>178</v>
      </c>
      <c r="M15" s="88" t="s">
        <v>179</v>
      </c>
      <c r="N15" s="89">
        <f>H32</f>
        <v>0</v>
      </c>
      <c r="O15" s="88" t="s">
        <v>180</v>
      </c>
      <c r="P15" s="89">
        <f>H34</f>
        <v>0</v>
      </c>
      <c r="Q15" s="95"/>
      <c r="R15" s="95"/>
      <c r="S15" s="95"/>
      <c r="T15" s="95"/>
    </row>
    <row r="16" spans="1:20" ht="16.5" customHeight="1" thickTop="1" thickBot="1">
      <c r="A16" s="1103"/>
      <c r="B16" s="1073"/>
      <c r="C16" s="1074"/>
      <c r="D16" s="156" t="s">
        <v>80</v>
      </c>
      <c r="E16" s="80"/>
      <c r="F16" s="81" t="s">
        <v>85</v>
      </c>
      <c r="G16" s="81" t="s">
        <v>171</v>
      </c>
      <c r="H16" s="82"/>
      <c r="I16" s="83" t="s">
        <v>60</v>
      </c>
      <c r="K16" s="95"/>
      <c r="L16" s="87" t="s">
        <v>181</v>
      </c>
      <c r="M16" s="88" t="s">
        <v>182</v>
      </c>
      <c r="N16" s="89">
        <f>H36</f>
        <v>0</v>
      </c>
      <c r="O16" s="88" t="s">
        <v>99</v>
      </c>
      <c r="P16" s="89">
        <f>H38</f>
        <v>0</v>
      </c>
      <c r="Q16" s="95"/>
      <c r="R16" s="95"/>
      <c r="S16" s="95"/>
      <c r="T16" s="95"/>
    </row>
    <row r="17" spans="1:20" ht="16.5" customHeight="1" thickTop="1" thickBot="1">
      <c r="A17" s="1103"/>
      <c r="B17" s="1075"/>
      <c r="C17" s="1077" t="s">
        <v>166</v>
      </c>
      <c r="D17" s="154" t="s">
        <v>311</v>
      </c>
      <c r="E17" s="80" t="s">
        <v>89</v>
      </c>
      <c r="F17" s="81" t="s">
        <v>167</v>
      </c>
      <c r="G17" s="81"/>
      <c r="H17" s="85"/>
      <c r="I17" s="86" t="s">
        <v>78</v>
      </c>
      <c r="K17" s="95"/>
      <c r="L17" s="87" t="s">
        <v>183</v>
      </c>
      <c r="M17" s="88" t="s">
        <v>184</v>
      </c>
      <c r="N17" s="89">
        <f>H40</f>
        <v>0</v>
      </c>
      <c r="O17" s="88" t="s">
        <v>100</v>
      </c>
      <c r="P17" s="89">
        <f>H42</f>
        <v>0</v>
      </c>
      <c r="Q17" s="95"/>
      <c r="R17" s="95"/>
      <c r="S17" s="95"/>
      <c r="T17" s="95"/>
    </row>
    <row r="18" spans="1:20" ht="16.5" customHeight="1" thickTop="1" thickBot="1">
      <c r="A18" s="1104"/>
      <c r="B18" s="1076"/>
      <c r="C18" s="1078"/>
      <c r="D18" s="157" t="s">
        <v>80</v>
      </c>
      <c r="E18" s="91"/>
      <c r="F18" s="92" t="s">
        <v>86</v>
      </c>
      <c r="G18" s="81" t="s">
        <v>87</v>
      </c>
      <c r="H18" s="82"/>
      <c r="I18" s="93" t="s">
        <v>60</v>
      </c>
      <c r="K18" s="95"/>
      <c r="L18" s="87" t="s">
        <v>185</v>
      </c>
      <c r="M18" s="88" t="s">
        <v>186</v>
      </c>
      <c r="N18" s="89">
        <f>H44</f>
        <v>0</v>
      </c>
      <c r="O18" s="88" t="s">
        <v>88</v>
      </c>
      <c r="P18" s="89">
        <f>H46</f>
        <v>0</v>
      </c>
      <c r="Q18" s="95"/>
      <c r="R18" s="95"/>
      <c r="S18" s="95"/>
      <c r="T18" s="95"/>
    </row>
    <row r="19" spans="1:20" ht="16.5" customHeight="1" thickBot="1">
      <c r="A19" s="1102" t="s">
        <v>187</v>
      </c>
      <c r="B19" s="1071" t="s">
        <v>163</v>
      </c>
      <c r="C19" s="1072"/>
      <c r="D19" s="152" t="s">
        <v>106</v>
      </c>
      <c r="E19" s="74" t="s">
        <v>89</v>
      </c>
      <c r="F19" s="75" t="s">
        <v>90</v>
      </c>
      <c r="G19" s="75"/>
      <c r="H19" s="76"/>
      <c r="I19" s="77" t="s">
        <v>78</v>
      </c>
      <c r="K19" s="95"/>
      <c r="L19" s="87" t="s">
        <v>188</v>
      </c>
      <c r="M19" s="98" t="s">
        <v>189</v>
      </c>
      <c r="N19" s="99">
        <f>H48</f>
        <v>0</v>
      </c>
      <c r="O19" s="98" t="s">
        <v>190</v>
      </c>
      <c r="P19" s="99">
        <f>H50</f>
        <v>0</v>
      </c>
      <c r="Q19" s="95"/>
      <c r="R19" s="95"/>
      <c r="S19" s="95"/>
      <c r="T19" s="95"/>
    </row>
    <row r="20" spans="1:20" ht="16.5" customHeight="1" thickTop="1" thickBot="1">
      <c r="A20" s="1103"/>
      <c r="B20" s="1073"/>
      <c r="C20" s="1074"/>
      <c r="D20" s="156" t="s">
        <v>80</v>
      </c>
      <c r="E20" s="80"/>
      <c r="F20" s="81" t="s">
        <v>85</v>
      </c>
      <c r="G20" s="81" t="s">
        <v>173</v>
      </c>
      <c r="H20" s="82"/>
      <c r="I20" s="83" t="s">
        <v>60</v>
      </c>
      <c r="K20" s="95"/>
      <c r="L20" s="100" t="s">
        <v>91</v>
      </c>
      <c r="M20" s="100"/>
      <c r="N20" s="101">
        <f>SUM(N9:N19)</f>
        <v>0</v>
      </c>
      <c r="O20" s="100"/>
      <c r="P20" s="101">
        <f>SUM(P9:P19)</f>
        <v>0</v>
      </c>
      <c r="Q20" s="95"/>
      <c r="R20" s="95"/>
      <c r="S20" s="95"/>
      <c r="T20" s="95"/>
    </row>
    <row r="21" spans="1:20" ht="16.5" customHeight="1" thickTop="1" thickBot="1">
      <c r="A21" s="1103"/>
      <c r="B21" s="1075"/>
      <c r="C21" s="1077" t="s">
        <v>166</v>
      </c>
      <c r="D21" s="154" t="s">
        <v>311</v>
      </c>
      <c r="E21" s="80" t="s">
        <v>89</v>
      </c>
      <c r="F21" s="81" t="s">
        <v>167</v>
      </c>
      <c r="G21" s="81"/>
      <c r="H21" s="85"/>
      <c r="I21" s="86" t="s">
        <v>78</v>
      </c>
      <c r="K21" s="95"/>
      <c r="L21" s="102"/>
      <c r="M21" s="102"/>
      <c r="N21" s="95"/>
      <c r="O21" s="102"/>
      <c r="P21" s="95"/>
      <c r="Q21" s="95"/>
      <c r="R21" s="95"/>
      <c r="S21" s="95"/>
      <c r="T21" s="95"/>
    </row>
    <row r="22" spans="1:20" ht="16.5" customHeight="1" thickTop="1" thickBot="1">
      <c r="A22" s="1104"/>
      <c r="B22" s="1076"/>
      <c r="C22" s="1078"/>
      <c r="D22" s="157" t="s">
        <v>80</v>
      </c>
      <c r="E22" s="91"/>
      <c r="F22" s="92" t="s">
        <v>86</v>
      </c>
      <c r="G22" s="81" t="s">
        <v>92</v>
      </c>
      <c r="H22" s="82"/>
      <c r="I22" s="93" t="s">
        <v>60</v>
      </c>
      <c r="K22" s="95"/>
      <c r="L22" s="60"/>
      <c r="M22" s="60"/>
      <c r="N22" s="103" t="s">
        <v>93</v>
      </c>
      <c r="O22" s="60"/>
      <c r="P22" s="103" t="s">
        <v>94</v>
      </c>
      <c r="Q22" s="60"/>
      <c r="R22" s="60"/>
      <c r="S22" s="60"/>
      <c r="T22" s="95"/>
    </row>
    <row r="23" spans="1:20" ht="16.5" customHeight="1" thickBot="1">
      <c r="A23" s="1102" t="s">
        <v>191</v>
      </c>
      <c r="B23" s="1071" t="s">
        <v>163</v>
      </c>
      <c r="C23" s="1072"/>
      <c r="D23" s="152" t="s">
        <v>106</v>
      </c>
      <c r="E23" s="74" t="s">
        <v>89</v>
      </c>
      <c r="F23" s="75" t="s">
        <v>90</v>
      </c>
      <c r="G23" s="75"/>
      <c r="H23" s="76"/>
      <c r="I23" s="77" t="s">
        <v>78</v>
      </c>
      <c r="K23" s="95"/>
      <c r="L23" s="60"/>
      <c r="M23" s="60"/>
      <c r="N23" s="60"/>
      <c r="O23" s="60"/>
      <c r="P23" s="60"/>
      <c r="Q23" s="60"/>
      <c r="R23" s="60"/>
      <c r="S23" s="60"/>
      <c r="T23" s="95"/>
    </row>
    <row r="24" spans="1:20" ht="16.5" customHeight="1" thickTop="1" thickBot="1">
      <c r="A24" s="1103"/>
      <c r="B24" s="1073"/>
      <c r="C24" s="1074"/>
      <c r="D24" s="156" t="s">
        <v>80</v>
      </c>
      <c r="E24" s="80"/>
      <c r="F24" s="81" t="s">
        <v>85</v>
      </c>
      <c r="G24" s="81" t="s">
        <v>175</v>
      </c>
      <c r="H24" s="82"/>
      <c r="I24" s="83" t="s">
        <v>60</v>
      </c>
      <c r="K24" s="60"/>
      <c r="L24" s="104" t="s">
        <v>95</v>
      </c>
      <c r="M24" s="105"/>
      <c r="N24" s="106"/>
      <c r="O24" s="105"/>
      <c r="P24" s="106"/>
      <c r="Q24" s="60"/>
      <c r="R24" s="95"/>
      <c r="S24" s="95"/>
      <c r="T24" s="95"/>
    </row>
    <row r="25" spans="1:20" ht="16.5" customHeight="1" thickTop="1" thickBot="1">
      <c r="A25" s="1103"/>
      <c r="B25" s="1075"/>
      <c r="C25" s="1077" t="s">
        <v>166</v>
      </c>
      <c r="D25" s="154" t="s">
        <v>311</v>
      </c>
      <c r="E25" s="80" t="s">
        <v>89</v>
      </c>
      <c r="F25" s="81" t="s">
        <v>167</v>
      </c>
      <c r="G25" s="81"/>
      <c r="H25" s="85"/>
      <c r="I25" s="86" t="s">
        <v>78</v>
      </c>
      <c r="K25" s="60"/>
      <c r="L25" s="107"/>
      <c r="M25" s="107"/>
      <c r="N25" s="60"/>
      <c r="O25" s="107"/>
      <c r="P25" s="60"/>
      <c r="Q25" s="60"/>
      <c r="S25" s="112"/>
      <c r="T25" s="95"/>
    </row>
    <row r="26" spans="1:20" ht="16.5" customHeight="1" thickTop="1" thickBot="1">
      <c r="A26" s="1104"/>
      <c r="B26" s="1076"/>
      <c r="C26" s="1078"/>
      <c r="D26" s="157" t="s">
        <v>80</v>
      </c>
      <c r="E26" s="91"/>
      <c r="F26" s="92" t="s">
        <v>86</v>
      </c>
      <c r="G26" s="81" t="s">
        <v>96</v>
      </c>
      <c r="H26" s="82"/>
      <c r="I26" s="93" t="s">
        <v>60</v>
      </c>
      <c r="K26" s="60"/>
      <c r="L26" s="102"/>
      <c r="M26" s="102"/>
      <c r="N26" s="95"/>
      <c r="O26" s="102"/>
      <c r="P26" s="95"/>
      <c r="Q26" s="95"/>
      <c r="T26" s="95"/>
    </row>
    <row r="27" spans="1:20" ht="16.5" customHeight="1" thickTop="1" thickBot="1">
      <c r="A27" s="1102" t="s">
        <v>192</v>
      </c>
      <c r="B27" s="1071" t="s">
        <v>163</v>
      </c>
      <c r="C27" s="1072"/>
      <c r="D27" s="152" t="s">
        <v>106</v>
      </c>
      <c r="E27" s="74" t="s">
        <v>89</v>
      </c>
      <c r="F27" s="75" t="s">
        <v>90</v>
      </c>
      <c r="G27" s="75"/>
      <c r="H27" s="76"/>
      <c r="I27" s="77" t="s">
        <v>78</v>
      </c>
      <c r="K27" s="108" t="s">
        <v>193</v>
      </c>
      <c r="L27" s="109">
        <f>P24</f>
        <v>0</v>
      </c>
      <c r="M27" s="110"/>
      <c r="N27" s="111" t="s">
        <v>60</v>
      </c>
      <c r="O27" s="110"/>
      <c r="P27" s="111"/>
      <c r="Q27" s="112"/>
      <c r="S27" s="112"/>
      <c r="T27" s="95"/>
    </row>
    <row r="28" spans="1:20" ht="16.5" customHeight="1" thickTop="1" thickBot="1">
      <c r="A28" s="1103"/>
      <c r="B28" s="1073"/>
      <c r="C28" s="1074"/>
      <c r="D28" s="156" t="s">
        <v>80</v>
      </c>
      <c r="E28" s="80"/>
      <c r="F28" s="81" t="s">
        <v>85</v>
      </c>
      <c r="G28" s="81" t="s">
        <v>177</v>
      </c>
      <c r="H28" s="82"/>
      <c r="I28" s="83" t="s">
        <v>60</v>
      </c>
      <c r="K28" s="108"/>
      <c r="L28" s="113"/>
      <c r="M28" s="113"/>
      <c r="N28" s="114" t="s">
        <v>194</v>
      </c>
      <c r="O28" s="113"/>
      <c r="P28" s="115"/>
      <c r="Q28" s="116" t="s">
        <v>195</v>
      </c>
      <c r="S28" s="95"/>
      <c r="T28" s="95"/>
    </row>
    <row r="29" spans="1:20" ht="16.5" customHeight="1" thickTop="1" thickBot="1">
      <c r="A29" s="1103"/>
      <c r="B29" s="1075"/>
      <c r="C29" s="1077" t="s">
        <v>166</v>
      </c>
      <c r="D29" s="154" t="s">
        <v>311</v>
      </c>
      <c r="E29" s="80" t="s">
        <v>89</v>
      </c>
      <c r="F29" s="81" t="s">
        <v>167</v>
      </c>
      <c r="G29" s="81"/>
      <c r="H29" s="85"/>
      <c r="I29" s="86" t="s">
        <v>78</v>
      </c>
      <c r="K29" s="117" t="s">
        <v>196</v>
      </c>
      <c r="L29" s="118">
        <f>N24</f>
        <v>0</v>
      </c>
      <c r="M29" s="119"/>
      <c r="N29" s="120" t="s">
        <v>60</v>
      </c>
      <c r="O29" s="119"/>
      <c r="P29" s="120"/>
      <c r="Q29" s="120"/>
      <c r="R29" s="95"/>
      <c r="S29" s="95"/>
      <c r="T29" s="95"/>
    </row>
    <row r="30" spans="1:20" ht="16.5" customHeight="1" thickTop="1" thickBot="1">
      <c r="A30" s="1104"/>
      <c r="B30" s="1076"/>
      <c r="C30" s="1078"/>
      <c r="D30" s="157" t="s">
        <v>80</v>
      </c>
      <c r="E30" s="91"/>
      <c r="F30" s="92" t="s">
        <v>86</v>
      </c>
      <c r="G30" s="81" t="s">
        <v>97</v>
      </c>
      <c r="H30" s="82"/>
      <c r="I30" s="93" t="s">
        <v>60</v>
      </c>
      <c r="K30" s="95"/>
      <c r="L30" s="95"/>
      <c r="M30" s="95"/>
      <c r="N30" s="95"/>
      <c r="O30" s="95"/>
      <c r="P30" s="95"/>
      <c r="Q30" s="95"/>
      <c r="R30" s="95"/>
      <c r="S30" s="95"/>
      <c r="T30" s="95"/>
    </row>
    <row r="31" spans="1:20" ht="16.5" customHeight="1" thickBot="1">
      <c r="A31" s="1102" t="s">
        <v>197</v>
      </c>
      <c r="B31" s="1071" t="s">
        <v>163</v>
      </c>
      <c r="C31" s="1072"/>
      <c r="D31" s="152" t="s">
        <v>106</v>
      </c>
      <c r="E31" s="74" t="s">
        <v>89</v>
      </c>
      <c r="F31" s="75" t="s">
        <v>90</v>
      </c>
      <c r="G31" s="75"/>
      <c r="H31" s="76"/>
      <c r="I31" s="77" t="s">
        <v>78</v>
      </c>
      <c r="K31" s="60"/>
      <c r="L31" s="1088" t="s">
        <v>98</v>
      </c>
      <c r="M31" s="1088"/>
      <c r="N31" s="1088"/>
      <c r="O31" s="1088"/>
      <c r="P31" s="1088"/>
      <c r="Q31" s="1088"/>
      <c r="R31" s="95"/>
      <c r="S31" s="95"/>
      <c r="T31" s="95"/>
    </row>
    <row r="32" spans="1:20" ht="16.5" customHeight="1" thickTop="1" thickBot="1">
      <c r="A32" s="1103"/>
      <c r="B32" s="1073"/>
      <c r="C32" s="1074"/>
      <c r="D32" s="156" t="s">
        <v>80</v>
      </c>
      <c r="E32" s="80"/>
      <c r="F32" s="81" t="s">
        <v>85</v>
      </c>
      <c r="G32" s="81" t="s">
        <v>179</v>
      </c>
      <c r="H32" s="82"/>
      <c r="I32" s="83" t="s">
        <v>60</v>
      </c>
      <c r="K32" s="95"/>
      <c r="L32" s="1088"/>
      <c r="M32" s="1088"/>
      <c r="N32" s="1088"/>
      <c r="O32" s="1088"/>
      <c r="P32" s="1088"/>
      <c r="Q32" s="1088"/>
      <c r="R32" s="95"/>
      <c r="S32" s="95"/>
      <c r="T32" s="95"/>
    </row>
    <row r="33" spans="1:20" ht="16.5" customHeight="1" thickTop="1" thickBot="1">
      <c r="A33" s="1103"/>
      <c r="B33" s="1075"/>
      <c r="C33" s="1077" t="s">
        <v>166</v>
      </c>
      <c r="D33" s="154" t="s">
        <v>311</v>
      </c>
      <c r="E33" s="80" t="s">
        <v>89</v>
      </c>
      <c r="F33" s="81" t="s">
        <v>167</v>
      </c>
      <c r="G33" s="81"/>
      <c r="H33" s="85"/>
      <c r="I33" s="86" t="s">
        <v>78</v>
      </c>
      <c r="K33" s="95"/>
      <c r="L33" s="158"/>
      <c r="M33" s="158"/>
      <c r="N33" s="158"/>
      <c r="O33" s="122"/>
      <c r="P33" s="159"/>
      <c r="Q33" s="159"/>
      <c r="R33" s="95"/>
      <c r="S33" s="95"/>
      <c r="T33" s="95"/>
    </row>
    <row r="34" spans="1:20" ht="16.5" customHeight="1" thickTop="1" thickBot="1">
      <c r="A34" s="1104"/>
      <c r="B34" s="1076"/>
      <c r="C34" s="1078"/>
      <c r="D34" s="157" t="s">
        <v>80</v>
      </c>
      <c r="E34" s="91"/>
      <c r="F34" s="92" t="s">
        <v>86</v>
      </c>
      <c r="G34" s="81" t="s">
        <v>180</v>
      </c>
      <c r="H34" s="82"/>
      <c r="I34" s="93" t="s">
        <v>60</v>
      </c>
      <c r="K34" s="95"/>
      <c r="L34" s="158"/>
      <c r="M34" s="158"/>
      <c r="N34" s="158"/>
      <c r="O34" s="122"/>
      <c r="P34" s="159"/>
      <c r="Q34" s="159"/>
      <c r="R34" s="95"/>
      <c r="S34" s="95"/>
      <c r="T34" s="95"/>
    </row>
    <row r="35" spans="1:20" ht="16.5" customHeight="1" thickBot="1">
      <c r="A35" s="1102" t="s">
        <v>198</v>
      </c>
      <c r="B35" s="1071" t="s">
        <v>163</v>
      </c>
      <c r="C35" s="1072"/>
      <c r="D35" s="152" t="s">
        <v>106</v>
      </c>
      <c r="E35" s="74" t="s">
        <v>89</v>
      </c>
      <c r="F35" s="75" t="s">
        <v>90</v>
      </c>
      <c r="G35" s="75"/>
      <c r="H35" s="76"/>
      <c r="I35" s="77" t="s">
        <v>78</v>
      </c>
      <c r="K35" s="95"/>
      <c r="L35" s="1105" t="s">
        <v>264</v>
      </c>
      <c r="M35" s="1106"/>
      <c r="N35" s="1106"/>
      <c r="O35" s="1106"/>
      <c r="P35" s="1107"/>
      <c r="Q35" s="124"/>
      <c r="R35" s="95"/>
      <c r="S35" s="95"/>
      <c r="T35" s="95"/>
    </row>
    <row r="36" spans="1:20" ht="16.5" customHeight="1" thickTop="1" thickBot="1">
      <c r="A36" s="1103"/>
      <c r="B36" s="1073"/>
      <c r="C36" s="1074"/>
      <c r="D36" s="156" t="s">
        <v>80</v>
      </c>
      <c r="E36" s="80"/>
      <c r="F36" s="81" t="s">
        <v>85</v>
      </c>
      <c r="G36" s="81" t="s">
        <v>182</v>
      </c>
      <c r="H36" s="82"/>
      <c r="I36" s="83" t="s">
        <v>60</v>
      </c>
      <c r="K36" s="95"/>
      <c r="L36" s="160"/>
      <c r="M36" s="160"/>
      <c r="N36" s="160"/>
      <c r="O36" s="160"/>
      <c r="P36" s="161"/>
      <c r="Q36" s="124"/>
      <c r="R36" s="95"/>
      <c r="S36" s="95"/>
      <c r="T36" s="95"/>
    </row>
    <row r="37" spans="1:20" ht="16.5" customHeight="1" thickTop="1" thickBot="1">
      <c r="A37" s="1103"/>
      <c r="B37" s="1075"/>
      <c r="C37" s="1077" t="s">
        <v>166</v>
      </c>
      <c r="D37" s="154" t="s">
        <v>311</v>
      </c>
      <c r="E37" s="80" t="s">
        <v>89</v>
      </c>
      <c r="F37" s="81" t="s">
        <v>167</v>
      </c>
      <c r="G37" s="81"/>
      <c r="H37" s="85"/>
      <c r="I37" s="86" t="s">
        <v>78</v>
      </c>
      <c r="K37" s="95"/>
      <c r="L37" s="162"/>
      <c r="M37" s="162"/>
      <c r="N37" s="162"/>
      <c r="O37" s="162"/>
      <c r="P37" s="163"/>
      <c r="Q37" s="163"/>
      <c r="R37" s="95"/>
      <c r="S37" s="95"/>
      <c r="T37" s="95"/>
    </row>
    <row r="38" spans="1:20" ht="16.5" customHeight="1" thickTop="1" thickBot="1">
      <c r="A38" s="1104"/>
      <c r="B38" s="1076"/>
      <c r="C38" s="1078"/>
      <c r="D38" s="157" t="s">
        <v>80</v>
      </c>
      <c r="E38" s="91"/>
      <c r="F38" s="92" t="s">
        <v>86</v>
      </c>
      <c r="G38" s="81" t="s">
        <v>99</v>
      </c>
      <c r="H38" s="82"/>
      <c r="I38" s="93" t="s">
        <v>60</v>
      </c>
      <c r="K38" s="95"/>
      <c r="L38" s="162"/>
      <c r="M38" s="162"/>
      <c r="N38" s="162"/>
      <c r="O38" s="162"/>
      <c r="P38" s="163"/>
      <c r="Q38" s="163"/>
      <c r="R38" s="95"/>
      <c r="S38" s="95"/>
      <c r="T38" s="95"/>
    </row>
    <row r="39" spans="1:20" ht="16.5" customHeight="1" thickBot="1">
      <c r="A39" s="1102" t="s">
        <v>199</v>
      </c>
      <c r="B39" s="1071" t="s">
        <v>163</v>
      </c>
      <c r="C39" s="1072"/>
      <c r="D39" s="152" t="s">
        <v>106</v>
      </c>
      <c r="E39" s="74" t="s">
        <v>89</v>
      </c>
      <c r="F39" s="75" t="s">
        <v>90</v>
      </c>
      <c r="G39" s="75"/>
      <c r="H39" s="76"/>
      <c r="I39" s="77" t="s">
        <v>78</v>
      </c>
      <c r="K39" s="95"/>
      <c r="L39" s="164"/>
      <c r="M39" s="164"/>
      <c r="N39" s="164"/>
      <c r="O39" s="164"/>
      <c r="P39" s="164"/>
      <c r="Q39" s="165"/>
      <c r="R39" s="95"/>
      <c r="S39" s="95"/>
      <c r="T39" s="95"/>
    </row>
    <row r="40" spans="1:20" ht="16.5" customHeight="1" thickTop="1" thickBot="1">
      <c r="A40" s="1103"/>
      <c r="B40" s="1073"/>
      <c r="C40" s="1074"/>
      <c r="D40" s="156" t="s">
        <v>80</v>
      </c>
      <c r="E40" s="80"/>
      <c r="F40" s="81" t="s">
        <v>85</v>
      </c>
      <c r="G40" s="81" t="s">
        <v>184</v>
      </c>
      <c r="H40" s="82"/>
      <c r="I40" s="83" t="s">
        <v>60</v>
      </c>
      <c r="K40" s="95"/>
      <c r="L40" s="102"/>
      <c r="M40" s="102"/>
      <c r="N40" s="95"/>
      <c r="O40" s="102"/>
      <c r="P40" s="95"/>
      <c r="Q40" s="95"/>
      <c r="R40" s="95"/>
      <c r="S40" s="95"/>
      <c r="T40" s="95"/>
    </row>
    <row r="41" spans="1:20" ht="16.5" customHeight="1" thickTop="1" thickBot="1">
      <c r="A41" s="1103"/>
      <c r="B41" s="1075"/>
      <c r="C41" s="1077" t="s">
        <v>166</v>
      </c>
      <c r="D41" s="154" t="s">
        <v>311</v>
      </c>
      <c r="E41" s="80" t="s">
        <v>89</v>
      </c>
      <c r="F41" s="81" t="s">
        <v>167</v>
      </c>
      <c r="G41" s="81"/>
      <c r="H41" s="85"/>
      <c r="I41" s="86" t="s">
        <v>78</v>
      </c>
      <c r="K41" s="95"/>
      <c r="L41" s="102"/>
      <c r="M41" s="102"/>
      <c r="N41" s="95"/>
      <c r="O41" s="102"/>
      <c r="P41" s="95"/>
      <c r="Q41" s="95"/>
      <c r="R41" s="95"/>
      <c r="S41" s="95"/>
      <c r="T41" s="95"/>
    </row>
    <row r="42" spans="1:20" ht="16.5" customHeight="1" thickTop="1" thickBot="1">
      <c r="A42" s="1104"/>
      <c r="B42" s="1076"/>
      <c r="C42" s="1078"/>
      <c r="D42" s="157" t="s">
        <v>80</v>
      </c>
      <c r="E42" s="91"/>
      <c r="F42" s="92" t="s">
        <v>86</v>
      </c>
      <c r="G42" s="81" t="s">
        <v>100</v>
      </c>
      <c r="H42" s="82"/>
      <c r="I42" s="93" t="s">
        <v>60</v>
      </c>
      <c r="K42" s="95"/>
      <c r="L42" s="102"/>
      <c r="M42" s="102"/>
      <c r="N42" s="95"/>
      <c r="O42" s="102"/>
      <c r="P42" s="95"/>
      <c r="Q42" s="95"/>
      <c r="R42" s="95"/>
      <c r="S42" s="95"/>
      <c r="T42" s="95"/>
    </row>
    <row r="43" spans="1:20" ht="16.5" customHeight="1" thickBot="1">
      <c r="A43" s="1102" t="s">
        <v>200</v>
      </c>
      <c r="B43" s="1071" t="s">
        <v>163</v>
      </c>
      <c r="C43" s="1072"/>
      <c r="D43" s="152" t="s">
        <v>106</v>
      </c>
      <c r="E43" s="74" t="s">
        <v>89</v>
      </c>
      <c r="F43" s="75" t="s">
        <v>90</v>
      </c>
      <c r="G43" s="75"/>
      <c r="H43" s="76"/>
      <c r="I43" s="77" t="s">
        <v>78</v>
      </c>
      <c r="K43" s="95"/>
      <c r="L43" s="102"/>
      <c r="M43" s="102"/>
      <c r="N43" s="95"/>
      <c r="O43" s="102"/>
      <c r="P43" s="95"/>
      <c r="Q43" s="95"/>
      <c r="R43" s="95"/>
      <c r="S43" s="95"/>
      <c r="T43" s="95"/>
    </row>
    <row r="44" spans="1:20" ht="16.5" customHeight="1" thickTop="1" thickBot="1">
      <c r="A44" s="1103"/>
      <c r="B44" s="1073"/>
      <c r="C44" s="1074"/>
      <c r="D44" s="156" t="s">
        <v>80</v>
      </c>
      <c r="E44" s="80"/>
      <c r="F44" s="81" t="s">
        <v>85</v>
      </c>
      <c r="G44" s="81" t="s">
        <v>186</v>
      </c>
      <c r="H44" s="82"/>
      <c r="I44" s="83" t="s">
        <v>60</v>
      </c>
      <c r="K44" s="95"/>
      <c r="L44" s="102"/>
      <c r="M44" s="102"/>
      <c r="N44" s="95"/>
      <c r="O44" s="102"/>
      <c r="P44" s="95"/>
      <c r="Q44" s="95"/>
      <c r="R44" s="95"/>
      <c r="S44" s="95"/>
      <c r="T44" s="95"/>
    </row>
    <row r="45" spans="1:20" ht="16.5" customHeight="1" thickTop="1" thickBot="1">
      <c r="A45" s="1103"/>
      <c r="B45" s="1075"/>
      <c r="C45" s="1077" t="s">
        <v>166</v>
      </c>
      <c r="D45" s="154" t="s">
        <v>311</v>
      </c>
      <c r="E45" s="80" t="s">
        <v>89</v>
      </c>
      <c r="F45" s="81" t="s">
        <v>167</v>
      </c>
      <c r="G45" s="81"/>
      <c r="H45" s="85"/>
      <c r="I45" s="86" t="s">
        <v>78</v>
      </c>
      <c r="K45" s="95"/>
      <c r="L45" s="102"/>
      <c r="M45" s="102"/>
      <c r="N45" s="95"/>
      <c r="O45" s="102"/>
      <c r="P45" s="95"/>
      <c r="Q45" s="95"/>
      <c r="R45" s="95"/>
      <c r="S45" s="95"/>
      <c r="T45" s="95"/>
    </row>
    <row r="46" spans="1:20" ht="16.5" customHeight="1" thickTop="1" thickBot="1">
      <c r="A46" s="1104"/>
      <c r="B46" s="1076"/>
      <c r="C46" s="1078"/>
      <c r="D46" s="157" t="s">
        <v>80</v>
      </c>
      <c r="E46" s="91"/>
      <c r="F46" s="92" t="s">
        <v>86</v>
      </c>
      <c r="G46" s="81" t="s">
        <v>88</v>
      </c>
      <c r="H46" s="82"/>
      <c r="I46" s="93" t="s">
        <v>60</v>
      </c>
      <c r="K46" s="95"/>
      <c r="L46" s="102"/>
      <c r="M46" s="102"/>
      <c r="N46" s="95"/>
      <c r="O46" s="102"/>
      <c r="P46" s="95"/>
      <c r="Q46" s="95"/>
      <c r="R46" s="95"/>
      <c r="S46" s="95"/>
      <c r="T46" s="95"/>
    </row>
    <row r="47" spans="1:20" ht="16.5" customHeight="1" thickBot="1">
      <c r="A47" s="1102" t="s">
        <v>201</v>
      </c>
      <c r="B47" s="1071" t="s">
        <v>163</v>
      </c>
      <c r="C47" s="1072"/>
      <c r="D47" s="152" t="s">
        <v>106</v>
      </c>
      <c r="E47" s="74" t="s">
        <v>89</v>
      </c>
      <c r="F47" s="75" t="s">
        <v>90</v>
      </c>
      <c r="G47" s="75"/>
      <c r="H47" s="76"/>
      <c r="I47" s="77" t="s">
        <v>78</v>
      </c>
      <c r="K47" s="95"/>
      <c r="L47" s="102"/>
      <c r="M47" s="102"/>
      <c r="N47" s="95"/>
      <c r="O47" s="102"/>
      <c r="P47" s="95"/>
      <c r="Q47" s="95"/>
      <c r="R47" s="95"/>
      <c r="S47" s="95"/>
      <c r="T47" s="95"/>
    </row>
    <row r="48" spans="1:20" ht="16.5" customHeight="1" thickTop="1" thickBot="1">
      <c r="A48" s="1103"/>
      <c r="B48" s="1073"/>
      <c r="C48" s="1074"/>
      <c r="D48" s="156" t="s">
        <v>80</v>
      </c>
      <c r="E48" s="80"/>
      <c r="F48" s="81" t="s">
        <v>85</v>
      </c>
      <c r="G48" s="81" t="s">
        <v>189</v>
      </c>
      <c r="H48" s="82"/>
      <c r="I48" s="83" t="s">
        <v>60</v>
      </c>
      <c r="K48" s="95"/>
      <c r="L48" s="102"/>
      <c r="M48" s="102"/>
      <c r="N48" s="95"/>
      <c r="O48" s="102"/>
      <c r="P48" s="95"/>
      <c r="Q48" s="95"/>
      <c r="R48" s="95"/>
      <c r="S48" s="95"/>
      <c r="T48" s="95"/>
    </row>
    <row r="49" spans="1:21" ht="16.5" customHeight="1" thickTop="1" thickBot="1">
      <c r="A49" s="1103"/>
      <c r="B49" s="1075"/>
      <c r="C49" s="1077" t="s">
        <v>166</v>
      </c>
      <c r="D49" s="154" t="s">
        <v>311</v>
      </c>
      <c r="E49" s="80" t="s">
        <v>89</v>
      </c>
      <c r="F49" s="81" t="s">
        <v>167</v>
      </c>
      <c r="G49" s="81"/>
      <c r="H49" s="85"/>
      <c r="I49" s="86" t="s">
        <v>78</v>
      </c>
      <c r="K49" s="95"/>
      <c r="L49" s="102"/>
      <c r="M49" s="102"/>
      <c r="N49" s="95"/>
      <c r="O49" s="102"/>
      <c r="P49" s="95"/>
      <c r="Q49" s="95"/>
      <c r="R49" s="95"/>
      <c r="S49" s="95"/>
      <c r="T49" s="95"/>
    </row>
    <row r="50" spans="1:21" ht="16.5" customHeight="1" thickTop="1" thickBot="1">
      <c r="A50" s="1104"/>
      <c r="B50" s="1076"/>
      <c r="C50" s="1078"/>
      <c r="D50" s="157" t="s">
        <v>80</v>
      </c>
      <c r="E50" s="91"/>
      <c r="F50" s="92" t="s">
        <v>86</v>
      </c>
      <c r="G50" s="127" t="s">
        <v>190</v>
      </c>
      <c r="H50" s="82"/>
      <c r="I50" s="93" t="s">
        <v>60</v>
      </c>
      <c r="K50" s="95"/>
      <c r="L50" s="102"/>
      <c r="M50" s="102"/>
      <c r="N50" s="95"/>
      <c r="O50" s="102"/>
      <c r="P50" s="95"/>
      <c r="Q50" s="95"/>
      <c r="R50" s="95"/>
      <c r="S50" s="95"/>
      <c r="T50" s="95"/>
    </row>
    <row r="51" spans="1:21" s="133" customFormat="1" ht="6.75" customHeight="1">
      <c r="A51" s="128"/>
      <c r="B51" s="128"/>
      <c r="C51" s="128"/>
      <c r="D51" s="129"/>
      <c r="E51" s="80"/>
      <c r="F51" s="130"/>
      <c r="G51" s="130"/>
      <c r="H51" s="131"/>
      <c r="I51" s="132"/>
      <c r="K51" s="95"/>
      <c r="L51" s="102"/>
      <c r="M51" s="102"/>
      <c r="N51" s="95"/>
      <c r="O51" s="102"/>
      <c r="P51" s="95"/>
      <c r="Q51" s="95"/>
      <c r="R51" s="95"/>
      <c r="S51" s="95"/>
      <c r="T51" s="95"/>
      <c r="U51" s="129"/>
    </row>
    <row r="81" spans="1:1" ht="409.6">
      <c r="A81" s="372" t="s">
        <v>346</v>
      </c>
    </row>
  </sheetData>
  <mergeCells count="54">
    <mergeCell ref="A2:Q2"/>
    <mergeCell ref="A3:I3"/>
    <mergeCell ref="F4:I4"/>
    <mergeCell ref="A5:I5"/>
    <mergeCell ref="A7:A10"/>
    <mergeCell ref="B7:C8"/>
    <mergeCell ref="L7:L8"/>
    <mergeCell ref="M7:P7"/>
    <mergeCell ref="M8:N8"/>
    <mergeCell ref="O8:P8"/>
    <mergeCell ref="B9:B10"/>
    <mergeCell ref="C9:C10"/>
    <mergeCell ref="A11:A14"/>
    <mergeCell ref="B11:C12"/>
    <mergeCell ref="B13:B14"/>
    <mergeCell ref="C13:C14"/>
    <mergeCell ref="A15:A18"/>
    <mergeCell ref="B15:C16"/>
    <mergeCell ref="B17:B18"/>
    <mergeCell ref="C17:C18"/>
    <mergeCell ref="A19:A22"/>
    <mergeCell ref="B19:C20"/>
    <mergeCell ref="B21:B22"/>
    <mergeCell ref="C21:C22"/>
    <mergeCell ref="A23:A26"/>
    <mergeCell ref="B23:C24"/>
    <mergeCell ref="B25:B26"/>
    <mergeCell ref="C25:C26"/>
    <mergeCell ref="A27:A30"/>
    <mergeCell ref="B27:C28"/>
    <mergeCell ref="B29:B30"/>
    <mergeCell ref="C29:C30"/>
    <mergeCell ref="A35:A38"/>
    <mergeCell ref="B35:C36"/>
    <mergeCell ref="L35:P35"/>
    <mergeCell ref="B37:B38"/>
    <mergeCell ref="C37:C38"/>
    <mergeCell ref="A31:A34"/>
    <mergeCell ref="B31:C32"/>
    <mergeCell ref="L31:Q32"/>
    <mergeCell ref="B33:B34"/>
    <mergeCell ref="C33:C34"/>
    <mergeCell ref="A47:A50"/>
    <mergeCell ref="B47:C48"/>
    <mergeCell ref="B49:B50"/>
    <mergeCell ref="C49:C50"/>
    <mergeCell ref="A39:A42"/>
    <mergeCell ref="B39:C40"/>
    <mergeCell ref="B41:B42"/>
    <mergeCell ref="C41:C42"/>
    <mergeCell ref="A43:A46"/>
    <mergeCell ref="B43:C44"/>
    <mergeCell ref="B45:B46"/>
    <mergeCell ref="C45:C46"/>
  </mergeCells>
  <phoneticPr fontId="5"/>
  <pageMargins left="0.41" right="0.25" top="0.45" bottom="0.39" header="0.24" footer="0.3"/>
  <pageSetup paperSize="9" scale="86" orientation="portrait" r:id="rId1"/>
  <headerFooter alignWithMargins="0">
    <oddHeader>&amp;R&amp;A</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U81"/>
  <sheetViews>
    <sheetView view="pageBreakPreview" zoomScaleNormal="100" zoomScaleSheetLayoutView="100" workbookViewId="0">
      <selection activeCell="AE41" sqref="AD41:AE41"/>
    </sheetView>
  </sheetViews>
  <sheetFormatPr defaultRowHeight="10.8"/>
  <cols>
    <col min="1" max="3" width="7.85546875" style="253" customWidth="1"/>
    <col min="4" max="4" width="26" style="172" customWidth="1"/>
    <col min="5" max="5" width="3.7109375" style="225" customWidth="1"/>
    <col min="6" max="6" width="12.140625" style="254" customWidth="1"/>
    <col min="7" max="7" width="3.140625" style="254" customWidth="1"/>
    <col min="8" max="8" width="10.7109375" style="255" customWidth="1"/>
    <col min="9" max="9" width="5.7109375" style="256" customWidth="1"/>
    <col min="10" max="10" width="2.7109375" style="172" customWidth="1"/>
    <col min="11" max="11" width="6.7109375" style="173" customWidth="1"/>
    <col min="12" max="12" width="15.7109375" style="174" customWidth="1"/>
    <col min="13" max="13" width="3.28515625" style="174" customWidth="1"/>
    <col min="14" max="14" width="11.85546875" style="175" customWidth="1"/>
    <col min="15" max="15" width="3.28515625" style="174" customWidth="1"/>
    <col min="16" max="16" width="11.85546875" style="175" customWidth="1"/>
    <col min="17" max="17" width="8" style="175" customWidth="1"/>
    <col min="18" max="19" width="12.42578125" style="176" customWidth="1"/>
    <col min="20" max="21" width="12.42578125" style="173" customWidth="1"/>
    <col min="22" max="23" width="12.42578125" style="172" customWidth="1"/>
    <col min="24" max="258" width="9.140625" style="172"/>
    <col min="259" max="259" width="7.85546875" style="172" customWidth="1"/>
    <col min="260" max="260" width="26" style="172" customWidth="1"/>
    <col min="261" max="261" width="3.7109375" style="172" customWidth="1"/>
    <col min="262" max="262" width="12.140625" style="172" customWidth="1"/>
    <col min="263" max="263" width="3.140625" style="172" customWidth="1"/>
    <col min="264" max="264" width="10.7109375" style="172" customWidth="1"/>
    <col min="265" max="265" width="5.7109375" style="172" customWidth="1"/>
    <col min="266" max="266" width="2.7109375" style="172" customWidth="1"/>
    <col min="267" max="267" width="6.7109375" style="172" customWidth="1"/>
    <col min="268" max="268" width="15.7109375" style="172" customWidth="1"/>
    <col min="269" max="269" width="3.28515625" style="172" customWidth="1"/>
    <col min="270" max="270" width="11.85546875" style="172" customWidth="1"/>
    <col min="271" max="271" width="3.28515625" style="172" customWidth="1"/>
    <col min="272" max="272" width="11.85546875" style="172" customWidth="1"/>
    <col min="273" max="273" width="8" style="172" customWidth="1"/>
    <col min="274" max="279" width="12.42578125" style="172" customWidth="1"/>
    <col min="280" max="514" width="9.140625" style="172"/>
    <col min="515" max="515" width="7.85546875" style="172" customWidth="1"/>
    <col min="516" max="516" width="26" style="172" customWidth="1"/>
    <col min="517" max="517" width="3.7109375" style="172" customWidth="1"/>
    <col min="518" max="518" width="12.140625" style="172" customWidth="1"/>
    <col min="519" max="519" width="3.140625" style="172" customWidth="1"/>
    <col min="520" max="520" width="10.7109375" style="172" customWidth="1"/>
    <col min="521" max="521" width="5.7109375" style="172" customWidth="1"/>
    <col min="522" max="522" width="2.7109375" style="172" customWidth="1"/>
    <col min="523" max="523" width="6.7109375" style="172" customWidth="1"/>
    <col min="524" max="524" width="15.7109375" style="172" customWidth="1"/>
    <col min="525" max="525" width="3.28515625" style="172" customWidth="1"/>
    <col min="526" max="526" width="11.85546875" style="172" customWidth="1"/>
    <col min="527" max="527" width="3.28515625" style="172" customWidth="1"/>
    <col min="528" max="528" width="11.85546875" style="172" customWidth="1"/>
    <col min="529" max="529" width="8" style="172" customWidth="1"/>
    <col min="530" max="535" width="12.42578125" style="172" customWidth="1"/>
    <col min="536" max="770" width="9.140625" style="172"/>
    <col min="771" max="771" width="7.85546875" style="172" customWidth="1"/>
    <col min="772" max="772" width="26" style="172" customWidth="1"/>
    <col min="773" max="773" width="3.7109375" style="172" customWidth="1"/>
    <col min="774" max="774" width="12.140625" style="172" customWidth="1"/>
    <col min="775" max="775" width="3.140625" style="172" customWidth="1"/>
    <col min="776" max="776" width="10.7109375" style="172" customWidth="1"/>
    <col min="777" max="777" width="5.7109375" style="172" customWidth="1"/>
    <col min="778" max="778" width="2.7109375" style="172" customWidth="1"/>
    <col min="779" max="779" width="6.7109375" style="172" customWidth="1"/>
    <col min="780" max="780" width="15.7109375" style="172" customWidth="1"/>
    <col min="781" max="781" width="3.28515625" style="172" customWidth="1"/>
    <col min="782" max="782" width="11.85546875" style="172" customWidth="1"/>
    <col min="783" max="783" width="3.28515625" style="172" customWidth="1"/>
    <col min="784" max="784" width="11.85546875" style="172" customWidth="1"/>
    <col min="785" max="785" width="8" style="172" customWidth="1"/>
    <col min="786" max="791" width="12.42578125" style="172" customWidth="1"/>
    <col min="792" max="1026" width="9.140625" style="172"/>
    <col min="1027" max="1027" width="7.85546875" style="172" customWidth="1"/>
    <col min="1028" max="1028" width="26" style="172" customWidth="1"/>
    <col min="1029" max="1029" width="3.7109375" style="172" customWidth="1"/>
    <col min="1030" max="1030" width="12.140625" style="172" customWidth="1"/>
    <col min="1031" max="1031" width="3.140625" style="172" customWidth="1"/>
    <col min="1032" max="1032" width="10.7109375" style="172" customWidth="1"/>
    <col min="1033" max="1033" width="5.7109375" style="172" customWidth="1"/>
    <col min="1034" max="1034" width="2.7109375" style="172" customWidth="1"/>
    <col min="1035" max="1035" width="6.7109375" style="172" customWidth="1"/>
    <col min="1036" max="1036" width="15.7109375" style="172" customWidth="1"/>
    <col min="1037" max="1037" width="3.28515625" style="172" customWidth="1"/>
    <col min="1038" max="1038" width="11.85546875" style="172" customWidth="1"/>
    <col min="1039" max="1039" width="3.28515625" style="172" customWidth="1"/>
    <col min="1040" max="1040" width="11.85546875" style="172" customWidth="1"/>
    <col min="1041" max="1041" width="8" style="172" customWidth="1"/>
    <col min="1042" max="1047" width="12.42578125" style="172" customWidth="1"/>
    <col min="1048" max="1282" width="9.140625" style="172"/>
    <col min="1283" max="1283" width="7.85546875" style="172" customWidth="1"/>
    <col min="1284" max="1284" width="26" style="172" customWidth="1"/>
    <col min="1285" max="1285" width="3.7109375" style="172" customWidth="1"/>
    <col min="1286" max="1286" width="12.140625" style="172" customWidth="1"/>
    <col min="1287" max="1287" width="3.140625" style="172" customWidth="1"/>
    <col min="1288" max="1288" width="10.7109375" style="172" customWidth="1"/>
    <col min="1289" max="1289" width="5.7109375" style="172" customWidth="1"/>
    <col min="1290" max="1290" width="2.7109375" style="172" customWidth="1"/>
    <col min="1291" max="1291" width="6.7109375" style="172" customWidth="1"/>
    <col min="1292" max="1292" width="15.7109375" style="172" customWidth="1"/>
    <col min="1293" max="1293" width="3.28515625" style="172" customWidth="1"/>
    <col min="1294" max="1294" width="11.85546875" style="172" customWidth="1"/>
    <col min="1295" max="1295" width="3.28515625" style="172" customWidth="1"/>
    <col min="1296" max="1296" width="11.85546875" style="172" customWidth="1"/>
    <col min="1297" max="1297" width="8" style="172" customWidth="1"/>
    <col min="1298" max="1303" width="12.42578125" style="172" customWidth="1"/>
    <col min="1304" max="1538" width="9.140625" style="172"/>
    <col min="1539" max="1539" width="7.85546875" style="172" customWidth="1"/>
    <col min="1540" max="1540" width="26" style="172" customWidth="1"/>
    <col min="1541" max="1541" width="3.7109375" style="172" customWidth="1"/>
    <col min="1542" max="1542" width="12.140625" style="172" customWidth="1"/>
    <col min="1543" max="1543" width="3.140625" style="172" customWidth="1"/>
    <col min="1544" max="1544" width="10.7109375" style="172" customWidth="1"/>
    <col min="1545" max="1545" width="5.7109375" style="172" customWidth="1"/>
    <col min="1546" max="1546" width="2.7109375" style="172" customWidth="1"/>
    <col min="1547" max="1547" width="6.7109375" style="172" customWidth="1"/>
    <col min="1548" max="1548" width="15.7109375" style="172" customWidth="1"/>
    <col min="1549" max="1549" width="3.28515625" style="172" customWidth="1"/>
    <col min="1550" max="1550" width="11.85546875" style="172" customWidth="1"/>
    <col min="1551" max="1551" width="3.28515625" style="172" customWidth="1"/>
    <col min="1552" max="1552" width="11.85546875" style="172" customWidth="1"/>
    <col min="1553" max="1553" width="8" style="172" customWidth="1"/>
    <col min="1554" max="1559" width="12.42578125" style="172" customWidth="1"/>
    <col min="1560" max="1794" width="9.140625" style="172"/>
    <col min="1795" max="1795" width="7.85546875" style="172" customWidth="1"/>
    <col min="1796" max="1796" width="26" style="172" customWidth="1"/>
    <col min="1797" max="1797" width="3.7109375" style="172" customWidth="1"/>
    <col min="1798" max="1798" width="12.140625" style="172" customWidth="1"/>
    <col min="1799" max="1799" width="3.140625" style="172" customWidth="1"/>
    <col min="1800" max="1800" width="10.7109375" style="172" customWidth="1"/>
    <col min="1801" max="1801" width="5.7109375" style="172" customWidth="1"/>
    <col min="1802" max="1802" width="2.7109375" style="172" customWidth="1"/>
    <col min="1803" max="1803" width="6.7109375" style="172" customWidth="1"/>
    <col min="1804" max="1804" width="15.7109375" style="172" customWidth="1"/>
    <col min="1805" max="1805" width="3.28515625" style="172" customWidth="1"/>
    <col min="1806" max="1806" width="11.85546875" style="172" customWidth="1"/>
    <col min="1807" max="1807" width="3.28515625" style="172" customWidth="1"/>
    <col min="1808" max="1808" width="11.85546875" style="172" customWidth="1"/>
    <col min="1809" max="1809" width="8" style="172" customWidth="1"/>
    <col min="1810" max="1815" width="12.42578125" style="172" customWidth="1"/>
    <col min="1816" max="2050" width="9.140625" style="172"/>
    <col min="2051" max="2051" width="7.85546875" style="172" customWidth="1"/>
    <col min="2052" max="2052" width="26" style="172" customWidth="1"/>
    <col min="2053" max="2053" width="3.7109375" style="172" customWidth="1"/>
    <col min="2054" max="2054" width="12.140625" style="172" customWidth="1"/>
    <col min="2055" max="2055" width="3.140625" style="172" customWidth="1"/>
    <col min="2056" max="2056" width="10.7109375" style="172" customWidth="1"/>
    <col min="2057" max="2057" width="5.7109375" style="172" customWidth="1"/>
    <col min="2058" max="2058" width="2.7109375" style="172" customWidth="1"/>
    <col min="2059" max="2059" width="6.7109375" style="172" customWidth="1"/>
    <col min="2060" max="2060" width="15.7109375" style="172" customWidth="1"/>
    <col min="2061" max="2061" width="3.28515625" style="172" customWidth="1"/>
    <col min="2062" max="2062" width="11.85546875" style="172" customWidth="1"/>
    <col min="2063" max="2063" width="3.28515625" style="172" customWidth="1"/>
    <col min="2064" max="2064" width="11.85546875" style="172" customWidth="1"/>
    <col min="2065" max="2065" width="8" style="172" customWidth="1"/>
    <col min="2066" max="2071" width="12.42578125" style="172" customWidth="1"/>
    <col min="2072" max="2306" width="9.140625" style="172"/>
    <col min="2307" max="2307" width="7.85546875" style="172" customWidth="1"/>
    <col min="2308" max="2308" width="26" style="172" customWidth="1"/>
    <col min="2309" max="2309" width="3.7109375" style="172" customWidth="1"/>
    <col min="2310" max="2310" width="12.140625" style="172" customWidth="1"/>
    <col min="2311" max="2311" width="3.140625" style="172" customWidth="1"/>
    <col min="2312" max="2312" width="10.7109375" style="172" customWidth="1"/>
    <col min="2313" max="2313" width="5.7109375" style="172" customWidth="1"/>
    <col min="2314" max="2314" width="2.7109375" style="172" customWidth="1"/>
    <col min="2315" max="2315" width="6.7109375" style="172" customWidth="1"/>
    <col min="2316" max="2316" width="15.7109375" style="172" customWidth="1"/>
    <col min="2317" max="2317" width="3.28515625" style="172" customWidth="1"/>
    <col min="2318" max="2318" width="11.85546875" style="172" customWidth="1"/>
    <col min="2319" max="2319" width="3.28515625" style="172" customWidth="1"/>
    <col min="2320" max="2320" width="11.85546875" style="172" customWidth="1"/>
    <col min="2321" max="2321" width="8" style="172" customWidth="1"/>
    <col min="2322" max="2327" width="12.42578125" style="172" customWidth="1"/>
    <col min="2328" max="2562" width="9.140625" style="172"/>
    <col min="2563" max="2563" width="7.85546875" style="172" customWidth="1"/>
    <col min="2564" max="2564" width="26" style="172" customWidth="1"/>
    <col min="2565" max="2565" width="3.7109375" style="172" customWidth="1"/>
    <col min="2566" max="2566" width="12.140625" style="172" customWidth="1"/>
    <col min="2567" max="2567" width="3.140625" style="172" customWidth="1"/>
    <col min="2568" max="2568" width="10.7109375" style="172" customWidth="1"/>
    <col min="2569" max="2569" width="5.7109375" style="172" customWidth="1"/>
    <col min="2570" max="2570" width="2.7109375" style="172" customWidth="1"/>
    <col min="2571" max="2571" width="6.7109375" style="172" customWidth="1"/>
    <col min="2572" max="2572" width="15.7109375" style="172" customWidth="1"/>
    <col min="2573" max="2573" width="3.28515625" style="172" customWidth="1"/>
    <col min="2574" max="2574" width="11.85546875" style="172" customWidth="1"/>
    <col min="2575" max="2575" width="3.28515625" style="172" customWidth="1"/>
    <col min="2576" max="2576" width="11.85546875" style="172" customWidth="1"/>
    <col min="2577" max="2577" width="8" style="172" customWidth="1"/>
    <col min="2578" max="2583" width="12.42578125" style="172" customWidth="1"/>
    <col min="2584" max="2818" width="9.140625" style="172"/>
    <col min="2819" max="2819" width="7.85546875" style="172" customWidth="1"/>
    <col min="2820" max="2820" width="26" style="172" customWidth="1"/>
    <col min="2821" max="2821" width="3.7109375" style="172" customWidth="1"/>
    <col min="2822" max="2822" width="12.140625" style="172" customWidth="1"/>
    <col min="2823" max="2823" width="3.140625" style="172" customWidth="1"/>
    <col min="2824" max="2824" width="10.7109375" style="172" customWidth="1"/>
    <col min="2825" max="2825" width="5.7109375" style="172" customWidth="1"/>
    <col min="2826" max="2826" width="2.7109375" style="172" customWidth="1"/>
    <col min="2827" max="2827" width="6.7109375" style="172" customWidth="1"/>
    <col min="2828" max="2828" width="15.7109375" style="172" customWidth="1"/>
    <col min="2829" max="2829" width="3.28515625" style="172" customWidth="1"/>
    <col min="2830" max="2830" width="11.85546875" style="172" customWidth="1"/>
    <col min="2831" max="2831" width="3.28515625" style="172" customWidth="1"/>
    <col min="2832" max="2832" width="11.85546875" style="172" customWidth="1"/>
    <col min="2833" max="2833" width="8" style="172" customWidth="1"/>
    <col min="2834" max="2839" width="12.42578125" style="172" customWidth="1"/>
    <col min="2840" max="3074" width="9.140625" style="172"/>
    <col min="3075" max="3075" width="7.85546875" style="172" customWidth="1"/>
    <col min="3076" max="3076" width="26" style="172" customWidth="1"/>
    <col min="3077" max="3077" width="3.7109375" style="172" customWidth="1"/>
    <col min="3078" max="3078" width="12.140625" style="172" customWidth="1"/>
    <col min="3079" max="3079" width="3.140625" style="172" customWidth="1"/>
    <col min="3080" max="3080" width="10.7109375" style="172" customWidth="1"/>
    <col min="3081" max="3081" width="5.7109375" style="172" customWidth="1"/>
    <col min="3082" max="3082" width="2.7109375" style="172" customWidth="1"/>
    <col min="3083" max="3083" width="6.7109375" style="172" customWidth="1"/>
    <col min="3084" max="3084" width="15.7109375" style="172" customWidth="1"/>
    <col min="3085" max="3085" width="3.28515625" style="172" customWidth="1"/>
    <col min="3086" max="3086" width="11.85546875" style="172" customWidth="1"/>
    <col min="3087" max="3087" width="3.28515625" style="172" customWidth="1"/>
    <col min="3088" max="3088" width="11.85546875" style="172" customWidth="1"/>
    <col min="3089" max="3089" width="8" style="172" customWidth="1"/>
    <col min="3090" max="3095" width="12.42578125" style="172" customWidth="1"/>
    <col min="3096" max="3330" width="9.140625" style="172"/>
    <col min="3331" max="3331" width="7.85546875" style="172" customWidth="1"/>
    <col min="3332" max="3332" width="26" style="172" customWidth="1"/>
    <col min="3333" max="3333" width="3.7109375" style="172" customWidth="1"/>
    <col min="3334" max="3334" width="12.140625" style="172" customWidth="1"/>
    <col min="3335" max="3335" width="3.140625" style="172" customWidth="1"/>
    <col min="3336" max="3336" width="10.7109375" style="172" customWidth="1"/>
    <col min="3337" max="3337" width="5.7109375" style="172" customWidth="1"/>
    <col min="3338" max="3338" width="2.7109375" style="172" customWidth="1"/>
    <col min="3339" max="3339" width="6.7109375" style="172" customWidth="1"/>
    <col min="3340" max="3340" width="15.7109375" style="172" customWidth="1"/>
    <col min="3341" max="3341" width="3.28515625" style="172" customWidth="1"/>
    <col min="3342" max="3342" width="11.85546875" style="172" customWidth="1"/>
    <col min="3343" max="3343" width="3.28515625" style="172" customWidth="1"/>
    <col min="3344" max="3344" width="11.85546875" style="172" customWidth="1"/>
    <col min="3345" max="3345" width="8" style="172" customWidth="1"/>
    <col min="3346" max="3351" width="12.42578125" style="172" customWidth="1"/>
    <col min="3352" max="3586" width="9.140625" style="172"/>
    <col min="3587" max="3587" width="7.85546875" style="172" customWidth="1"/>
    <col min="3588" max="3588" width="26" style="172" customWidth="1"/>
    <col min="3589" max="3589" width="3.7109375" style="172" customWidth="1"/>
    <col min="3590" max="3590" width="12.140625" style="172" customWidth="1"/>
    <col min="3591" max="3591" width="3.140625" style="172" customWidth="1"/>
    <col min="3592" max="3592" width="10.7109375" style="172" customWidth="1"/>
    <col min="3593" max="3593" width="5.7109375" style="172" customWidth="1"/>
    <col min="3594" max="3594" width="2.7109375" style="172" customWidth="1"/>
    <col min="3595" max="3595" width="6.7109375" style="172" customWidth="1"/>
    <col min="3596" max="3596" width="15.7109375" style="172" customWidth="1"/>
    <col min="3597" max="3597" width="3.28515625" style="172" customWidth="1"/>
    <col min="3598" max="3598" width="11.85546875" style="172" customWidth="1"/>
    <col min="3599" max="3599" width="3.28515625" style="172" customWidth="1"/>
    <col min="3600" max="3600" width="11.85546875" style="172" customWidth="1"/>
    <col min="3601" max="3601" width="8" style="172" customWidth="1"/>
    <col min="3602" max="3607" width="12.42578125" style="172" customWidth="1"/>
    <col min="3608" max="3842" width="9.140625" style="172"/>
    <col min="3843" max="3843" width="7.85546875" style="172" customWidth="1"/>
    <col min="3844" max="3844" width="26" style="172" customWidth="1"/>
    <col min="3845" max="3845" width="3.7109375" style="172" customWidth="1"/>
    <col min="3846" max="3846" width="12.140625" style="172" customWidth="1"/>
    <col min="3847" max="3847" width="3.140625" style="172" customWidth="1"/>
    <col min="3848" max="3848" width="10.7109375" style="172" customWidth="1"/>
    <col min="3849" max="3849" width="5.7109375" style="172" customWidth="1"/>
    <col min="3850" max="3850" width="2.7109375" style="172" customWidth="1"/>
    <col min="3851" max="3851" width="6.7109375" style="172" customWidth="1"/>
    <col min="3852" max="3852" width="15.7109375" style="172" customWidth="1"/>
    <col min="3853" max="3853" width="3.28515625" style="172" customWidth="1"/>
    <col min="3854" max="3854" width="11.85546875" style="172" customWidth="1"/>
    <col min="3855" max="3855" width="3.28515625" style="172" customWidth="1"/>
    <col min="3856" max="3856" width="11.85546875" style="172" customWidth="1"/>
    <col min="3857" max="3857" width="8" style="172" customWidth="1"/>
    <col min="3858" max="3863" width="12.42578125" style="172" customWidth="1"/>
    <col min="3864" max="4098" width="9.140625" style="172"/>
    <col min="4099" max="4099" width="7.85546875" style="172" customWidth="1"/>
    <col min="4100" max="4100" width="26" style="172" customWidth="1"/>
    <col min="4101" max="4101" width="3.7109375" style="172" customWidth="1"/>
    <col min="4102" max="4102" width="12.140625" style="172" customWidth="1"/>
    <col min="4103" max="4103" width="3.140625" style="172" customWidth="1"/>
    <col min="4104" max="4104" width="10.7109375" style="172" customWidth="1"/>
    <col min="4105" max="4105" width="5.7109375" style="172" customWidth="1"/>
    <col min="4106" max="4106" width="2.7109375" style="172" customWidth="1"/>
    <col min="4107" max="4107" width="6.7109375" style="172" customWidth="1"/>
    <col min="4108" max="4108" width="15.7109375" style="172" customWidth="1"/>
    <col min="4109" max="4109" width="3.28515625" style="172" customWidth="1"/>
    <col min="4110" max="4110" width="11.85546875" style="172" customWidth="1"/>
    <col min="4111" max="4111" width="3.28515625" style="172" customWidth="1"/>
    <col min="4112" max="4112" width="11.85546875" style="172" customWidth="1"/>
    <col min="4113" max="4113" width="8" style="172" customWidth="1"/>
    <col min="4114" max="4119" width="12.42578125" style="172" customWidth="1"/>
    <col min="4120" max="4354" width="9.140625" style="172"/>
    <col min="4355" max="4355" width="7.85546875" style="172" customWidth="1"/>
    <col min="4356" max="4356" width="26" style="172" customWidth="1"/>
    <col min="4357" max="4357" width="3.7109375" style="172" customWidth="1"/>
    <col min="4358" max="4358" width="12.140625" style="172" customWidth="1"/>
    <col min="4359" max="4359" width="3.140625" style="172" customWidth="1"/>
    <col min="4360" max="4360" width="10.7109375" style="172" customWidth="1"/>
    <col min="4361" max="4361" width="5.7109375" style="172" customWidth="1"/>
    <col min="4362" max="4362" width="2.7109375" style="172" customWidth="1"/>
    <col min="4363" max="4363" width="6.7109375" style="172" customWidth="1"/>
    <col min="4364" max="4364" width="15.7109375" style="172" customWidth="1"/>
    <col min="4365" max="4365" width="3.28515625" style="172" customWidth="1"/>
    <col min="4366" max="4366" width="11.85546875" style="172" customWidth="1"/>
    <col min="4367" max="4367" width="3.28515625" style="172" customWidth="1"/>
    <col min="4368" max="4368" width="11.85546875" style="172" customWidth="1"/>
    <col min="4369" max="4369" width="8" style="172" customWidth="1"/>
    <col min="4370" max="4375" width="12.42578125" style="172" customWidth="1"/>
    <col min="4376" max="4610" width="9.140625" style="172"/>
    <col min="4611" max="4611" width="7.85546875" style="172" customWidth="1"/>
    <col min="4612" max="4612" width="26" style="172" customWidth="1"/>
    <col min="4613" max="4613" width="3.7109375" style="172" customWidth="1"/>
    <col min="4614" max="4614" width="12.140625" style="172" customWidth="1"/>
    <col min="4615" max="4615" width="3.140625" style="172" customWidth="1"/>
    <col min="4616" max="4616" width="10.7109375" style="172" customWidth="1"/>
    <col min="4617" max="4617" width="5.7109375" style="172" customWidth="1"/>
    <col min="4618" max="4618" width="2.7109375" style="172" customWidth="1"/>
    <col min="4619" max="4619" width="6.7109375" style="172" customWidth="1"/>
    <col min="4620" max="4620" width="15.7109375" style="172" customWidth="1"/>
    <col min="4621" max="4621" width="3.28515625" style="172" customWidth="1"/>
    <col min="4622" max="4622" width="11.85546875" style="172" customWidth="1"/>
    <col min="4623" max="4623" width="3.28515625" style="172" customWidth="1"/>
    <col min="4624" max="4624" width="11.85546875" style="172" customWidth="1"/>
    <col min="4625" max="4625" width="8" style="172" customWidth="1"/>
    <col min="4626" max="4631" width="12.42578125" style="172" customWidth="1"/>
    <col min="4632" max="4866" width="9.140625" style="172"/>
    <col min="4867" max="4867" width="7.85546875" style="172" customWidth="1"/>
    <col min="4868" max="4868" width="26" style="172" customWidth="1"/>
    <col min="4869" max="4869" width="3.7109375" style="172" customWidth="1"/>
    <col min="4870" max="4870" width="12.140625" style="172" customWidth="1"/>
    <col min="4871" max="4871" width="3.140625" style="172" customWidth="1"/>
    <col min="4872" max="4872" width="10.7109375" style="172" customWidth="1"/>
    <col min="4873" max="4873" width="5.7109375" style="172" customWidth="1"/>
    <col min="4874" max="4874" width="2.7109375" style="172" customWidth="1"/>
    <col min="4875" max="4875" width="6.7109375" style="172" customWidth="1"/>
    <col min="4876" max="4876" width="15.7109375" style="172" customWidth="1"/>
    <col min="4877" max="4877" width="3.28515625" style="172" customWidth="1"/>
    <col min="4878" max="4878" width="11.85546875" style="172" customWidth="1"/>
    <col min="4879" max="4879" width="3.28515625" style="172" customWidth="1"/>
    <col min="4880" max="4880" width="11.85546875" style="172" customWidth="1"/>
    <col min="4881" max="4881" width="8" style="172" customWidth="1"/>
    <col min="4882" max="4887" width="12.42578125" style="172" customWidth="1"/>
    <col min="4888" max="5122" width="9.140625" style="172"/>
    <col min="5123" max="5123" width="7.85546875" style="172" customWidth="1"/>
    <col min="5124" max="5124" width="26" style="172" customWidth="1"/>
    <col min="5125" max="5125" width="3.7109375" style="172" customWidth="1"/>
    <col min="5126" max="5126" width="12.140625" style="172" customWidth="1"/>
    <col min="5127" max="5127" width="3.140625" style="172" customWidth="1"/>
    <col min="5128" max="5128" width="10.7109375" style="172" customWidth="1"/>
    <col min="5129" max="5129" width="5.7109375" style="172" customWidth="1"/>
    <col min="5130" max="5130" width="2.7109375" style="172" customWidth="1"/>
    <col min="5131" max="5131" width="6.7109375" style="172" customWidth="1"/>
    <col min="5132" max="5132" width="15.7109375" style="172" customWidth="1"/>
    <col min="5133" max="5133" width="3.28515625" style="172" customWidth="1"/>
    <col min="5134" max="5134" width="11.85546875" style="172" customWidth="1"/>
    <col min="5135" max="5135" width="3.28515625" style="172" customWidth="1"/>
    <col min="5136" max="5136" width="11.85546875" style="172" customWidth="1"/>
    <col min="5137" max="5137" width="8" style="172" customWidth="1"/>
    <col min="5138" max="5143" width="12.42578125" style="172" customWidth="1"/>
    <col min="5144" max="5378" width="9.140625" style="172"/>
    <col min="5379" max="5379" width="7.85546875" style="172" customWidth="1"/>
    <col min="5380" max="5380" width="26" style="172" customWidth="1"/>
    <col min="5381" max="5381" width="3.7109375" style="172" customWidth="1"/>
    <col min="5382" max="5382" width="12.140625" style="172" customWidth="1"/>
    <col min="5383" max="5383" width="3.140625" style="172" customWidth="1"/>
    <col min="5384" max="5384" width="10.7109375" style="172" customWidth="1"/>
    <col min="5385" max="5385" width="5.7109375" style="172" customWidth="1"/>
    <col min="5386" max="5386" width="2.7109375" style="172" customWidth="1"/>
    <col min="5387" max="5387" width="6.7109375" style="172" customWidth="1"/>
    <col min="5388" max="5388" width="15.7109375" style="172" customWidth="1"/>
    <col min="5389" max="5389" width="3.28515625" style="172" customWidth="1"/>
    <col min="5390" max="5390" width="11.85546875" style="172" customWidth="1"/>
    <col min="5391" max="5391" width="3.28515625" style="172" customWidth="1"/>
    <col min="5392" max="5392" width="11.85546875" style="172" customWidth="1"/>
    <col min="5393" max="5393" width="8" style="172" customWidth="1"/>
    <col min="5394" max="5399" width="12.42578125" style="172" customWidth="1"/>
    <col min="5400" max="5634" width="9.140625" style="172"/>
    <col min="5635" max="5635" width="7.85546875" style="172" customWidth="1"/>
    <col min="5636" max="5636" width="26" style="172" customWidth="1"/>
    <col min="5637" max="5637" width="3.7109375" style="172" customWidth="1"/>
    <col min="5638" max="5638" width="12.140625" style="172" customWidth="1"/>
    <col min="5639" max="5639" width="3.140625" style="172" customWidth="1"/>
    <col min="5640" max="5640" width="10.7109375" style="172" customWidth="1"/>
    <col min="5641" max="5641" width="5.7109375" style="172" customWidth="1"/>
    <col min="5642" max="5642" width="2.7109375" style="172" customWidth="1"/>
    <col min="5643" max="5643" width="6.7109375" style="172" customWidth="1"/>
    <col min="5644" max="5644" width="15.7109375" style="172" customWidth="1"/>
    <col min="5645" max="5645" width="3.28515625" style="172" customWidth="1"/>
    <col min="5646" max="5646" width="11.85546875" style="172" customWidth="1"/>
    <col min="5647" max="5647" width="3.28515625" style="172" customWidth="1"/>
    <col min="5648" max="5648" width="11.85546875" style="172" customWidth="1"/>
    <col min="5649" max="5649" width="8" style="172" customWidth="1"/>
    <col min="5650" max="5655" width="12.42578125" style="172" customWidth="1"/>
    <col min="5656" max="5890" width="9.140625" style="172"/>
    <col min="5891" max="5891" width="7.85546875" style="172" customWidth="1"/>
    <col min="5892" max="5892" width="26" style="172" customWidth="1"/>
    <col min="5893" max="5893" width="3.7109375" style="172" customWidth="1"/>
    <col min="5894" max="5894" width="12.140625" style="172" customWidth="1"/>
    <col min="5895" max="5895" width="3.140625" style="172" customWidth="1"/>
    <col min="5896" max="5896" width="10.7109375" style="172" customWidth="1"/>
    <col min="5897" max="5897" width="5.7109375" style="172" customWidth="1"/>
    <col min="5898" max="5898" width="2.7109375" style="172" customWidth="1"/>
    <col min="5899" max="5899" width="6.7109375" style="172" customWidth="1"/>
    <col min="5900" max="5900" width="15.7109375" style="172" customWidth="1"/>
    <col min="5901" max="5901" width="3.28515625" style="172" customWidth="1"/>
    <col min="5902" max="5902" width="11.85546875" style="172" customWidth="1"/>
    <col min="5903" max="5903" width="3.28515625" style="172" customWidth="1"/>
    <col min="5904" max="5904" width="11.85546875" style="172" customWidth="1"/>
    <col min="5905" max="5905" width="8" style="172" customWidth="1"/>
    <col min="5906" max="5911" width="12.42578125" style="172" customWidth="1"/>
    <col min="5912" max="6146" width="9.140625" style="172"/>
    <col min="6147" max="6147" width="7.85546875" style="172" customWidth="1"/>
    <col min="6148" max="6148" width="26" style="172" customWidth="1"/>
    <col min="6149" max="6149" width="3.7109375" style="172" customWidth="1"/>
    <col min="6150" max="6150" width="12.140625" style="172" customWidth="1"/>
    <col min="6151" max="6151" width="3.140625" style="172" customWidth="1"/>
    <col min="6152" max="6152" width="10.7109375" style="172" customWidth="1"/>
    <col min="6153" max="6153" width="5.7109375" style="172" customWidth="1"/>
    <col min="6154" max="6154" width="2.7109375" style="172" customWidth="1"/>
    <col min="6155" max="6155" width="6.7109375" style="172" customWidth="1"/>
    <col min="6156" max="6156" width="15.7109375" style="172" customWidth="1"/>
    <col min="6157" max="6157" width="3.28515625" style="172" customWidth="1"/>
    <col min="6158" max="6158" width="11.85546875" style="172" customWidth="1"/>
    <col min="6159" max="6159" width="3.28515625" style="172" customWidth="1"/>
    <col min="6160" max="6160" width="11.85546875" style="172" customWidth="1"/>
    <col min="6161" max="6161" width="8" style="172" customWidth="1"/>
    <col min="6162" max="6167" width="12.42578125" style="172" customWidth="1"/>
    <col min="6168" max="6402" width="9.140625" style="172"/>
    <col min="6403" max="6403" width="7.85546875" style="172" customWidth="1"/>
    <col min="6404" max="6404" width="26" style="172" customWidth="1"/>
    <col min="6405" max="6405" width="3.7109375" style="172" customWidth="1"/>
    <col min="6406" max="6406" width="12.140625" style="172" customWidth="1"/>
    <col min="6407" max="6407" width="3.140625" style="172" customWidth="1"/>
    <col min="6408" max="6408" width="10.7109375" style="172" customWidth="1"/>
    <col min="6409" max="6409" width="5.7109375" style="172" customWidth="1"/>
    <col min="6410" max="6410" width="2.7109375" style="172" customWidth="1"/>
    <col min="6411" max="6411" width="6.7109375" style="172" customWidth="1"/>
    <col min="6412" max="6412" width="15.7109375" style="172" customWidth="1"/>
    <col min="6413" max="6413" width="3.28515625" style="172" customWidth="1"/>
    <col min="6414" max="6414" width="11.85546875" style="172" customWidth="1"/>
    <col min="6415" max="6415" width="3.28515625" style="172" customWidth="1"/>
    <col min="6416" max="6416" width="11.85546875" style="172" customWidth="1"/>
    <col min="6417" max="6417" width="8" style="172" customWidth="1"/>
    <col min="6418" max="6423" width="12.42578125" style="172" customWidth="1"/>
    <col min="6424" max="6658" width="9.140625" style="172"/>
    <col min="6659" max="6659" width="7.85546875" style="172" customWidth="1"/>
    <col min="6660" max="6660" width="26" style="172" customWidth="1"/>
    <col min="6661" max="6661" width="3.7109375" style="172" customWidth="1"/>
    <col min="6662" max="6662" width="12.140625" style="172" customWidth="1"/>
    <col min="6663" max="6663" width="3.140625" style="172" customWidth="1"/>
    <col min="6664" max="6664" width="10.7109375" style="172" customWidth="1"/>
    <col min="6665" max="6665" width="5.7109375" style="172" customWidth="1"/>
    <col min="6666" max="6666" width="2.7109375" style="172" customWidth="1"/>
    <col min="6667" max="6667" width="6.7109375" style="172" customWidth="1"/>
    <col min="6668" max="6668" width="15.7109375" style="172" customWidth="1"/>
    <col min="6669" max="6669" width="3.28515625" style="172" customWidth="1"/>
    <col min="6670" max="6670" width="11.85546875" style="172" customWidth="1"/>
    <col min="6671" max="6671" width="3.28515625" style="172" customWidth="1"/>
    <col min="6672" max="6672" width="11.85546875" style="172" customWidth="1"/>
    <col min="6673" max="6673" width="8" style="172" customWidth="1"/>
    <col min="6674" max="6679" width="12.42578125" style="172" customWidth="1"/>
    <col min="6680" max="6914" width="9.140625" style="172"/>
    <col min="6915" max="6915" width="7.85546875" style="172" customWidth="1"/>
    <col min="6916" max="6916" width="26" style="172" customWidth="1"/>
    <col min="6917" max="6917" width="3.7109375" style="172" customWidth="1"/>
    <col min="6918" max="6918" width="12.140625" style="172" customWidth="1"/>
    <col min="6919" max="6919" width="3.140625" style="172" customWidth="1"/>
    <col min="6920" max="6920" width="10.7109375" style="172" customWidth="1"/>
    <col min="6921" max="6921" width="5.7109375" style="172" customWidth="1"/>
    <col min="6922" max="6922" width="2.7109375" style="172" customWidth="1"/>
    <col min="6923" max="6923" width="6.7109375" style="172" customWidth="1"/>
    <col min="6924" max="6924" width="15.7109375" style="172" customWidth="1"/>
    <col min="6925" max="6925" width="3.28515625" style="172" customWidth="1"/>
    <col min="6926" max="6926" width="11.85546875" style="172" customWidth="1"/>
    <col min="6927" max="6927" width="3.28515625" style="172" customWidth="1"/>
    <col min="6928" max="6928" width="11.85546875" style="172" customWidth="1"/>
    <col min="6929" max="6929" width="8" style="172" customWidth="1"/>
    <col min="6930" max="6935" width="12.42578125" style="172" customWidth="1"/>
    <col min="6936" max="7170" width="9.140625" style="172"/>
    <col min="7171" max="7171" width="7.85546875" style="172" customWidth="1"/>
    <col min="7172" max="7172" width="26" style="172" customWidth="1"/>
    <col min="7173" max="7173" width="3.7109375" style="172" customWidth="1"/>
    <col min="7174" max="7174" width="12.140625" style="172" customWidth="1"/>
    <col min="7175" max="7175" width="3.140625" style="172" customWidth="1"/>
    <col min="7176" max="7176" width="10.7109375" style="172" customWidth="1"/>
    <col min="7177" max="7177" width="5.7109375" style="172" customWidth="1"/>
    <col min="7178" max="7178" width="2.7109375" style="172" customWidth="1"/>
    <col min="7179" max="7179" width="6.7109375" style="172" customWidth="1"/>
    <col min="7180" max="7180" width="15.7109375" style="172" customWidth="1"/>
    <col min="7181" max="7181" width="3.28515625" style="172" customWidth="1"/>
    <col min="7182" max="7182" width="11.85546875" style="172" customWidth="1"/>
    <col min="7183" max="7183" width="3.28515625" style="172" customWidth="1"/>
    <col min="7184" max="7184" width="11.85546875" style="172" customWidth="1"/>
    <col min="7185" max="7185" width="8" style="172" customWidth="1"/>
    <col min="7186" max="7191" width="12.42578125" style="172" customWidth="1"/>
    <col min="7192" max="7426" width="9.140625" style="172"/>
    <col min="7427" max="7427" width="7.85546875" style="172" customWidth="1"/>
    <col min="7428" max="7428" width="26" style="172" customWidth="1"/>
    <col min="7429" max="7429" width="3.7109375" style="172" customWidth="1"/>
    <col min="7430" max="7430" width="12.140625" style="172" customWidth="1"/>
    <col min="7431" max="7431" width="3.140625" style="172" customWidth="1"/>
    <col min="7432" max="7432" width="10.7109375" style="172" customWidth="1"/>
    <col min="7433" max="7433" width="5.7109375" style="172" customWidth="1"/>
    <col min="7434" max="7434" width="2.7109375" style="172" customWidth="1"/>
    <col min="7435" max="7435" width="6.7109375" style="172" customWidth="1"/>
    <col min="7436" max="7436" width="15.7109375" style="172" customWidth="1"/>
    <col min="7437" max="7437" width="3.28515625" style="172" customWidth="1"/>
    <col min="7438" max="7438" width="11.85546875" style="172" customWidth="1"/>
    <col min="7439" max="7439" width="3.28515625" style="172" customWidth="1"/>
    <col min="7440" max="7440" width="11.85546875" style="172" customWidth="1"/>
    <col min="7441" max="7441" width="8" style="172" customWidth="1"/>
    <col min="7442" max="7447" width="12.42578125" style="172" customWidth="1"/>
    <col min="7448" max="7682" width="9.140625" style="172"/>
    <col min="7683" max="7683" width="7.85546875" style="172" customWidth="1"/>
    <col min="7684" max="7684" width="26" style="172" customWidth="1"/>
    <col min="7685" max="7685" width="3.7109375" style="172" customWidth="1"/>
    <col min="7686" max="7686" width="12.140625" style="172" customWidth="1"/>
    <col min="7687" max="7687" width="3.140625" style="172" customWidth="1"/>
    <col min="7688" max="7688" width="10.7109375" style="172" customWidth="1"/>
    <col min="7689" max="7689" width="5.7109375" style="172" customWidth="1"/>
    <col min="7690" max="7690" width="2.7109375" style="172" customWidth="1"/>
    <col min="7691" max="7691" width="6.7109375" style="172" customWidth="1"/>
    <col min="7692" max="7692" width="15.7109375" style="172" customWidth="1"/>
    <col min="7693" max="7693" width="3.28515625" style="172" customWidth="1"/>
    <col min="7694" max="7694" width="11.85546875" style="172" customWidth="1"/>
    <col min="7695" max="7695" width="3.28515625" style="172" customWidth="1"/>
    <col min="7696" max="7696" width="11.85546875" style="172" customWidth="1"/>
    <col min="7697" max="7697" width="8" style="172" customWidth="1"/>
    <col min="7698" max="7703" width="12.42578125" style="172" customWidth="1"/>
    <col min="7704" max="7938" width="9.140625" style="172"/>
    <col min="7939" max="7939" width="7.85546875" style="172" customWidth="1"/>
    <col min="7940" max="7940" width="26" style="172" customWidth="1"/>
    <col min="7941" max="7941" width="3.7109375" style="172" customWidth="1"/>
    <col min="7942" max="7942" width="12.140625" style="172" customWidth="1"/>
    <col min="7943" max="7943" width="3.140625" style="172" customWidth="1"/>
    <col min="7944" max="7944" width="10.7109375" style="172" customWidth="1"/>
    <col min="7945" max="7945" width="5.7109375" style="172" customWidth="1"/>
    <col min="7946" max="7946" width="2.7109375" style="172" customWidth="1"/>
    <col min="7947" max="7947" width="6.7109375" style="172" customWidth="1"/>
    <col min="7948" max="7948" width="15.7109375" style="172" customWidth="1"/>
    <col min="7949" max="7949" width="3.28515625" style="172" customWidth="1"/>
    <col min="7950" max="7950" width="11.85546875" style="172" customWidth="1"/>
    <col min="7951" max="7951" width="3.28515625" style="172" customWidth="1"/>
    <col min="7952" max="7952" width="11.85546875" style="172" customWidth="1"/>
    <col min="7953" max="7953" width="8" style="172" customWidth="1"/>
    <col min="7954" max="7959" width="12.42578125" style="172" customWidth="1"/>
    <col min="7960" max="8194" width="9.140625" style="172"/>
    <col min="8195" max="8195" width="7.85546875" style="172" customWidth="1"/>
    <col min="8196" max="8196" width="26" style="172" customWidth="1"/>
    <col min="8197" max="8197" width="3.7109375" style="172" customWidth="1"/>
    <col min="8198" max="8198" width="12.140625" style="172" customWidth="1"/>
    <col min="8199" max="8199" width="3.140625" style="172" customWidth="1"/>
    <col min="8200" max="8200" width="10.7109375" style="172" customWidth="1"/>
    <col min="8201" max="8201" width="5.7109375" style="172" customWidth="1"/>
    <col min="8202" max="8202" width="2.7109375" style="172" customWidth="1"/>
    <col min="8203" max="8203" width="6.7109375" style="172" customWidth="1"/>
    <col min="8204" max="8204" width="15.7109375" style="172" customWidth="1"/>
    <col min="8205" max="8205" width="3.28515625" style="172" customWidth="1"/>
    <col min="8206" max="8206" width="11.85546875" style="172" customWidth="1"/>
    <col min="8207" max="8207" width="3.28515625" style="172" customWidth="1"/>
    <col min="8208" max="8208" width="11.85546875" style="172" customWidth="1"/>
    <col min="8209" max="8209" width="8" style="172" customWidth="1"/>
    <col min="8210" max="8215" width="12.42578125" style="172" customWidth="1"/>
    <col min="8216" max="8450" width="9.140625" style="172"/>
    <col min="8451" max="8451" width="7.85546875" style="172" customWidth="1"/>
    <col min="8452" max="8452" width="26" style="172" customWidth="1"/>
    <col min="8453" max="8453" width="3.7109375" style="172" customWidth="1"/>
    <col min="8454" max="8454" width="12.140625" style="172" customWidth="1"/>
    <col min="8455" max="8455" width="3.140625" style="172" customWidth="1"/>
    <col min="8456" max="8456" width="10.7109375" style="172" customWidth="1"/>
    <col min="8457" max="8457" width="5.7109375" style="172" customWidth="1"/>
    <col min="8458" max="8458" width="2.7109375" style="172" customWidth="1"/>
    <col min="8459" max="8459" width="6.7109375" style="172" customWidth="1"/>
    <col min="8460" max="8460" width="15.7109375" style="172" customWidth="1"/>
    <col min="8461" max="8461" width="3.28515625" style="172" customWidth="1"/>
    <col min="8462" max="8462" width="11.85546875" style="172" customWidth="1"/>
    <col min="8463" max="8463" width="3.28515625" style="172" customWidth="1"/>
    <col min="8464" max="8464" width="11.85546875" style="172" customWidth="1"/>
    <col min="8465" max="8465" width="8" style="172" customWidth="1"/>
    <col min="8466" max="8471" width="12.42578125" style="172" customWidth="1"/>
    <col min="8472" max="8706" width="9.140625" style="172"/>
    <col min="8707" max="8707" width="7.85546875" style="172" customWidth="1"/>
    <col min="8708" max="8708" width="26" style="172" customWidth="1"/>
    <col min="8709" max="8709" width="3.7109375" style="172" customWidth="1"/>
    <col min="8710" max="8710" width="12.140625" style="172" customWidth="1"/>
    <col min="8711" max="8711" width="3.140625" style="172" customWidth="1"/>
    <col min="8712" max="8712" width="10.7109375" style="172" customWidth="1"/>
    <col min="8713" max="8713" width="5.7109375" style="172" customWidth="1"/>
    <col min="8714" max="8714" width="2.7109375" style="172" customWidth="1"/>
    <col min="8715" max="8715" width="6.7109375" style="172" customWidth="1"/>
    <col min="8716" max="8716" width="15.7109375" style="172" customWidth="1"/>
    <col min="8717" max="8717" width="3.28515625" style="172" customWidth="1"/>
    <col min="8718" max="8718" width="11.85546875" style="172" customWidth="1"/>
    <col min="8719" max="8719" width="3.28515625" style="172" customWidth="1"/>
    <col min="8720" max="8720" width="11.85546875" style="172" customWidth="1"/>
    <col min="8721" max="8721" width="8" style="172" customWidth="1"/>
    <col min="8722" max="8727" width="12.42578125" style="172" customWidth="1"/>
    <col min="8728" max="8962" width="9.140625" style="172"/>
    <col min="8963" max="8963" width="7.85546875" style="172" customWidth="1"/>
    <col min="8964" max="8964" width="26" style="172" customWidth="1"/>
    <col min="8965" max="8965" width="3.7109375" style="172" customWidth="1"/>
    <col min="8966" max="8966" width="12.140625" style="172" customWidth="1"/>
    <col min="8967" max="8967" width="3.140625" style="172" customWidth="1"/>
    <col min="8968" max="8968" width="10.7109375" style="172" customWidth="1"/>
    <col min="8969" max="8969" width="5.7109375" style="172" customWidth="1"/>
    <col min="8970" max="8970" width="2.7109375" style="172" customWidth="1"/>
    <col min="8971" max="8971" width="6.7109375" style="172" customWidth="1"/>
    <col min="8972" max="8972" width="15.7109375" style="172" customWidth="1"/>
    <col min="8973" max="8973" width="3.28515625" style="172" customWidth="1"/>
    <col min="8974" max="8974" width="11.85546875" style="172" customWidth="1"/>
    <col min="8975" max="8975" width="3.28515625" style="172" customWidth="1"/>
    <col min="8976" max="8976" width="11.85546875" style="172" customWidth="1"/>
    <col min="8977" max="8977" width="8" style="172" customWidth="1"/>
    <col min="8978" max="8983" width="12.42578125" style="172" customWidth="1"/>
    <col min="8984" max="9218" width="9.140625" style="172"/>
    <col min="9219" max="9219" width="7.85546875" style="172" customWidth="1"/>
    <col min="9220" max="9220" width="26" style="172" customWidth="1"/>
    <col min="9221" max="9221" width="3.7109375" style="172" customWidth="1"/>
    <col min="9222" max="9222" width="12.140625" style="172" customWidth="1"/>
    <col min="9223" max="9223" width="3.140625" style="172" customWidth="1"/>
    <col min="9224" max="9224" width="10.7109375" style="172" customWidth="1"/>
    <col min="9225" max="9225" width="5.7109375" style="172" customWidth="1"/>
    <col min="9226" max="9226" width="2.7109375" style="172" customWidth="1"/>
    <col min="9227" max="9227" width="6.7109375" style="172" customWidth="1"/>
    <col min="9228" max="9228" width="15.7109375" style="172" customWidth="1"/>
    <col min="9229" max="9229" width="3.28515625" style="172" customWidth="1"/>
    <col min="9230" max="9230" width="11.85546875" style="172" customWidth="1"/>
    <col min="9231" max="9231" width="3.28515625" style="172" customWidth="1"/>
    <col min="9232" max="9232" width="11.85546875" style="172" customWidth="1"/>
    <col min="9233" max="9233" width="8" style="172" customWidth="1"/>
    <col min="9234" max="9239" width="12.42578125" style="172" customWidth="1"/>
    <col min="9240" max="9474" width="9.140625" style="172"/>
    <col min="9475" max="9475" width="7.85546875" style="172" customWidth="1"/>
    <col min="9476" max="9476" width="26" style="172" customWidth="1"/>
    <col min="9477" max="9477" width="3.7109375" style="172" customWidth="1"/>
    <col min="9478" max="9478" width="12.140625" style="172" customWidth="1"/>
    <col min="9479" max="9479" width="3.140625" style="172" customWidth="1"/>
    <col min="9480" max="9480" width="10.7109375" style="172" customWidth="1"/>
    <col min="9481" max="9481" width="5.7109375" style="172" customWidth="1"/>
    <col min="9482" max="9482" width="2.7109375" style="172" customWidth="1"/>
    <col min="9483" max="9483" width="6.7109375" style="172" customWidth="1"/>
    <col min="9484" max="9484" width="15.7109375" style="172" customWidth="1"/>
    <col min="9485" max="9485" width="3.28515625" style="172" customWidth="1"/>
    <col min="9486" max="9486" width="11.85546875" style="172" customWidth="1"/>
    <col min="9487" max="9487" width="3.28515625" style="172" customWidth="1"/>
    <col min="9488" max="9488" width="11.85546875" style="172" customWidth="1"/>
    <col min="9489" max="9489" width="8" style="172" customWidth="1"/>
    <col min="9490" max="9495" width="12.42578125" style="172" customWidth="1"/>
    <col min="9496" max="9730" width="9.140625" style="172"/>
    <col min="9731" max="9731" width="7.85546875" style="172" customWidth="1"/>
    <col min="9732" max="9732" width="26" style="172" customWidth="1"/>
    <col min="9733" max="9733" width="3.7109375" style="172" customWidth="1"/>
    <col min="9734" max="9734" width="12.140625" style="172" customWidth="1"/>
    <col min="9735" max="9735" width="3.140625" style="172" customWidth="1"/>
    <col min="9736" max="9736" width="10.7109375" style="172" customWidth="1"/>
    <col min="9737" max="9737" width="5.7109375" style="172" customWidth="1"/>
    <col min="9738" max="9738" width="2.7109375" style="172" customWidth="1"/>
    <col min="9739" max="9739" width="6.7109375" style="172" customWidth="1"/>
    <col min="9740" max="9740" width="15.7109375" style="172" customWidth="1"/>
    <col min="9741" max="9741" width="3.28515625" style="172" customWidth="1"/>
    <col min="9742" max="9742" width="11.85546875" style="172" customWidth="1"/>
    <col min="9743" max="9743" width="3.28515625" style="172" customWidth="1"/>
    <col min="9744" max="9744" width="11.85546875" style="172" customWidth="1"/>
    <col min="9745" max="9745" width="8" style="172" customWidth="1"/>
    <col min="9746" max="9751" width="12.42578125" style="172" customWidth="1"/>
    <col min="9752" max="9986" width="9.140625" style="172"/>
    <col min="9987" max="9987" width="7.85546875" style="172" customWidth="1"/>
    <col min="9988" max="9988" width="26" style="172" customWidth="1"/>
    <col min="9989" max="9989" width="3.7109375" style="172" customWidth="1"/>
    <col min="9990" max="9990" width="12.140625" style="172" customWidth="1"/>
    <col min="9991" max="9991" width="3.140625" style="172" customWidth="1"/>
    <col min="9992" max="9992" width="10.7109375" style="172" customWidth="1"/>
    <col min="9993" max="9993" width="5.7109375" style="172" customWidth="1"/>
    <col min="9994" max="9994" width="2.7109375" style="172" customWidth="1"/>
    <col min="9995" max="9995" width="6.7109375" style="172" customWidth="1"/>
    <col min="9996" max="9996" width="15.7109375" style="172" customWidth="1"/>
    <col min="9997" max="9997" width="3.28515625" style="172" customWidth="1"/>
    <col min="9998" max="9998" width="11.85546875" style="172" customWidth="1"/>
    <col min="9999" max="9999" width="3.28515625" style="172" customWidth="1"/>
    <col min="10000" max="10000" width="11.85546875" style="172" customWidth="1"/>
    <col min="10001" max="10001" width="8" style="172" customWidth="1"/>
    <col min="10002" max="10007" width="12.42578125" style="172" customWidth="1"/>
    <col min="10008" max="10242" width="9.140625" style="172"/>
    <col min="10243" max="10243" width="7.85546875" style="172" customWidth="1"/>
    <col min="10244" max="10244" width="26" style="172" customWidth="1"/>
    <col min="10245" max="10245" width="3.7109375" style="172" customWidth="1"/>
    <col min="10246" max="10246" width="12.140625" style="172" customWidth="1"/>
    <col min="10247" max="10247" width="3.140625" style="172" customWidth="1"/>
    <col min="10248" max="10248" width="10.7109375" style="172" customWidth="1"/>
    <col min="10249" max="10249" width="5.7109375" style="172" customWidth="1"/>
    <col min="10250" max="10250" width="2.7109375" style="172" customWidth="1"/>
    <col min="10251" max="10251" width="6.7109375" style="172" customWidth="1"/>
    <col min="10252" max="10252" width="15.7109375" style="172" customWidth="1"/>
    <col min="10253" max="10253" width="3.28515625" style="172" customWidth="1"/>
    <col min="10254" max="10254" width="11.85546875" style="172" customWidth="1"/>
    <col min="10255" max="10255" width="3.28515625" style="172" customWidth="1"/>
    <col min="10256" max="10256" width="11.85546875" style="172" customWidth="1"/>
    <col min="10257" max="10257" width="8" style="172" customWidth="1"/>
    <col min="10258" max="10263" width="12.42578125" style="172" customWidth="1"/>
    <col min="10264" max="10498" width="9.140625" style="172"/>
    <col min="10499" max="10499" width="7.85546875" style="172" customWidth="1"/>
    <col min="10500" max="10500" width="26" style="172" customWidth="1"/>
    <col min="10501" max="10501" width="3.7109375" style="172" customWidth="1"/>
    <col min="10502" max="10502" width="12.140625" style="172" customWidth="1"/>
    <col min="10503" max="10503" width="3.140625" style="172" customWidth="1"/>
    <col min="10504" max="10504" width="10.7109375" style="172" customWidth="1"/>
    <col min="10505" max="10505" width="5.7109375" style="172" customWidth="1"/>
    <col min="10506" max="10506" width="2.7109375" style="172" customWidth="1"/>
    <col min="10507" max="10507" width="6.7109375" style="172" customWidth="1"/>
    <col min="10508" max="10508" width="15.7109375" style="172" customWidth="1"/>
    <col min="10509" max="10509" width="3.28515625" style="172" customWidth="1"/>
    <col min="10510" max="10510" width="11.85546875" style="172" customWidth="1"/>
    <col min="10511" max="10511" width="3.28515625" style="172" customWidth="1"/>
    <col min="10512" max="10512" width="11.85546875" style="172" customWidth="1"/>
    <col min="10513" max="10513" width="8" style="172" customWidth="1"/>
    <col min="10514" max="10519" width="12.42578125" style="172" customWidth="1"/>
    <col min="10520" max="10754" width="9.140625" style="172"/>
    <col min="10755" max="10755" width="7.85546875" style="172" customWidth="1"/>
    <col min="10756" max="10756" width="26" style="172" customWidth="1"/>
    <col min="10757" max="10757" width="3.7109375" style="172" customWidth="1"/>
    <col min="10758" max="10758" width="12.140625" style="172" customWidth="1"/>
    <col min="10759" max="10759" width="3.140625" style="172" customWidth="1"/>
    <col min="10760" max="10760" width="10.7109375" style="172" customWidth="1"/>
    <col min="10761" max="10761" width="5.7109375" style="172" customWidth="1"/>
    <col min="10762" max="10762" width="2.7109375" style="172" customWidth="1"/>
    <col min="10763" max="10763" width="6.7109375" style="172" customWidth="1"/>
    <col min="10764" max="10764" width="15.7109375" style="172" customWidth="1"/>
    <col min="10765" max="10765" width="3.28515625" style="172" customWidth="1"/>
    <col min="10766" max="10766" width="11.85546875" style="172" customWidth="1"/>
    <col min="10767" max="10767" width="3.28515625" style="172" customWidth="1"/>
    <col min="10768" max="10768" width="11.85546875" style="172" customWidth="1"/>
    <col min="10769" max="10769" width="8" style="172" customWidth="1"/>
    <col min="10770" max="10775" width="12.42578125" style="172" customWidth="1"/>
    <col min="10776" max="11010" width="9.140625" style="172"/>
    <col min="11011" max="11011" width="7.85546875" style="172" customWidth="1"/>
    <col min="11012" max="11012" width="26" style="172" customWidth="1"/>
    <col min="11013" max="11013" width="3.7109375" style="172" customWidth="1"/>
    <col min="11014" max="11014" width="12.140625" style="172" customWidth="1"/>
    <col min="11015" max="11015" width="3.140625" style="172" customWidth="1"/>
    <col min="11016" max="11016" width="10.7109375" style="172" customWidth="1"/>
    <col min="11017" max="11017" width="5.7109375" style="172" customWidth="1"/>
    <col min="11018" max="11018" width="2.7109375" style="172" customWidth="1"/>
    <col min="11019" max="11019" width="6.7109375" style="172" customWidth="1"/>
    <col min="11020" max="11020" width="15.7109375" style="172" customWidth="1"/>
    <col min="11021" max="11021" width="3.28515625" style="172" customWidth="1"/>
    <col min="11022" max="11022" width="11.85546875" style="172" customWidth="1"/>
    <col min="11023" max="11023" width="3.28515625" style="172" customWidth="1"/>
    <col min="11024" max="11024" width="11.85546875" style="172" customWidth="1"/>
    <col min="11025" max="11025" width="8" style="172" customWidth="1"/>
    <col min="11026" max="11031" width="12.42578125" style="172" customWidth="1"/>
    <col min="11032" max="11266" width="9.140625" style="172"/>
    <col min="11267" max="11267" width="7.85546875" style="172" customWidth="1"/>
    <col min="11268" max="11268" width="26" style="172" customWidth="1"/>
    <col min="11269" max="11269" width="3.7109375" style="172" customWidth="1"/>
    <col min="11270" max="11270" width="12.140625" style="172" customWidth="1"/>
    <col min="11271" max="11271" width="3.140625" style="172" customWidth="1"/>
    <col min="11272" max="11272" width="10.7109375" style="172" customWidth="1"/>
    <col min="11273" max="11273" width="5.7109375" style="172" customWidth="1"/>
    <col min="11274" max="11274" width="2.7109375" style="172" customWidth="1"/>
    <col min="11275" max="11275" width="6.7109375" style="172" customWidth="1"/>
    <col min="11276" max="11276" width="15.7109375" style="172" customWidth="1"/>
    <col min="11277" max="11277" width="3.28515625" style="172" customWidth="1"/>
    <col min="11278" max="11278" width="11.85546875" style="172" customWidth="1"/>
    <col min="11279" max="11279" width="3.28515625" style="172" customWidth="1"/>
    <col min="11280" max="11280" width="11.85546875" style="172" customWidth="1"/>
    <col min="11281" max="11281" width="8" style="172" customWidth="1"/>
    <col min="11282" max="11287" width="12.42578125" style="172" customWidth="1"/>
    <col min="11288" max="11522" width="9.140625" style="172"/>
    <col min="11523" max="11523" width="7.85546875" style="172" customWidth="1"/>
    <col min="11524" max="11524" width="26" style="172" customWidth="1"/>
    <col min="11525" max="11525" width="3.7109375" style="172" customWidth="1"/>
    <col min="11526" max="11526" width="12.140625" style="172" customWidth="1"/>
    <col min="11527" max="11527" width="3.140625" style="172" customWidth="1"/>
    <col min="11528" max="11528" width="10.7109375" style="172" customWidth="1"/>
    <col min="11529" max="11529" width="5.7109375" style="172" customWidth="1"/>
    <col min="11530" max="11530" width="2.7109375" style="172" customWidth="1"/>
    <col min="11531" max="11531" width="6.7109375" style="172" customWidth="1"/>
    <col min="11532" max="11532" width="15.7109375" style="172" customWidth="1"/>
    <col min="11533" max="11533" width="3.28515625" style="172" customWidth="1"/>
    <col min="11534" max="11534" width="11.85546875" style="172" customWidth="1"/>
    <col min="11535" max="11535" width="3.28515625" style="172" customWidth="1"/>
    <col min="11536" max="11536" width="11.85546875" style="172" customWidth="1"/>
    <col min="11537" max="11537" width="8" style="172" customWidth="1"/>
    <col min="11538" max="11543" width="12.42578125" style="172" customWidth="1"/>
    <col min="11544" max="11778" width="9.140625" style="172"/>
    <col min="11779" max="11779" width="7.85546875" style="172" customWidth="1"/>
    <col min="11780" max="11780" width="26" style="172" customWidth="1"/>
    <col min="11781" max="11781" width="3.7109375" style="172" customWidth="1"/>
    <col min="11782" max="11782" width="12.140625" style="172" customWidth="1"/>
    <col min="11783" max="11783" width="3.140625" style="172" customWidth="1"/>
    <col min="11784" max="11784" width="10.7109375" style="172" customWidth="1"/>
    <col min="11785" max="11785" width="5.7109375" style="172" customWidth="1"/>
    <col min="11786" max="11786" width="2.7109375" style="172" customWidth="1"/>
    <col min="11787" max="11787" width="6.7109375" style="172" customWidth="1"/>
    <col min="11788" max="11788" width="15.7109375" style="172" customWidth="1"/>
    <col min="11789" max="11789" width="3.28515625" style="172" customWidth="1"/>
    <col min="11790" max="11790" width="11.85546875" style="172" customWidth="1"/>
    <col min="11791" max="11791" width="3.28515625" style="172" customWidth="1"/>
    <col min="11792" max="11792" width="11.85546875" style="172" customWidth="1"/>
    <col min="11793" max="11793" width="8" style="172" customWidth="1"/>
    <col min="11794" max="11799" width="12.42578125" style="172" customWidth="1"/>
    <col min="11800" max="12034" width="9.140625" style="172"/>
    <col min="12035" max="12035" width="7.85546875" style="172" customWidth="1"/>
    <col min="12036" max="12036" width="26" style="172" customWidth="1"/>
    <col min="12037" max="12037" width="3.7109375" style="172" customWidth="1"/>
    <col min="12038" max="12038" width="12.140625" style="172" customWidth="1"/>
    <col min="12039" max="12039" width="3.140625" style="172" customWidth="1"/>
    <col min="12040" max="12040" width="10.7109375" style="172" customWidth="1"/>
    <col min="12041" max="12041" width="5.7109375" style="172" customWidth="1"/>
    <col min="12042" max="12042" width="2.7109375" style="172" customWidth="1"/>
    <col min="12043" max="12043" width="6.7109375" style="172" customWidth="1"/>
    <col min="12044" max="12044" width="15.7109375" style="172" customWidth="1"/>
    <col min="12045" max="12045" width="3.28515625" style="172" customWidth="1"/>
    <col min="12046" max="12046" width="11.85546875" style="172" customWidth="1"/>
    <col min="12047" max="12047" width="3.28515625" style="172" customWidth="1"/>
    <col min="12048" max="12048" width="11.85546875" style="172" customWidth="1"/>
    <col min="12049" max="12049" width="8" style="172" customWidth="1"/>
    <col min="12050" max="12055" width="12.42578125" style="172" customWidth="1"/>
    <col min="12056" max="12290" width="9.140625" style="172"/>
    <col min="12291" max="12291" width="7.85546875" style="172" customWidth="1"/>
    <col min="12292" max="12292" width="26" style="172" customWidth="1"/>
    <col min="12293" max="12293" width="3.7109375" style="172" customWidth="1"/>
    <col min="12294" max="12294" width="12.140625" style="172" customWidth="1"/>
    <col min="12295" max="12295" width="3.140625" style="172" customWidth="1"/>
    <col min="12296" max="12296" width="10.7109375" style="172" customWidth="1"/>
    <col min="12297" max="12297" width="5.7109375" style="172" customWidth="1"/>
    <col min="12298" max="12298" width="2.7109375" style="172" customWidth="1"/>
    <col min="12299" max="12299" width="6.7109375" style="172" customWidth="1"/>
    <col min="12300" max="12300" width="15.7109375" style="172" customWidth="1"/>
    <col min="12301" max="12301" width="3.28515625" style="172" customWidth="1"/>
    <col min="12302" max="12302" width="11.85546875" style="172" customWidth="1"/>
    <col min="12303" max="12303" width="3.28515625" style="172" customWidth="1"/>
    <col min="12304" max="12304" width="11.85546875" style="172" customWidth="1"/>
    <col min="12305" max="12305" width="8" style="172" customWidth="1"/>
    <col min="12306" max="12311" width="12.42578125" style="172" customWidth="1"/>
    <col min="12312" max="12546" width="9.140625" style="172"/>
    <col min="12547" max="12547" width="7.85546875" style="172" customWidth="1"/>
    <col min="12548" max="12548" width="26" style="172" customWidth="1"/>
    <col min="12549" max="12549" width="3.7109375" style="172" customWidth="1"/>
    <col min="12550" max="12550" width="12.140625" style="172" customWidth="1"/>
    <col min="12551" max="12551" width="3.140625" style="172" customWidth="1"/>
    <col min="12552" max="12552" width="10.7109375" style="172" customWidth="1"/>
    <col min="12553" max="12553" width="5.7109375" style="172" customWidth="1"/>
    <col min="12554" max="12554" width="2.7109375" style="172" customWidth="1"/>
    <col min="12555" max="12555" width="6.7109375" style="172" customWidth="1"/>
    <col min="12556" max="12556" width="15.7109375" style="172" customWidth="1"/>
    <col min="12557" max="12557" width="3.28515625" style="172" customWidth="1"/>
    <col min="12558" max="12558" width="11.85546875" style="172" customWidth="1"/>
    <col min="12559" max="12559" width="3.28515625" style="172" customWidth="1"/>
    <col min="12560" max="12560" width="11.85546875" style="172" customWidth="1"/>
    <col min="12561" max="12561" width="8" style="172" customWidth="1"/>
    <col min="12562" max="12567" width="12.42578125" style="172" customWidth="1"/>
    <col min="12568" max="12802" width="9.140625" style="172"/>
    <col min="12803" max="12803" width="7.85546875" style="172" customWidth="1"/>
    <col min="12804" max="12804" width="26" style="172" customWidth="1"/>
    <col min="12805" max="12805" width="3.7109375" style="172" customWidth="1"/>
    <col min="12806" max="12806" width="12.140625" style="172" customWidth="1"/>
    <col min="12807" max="12807" width="3.140625" style="172" customWidth="1"/>
    <col min="12808" max="12808" width="10.7109375" style="172" customWidth="1"/>
    <col min="12809" max="12809" width="5.7109375" style="172" customWidth="1"/>
    <col min="12810" max="12810" width="2.7109375" style="172" customWidth="1"/>
    <col min="12811" max="12811" width="6.7109375" style="172" customWidth="1"/>
    <col min="12812" max="12812" width="15.7109375" style="172" customWidth="1"/>
    <col min="12813" max="12813" width="3.28515625" style="172" customWidth="1"/>
    <col min="12814" max="12814" width="11.85546875" style="172" customWidth="1"/>
    <col min="12815" max="12815" width="3.28515625" style="172" customWidth="1"/>
    <col min="12816" max="12816" width="11.85546875" style="172" customWidth="1"/>
    <col min="12817" max="12817" width="8" style="172" customWidth="1"/>
    <col min="12818" max="12823" width="12.42578125" style="172" customWidth="1"/>
    <col min="12824" max="13058" width="9.140625" style="172"/>
    <col min="13059" max="13059" width="7.85546875" style="172" customWidth="1"/>
    <col min="13060" max="13060" width="26" style="172" customWidth="1"/>
    <col min="13061" max="13061" width="3.7109375" style="172" customWidth="1"/>
    <col min="13062" max="13062" width="12.140625" style="172" customWidth="1"/>
    <col min="13063" max="13063" width="3.140625" style="172" customWidth="1"/>
    <col min="13064" max="13064" width="10.7109375" style="172" customWidth="1"/>
    <col min="13065" max="13065" width="5.7109375" style="172" customWidth="1"/>
    <col min="13066" max="13066" width="2.7109375" style="172" customWidth="1"/>
    <col min="13067" max="13067" width="6.7109375" style="172" customWidth="1"/>
    <col min="13068" max="13068" width="15.7109375" style="172" customWidth="1"/>
    <col min="13069" max="13069" width="3.28515625" style="172" customWidth="1"/>
    <col min="13070" max="13070" width="11.85546875" style="172" customWidth="1"/>
    <col min="13071" max="13071" width="3.28515625" style="172" customWidth="1"/>
    <col min="13072" max="13072" width="11.85546875" style="172" customWidth="1"/>
    <col min="13073" max="13073" width="8" style="172" customWidth="1"/>
    <col min="13074" max="13079" width="12.42578125" style="172" customWidth="1"/>
    <col min="13080" max="13314" width="9.140625" style="172"/>
    <col min="13315" max="13315" width="7.85546875" style="172" customWidth="1"/>
    <col min="13316" max="13316" width="26" style="172" customWidth="1"/>
    <col min="13317" max="13317" width="3.7109375" style="172" customWidth="1"/>
    <col min="13318" max="13318" width="12.140625" style="172" customWidth="1"/>
    <col min="13319" max="13319" width="3.140625" style="172" customWidth="1"/>
    <col min="13320" max="13320" width="10.7109375" style="172" customWidth="1"/>
    <col min="13321" max="13321" width="5.7109375" style="172" customWidth="1"/>
    <col min="13322" max="13322" width="2.7109375" style="172" customWidth="1"/>
    <col min="13323" max="13323" width="6.7109375" style="172" customWidth="1"/>
    <col min="13324" max="13324" width="15.7109375" style="172" customWidth="1"/>
    <col min="13325" max="13325" width="3.28515625" style="172" customWidth="1"/>
    <col min="13326" max="13326" width="11.85546875" style="172" customWidth="1"/>
    <col min="13327" max="13327" width="3.28515625" style="172" customWidth="1"/>
    <col min="13328" max="13328" width="11.85546875" style="172" customWidth="1"/>
    <col min="13329" max="13329" width="8" style="172" customWidth="1"/>
    <col min="13330" max="13335" width="12.42578125" style="172" customWidth="1"/>
    <col min="13336" max="13570" width="9.140625" style="172"/>
    <col min="13571" max="13571" width="7.85546875" style="172" customWidth="1"/>
    <col min="13572" max="13572" width="26" style="172" customWidth="1"/>
    <col min="13573" max="13573" width="3.7109375" style="172" customWidth="1"/>
    <col min="13574" max="13574" width="12.140625" style="172" customWidth="1"/>
    <col min="13575" max="13575" width="3.140625" style="172" customWidth="1"/>
    <col min="13576" max="13576" width="10.7109375" style="172" customWidth="1"/>
    <col min="13577" max="13577" width="5.7109375" style="172" customWidth="1"/>
    <col min="13578" max="13578" width="2.7109375" style="172" customWidth="1"/>
    <col min="13579" max="13579" width="6.7109375" style="172" customWidth="1"/>
    <col min="13580" max="13580" width="15.7109375" style="172" customWidth="1"/>
    <col min="13581" max="13581" width="3.28515625" style="172" customWidth="1"/>
    <col min="13582" max="13582" width="11.85546875" style="172" customWidth="1"/>
    <col min="13583" max="13583" width="3.28515625" style="172" customWidth="1"/>
    <col min="13584" max="13584" width="11.85546875" style="172" customWidth="1"/>
    <col min="13585" max="13585" width="8" style="172" customWidth="1"/>
    <col min="13586" max="13591" width="12.42578125" style="172" customWidth="1"/>
    <col min="13592" max="13826" width="9.140625" style="172"/>
    <col min="13827" max="13827" width="7.85546875" style="172" customWidth="1"/>
    <col min="13828" max="13828" width="26" style="172" customWidth="1"/>
    <col min="13829" max="13829" width="3.7109375" style="172" customWidth="1"/>
    <col min="13830" max="13830" width="12.140625" style="172" customWidth="1"/>
    <col min="13831" max="13831" width="3.140625" style="172" customWidth="1"/>
    <col min="13832" max="13832" width="10.7109375" style="172" customWidth="1"/>
    <col min="13833" max="13833" width="5.7109375" style="172" customWidth="1"/>
    <col min="13834" max="13834" width="2.7109375" style="172" customWidth="1"/>
    <col min="13835" max="13835" width="6.7109375" style="172" customWidth="1"/>
    <col min="13836" max="13836" width="15.7109375" style="172" customWidth="1"/>
    <col min="13837" max="13837" width="3.28515625" style="172" customWidth="1"/>
    <col min="13838" max="13838" width="11.85546875" style="172" customWidth="1"/>
    <col min="13839" max="13839" width="3.28515625" style="172" customWidth="1"/>
    <col min="13840" max="13840" width="11.85546875" style="172" customWidth="1"/>
    <col min="13841" max="13841" width="8" style="172" customWidth="1"/>
    <col min="13842" max="13847" width="12.42578125" style="172" customWidth="1"/>
    <col min="13848" max="14082" width="9.140625" style="172"/>
    <col min="14083" max="14083" width="7.85546875" style="172" customWidth="1"/>
    <col min="14084" max="14084" width="26" style="172" customWidth="1"/>
    <col min="14085" max="14085" width="3.7109375" style="172" customWidth="1"/>
    <col min="14086" max="14086" width="12.140625" style="172" customWidth="1"/>
    <col min="14087" max="14087" width="3.140625" style="172" customWidth="1"/>
    <col min="14088" max="14088" width="10.7109375" style="172" customWidth="1"/>
    <col min="14089" max="14089" width="5.7109375" style="172" customWidth="1"/>
    <col min="14090" max="14090" width="2.7109375" style="172" customWidth="1"/>
    <col min="14091" max="14091" width="6.7109375" style="172" customWidth="1"/>
    <col min="14092" max="14092" width="15.7109375" style="172" customWidth="1"/>
    <col min="14093" max="14093" width="3.28515625" style="172" customWidth="1"/>
    <col min="14094" max="14094" width="11.85546875" style="172" customWidth="1"/>
    <col min="14095" max="14095" width="3.28515625" style="172" customWidth="1"/>
    <col min="14096" max="14096" width="11.85546875" style="172" customWidth="1"/>
    <col min="14097" max="14097" width="8" style="172" customWidth="1"/>
    <col min="14098" max="14103" width="12.42578125" style="172" customWidth="1"/>
    <col min="14104" max="14338" width="9.140625" style="172"/>
    <col min="14339" max="14339" width="7.85546875" style="172" customWidth="1"/>
    <col min="14340" max="14340" width="26" style="172" customWidth="1"/>
    <col min="14341" max="14341" width="3.7109375" style="172" customWidth="1"/>
    <col min="14342" max="14342" width="12.140625" style="172" customWidth="1"/>
    <col min="14343" max="14343" width="3.140625" style="172" customWidth="1"/>
    <col min="14344" max="14344" width="10.7109375" style="172" customWidth="1"/>
    <col min="14345" max="14345" width="5.7109375" style="172" customWidth="1"/>
    <col min="14346" max="14346" width="2.7109375" style="172" customWidth="1"/>
    <col min="14347" max="14347" width="6.7109375" style="172" customWidth="1"/>
    <col min="14348" max="14348" width="15.7109375" style="172" customWidth="1"/>
    <col min="14349" max="14349" width="3.28515625" style="172" customWidth="1"/>
    <col min="14350" max="14350" width="11.85546875" style="172" customWidth="1"/>
    <col min="14351" max="14351" width="3.28515625" style="172" customWidth="1"/>
    <col min="14352" max="14352" width="11.85546875" style="172" customWidth="1"/>
    <col min="14353" max="14353" width="8" style="172" customWidth="1"/>
    <col min="14354" max="14359" width="12.42578125" style="172" customWidth="1"/>
    <col min="14360" max="14594" width="9.140625" style="172"/>
    <col min="14595" max="14595" width="7.85546875" style="172" customWidth="1"/>
    <col min="14596" max="14596" width="26" style="172" customWidth="1"/>
    <col min="14597" max="14597" width="3.7109375" style="172" customWidth="1"/>
    <col min="14598" max="14598" width="12.140625" style="172" customWidth="1"/>
    <col min="14599" max="14599" width="3.140625" style="172" customWidth="1"/>
    <col min="14600" max="14600" width="10.7109375" style="172" customWidth="1"/>
    <col min="14601" max="14601" width="5.7109375" style="172" customWidth="1"/>
    <col min="14602" max="14602" width="2.7109375" style="172" customWidth="1"/>
    <col min="14603" max="14603" width="6.7109375" style="172" customWidth="1"/>
    <col min="14604" max="14604" width="15.7109375" style="172" customWidth="1"/>
    <col min="14605" max="14605" width="3.28515625" style="172" customWidth="1"/>
    <col min="14606" max="14606" width="11.85546875" style="172" customWidth="1"/>
    <col min="14607" max="14607" width="3.28515625" style="172" customWidth="1"/>
    <col min="14608" max="14608" width="11.85546875" style="172" customWidth="1"/>
    <col min="14609" max="14609" width="8" style="172" customWidth="1"/>
    <col min="14610" max="14615" width="12.42578125" style="172" customWidth="1"/>
    <col min="14616" max="14850" width="9.140625" style="172"/>
    <col min="14851" max="14851" width="7.85546875" style="172" customWidth="1"/>
    <col min="14852" max="14852" width="26" style="172" customWidth="1"/>
    <col min="14853" max="14853" width="3.7109375" style="172" customWidth="1"/>
    <col min="14854" max="14854" width="12.140625" style="172" customWidth="1"/>
    <col min="14855" max="14855" width="3.140625" style="172" customWidth="1"/>
    <col min="14856" max="14856" width="10.7109375" style="172" customWidth="1"/>
    <col min="14857" max="14857" width="5.7109375" style="172" customWidth="1"/>
    <col min="14858" max="14858" width="2.7109375" style="172" customWidth="1"/>
    <col min="14859" max="14859" width="6.7109375" style="172" customWidth="1"/>
    <col min="14860" max="14860" width="15.7109375" style="172" customWidth="1"/>
    <col min="14861" max="14861" width="3.28515625" style="172" customWidth="1"/>
    <col min="14862" max="14862" width="11.85546875" style="172" customWidth="1"/>
    <col min="14863" max="14863" width="3.28515625" style="172" customWidth="1"/>
    <col min="14864" max="14864" width="11.85546875" style="172" customWidth="1"/>
    <col min="14865" max="14865" width="8" style="172" customWidth="1"/>
    <col min="14866" max="14871" width="12.42578125" style="172" customWidth="1"/>
    <col min="14872" max="15106" width="9.140625" style="172"/>
    <col min="15107" max="15107" width="7.85546875" style="172" customWidth="1"/>
    <col min="15108" max="15108" width="26" style="172" customWidth="1"/>
    <col min="15109" max="15109" width="3.7109375" style="172" customWidth="1"/>
    <col min="15110" max="15110" width="12.140625" style="172" customWidth="1"/>
    <col min="15111" max="15111" width="3.140625" style="172" customWidth="1"/>
    <col min="15112" max="15112" width="10.7109375" style="172" customWidth="1"/>
    <col min="15113" max="15113" width="5.7109375" style="172" customWidth="1"/>
    <col min="15114" max="15114" width="2.7109375" style="172" customWidth="1"/>
    <col min="15115" max="15115" width="6.7109375" style="172" customWidth="1"/>
    <col min="15116" max="15116" width="15.7109375" style="172" customWidth="1"/>
    <col min="15117" max="15117" width="3.28515625" style="172" customWidth="1"/>
    <col min="15118" max="15118" width="11.85546875" style="172" customWidth="1"/>
    <col min="15119" max="15119" width="3.28515625" style="172" customWidth="1"/>
    <col min="15120" max="15120" width="11.85546875" style="172" customWidth="1"/>
    <col min="15121" max="15121" width="8" style="172" customWidth="1"/>
    <col min="15122" max="15127" width="12.42578125" style="172" customWidth="1"/>
    <col min="15128" max="15362" width="9.140625" style="172"/>
    <col min="15363" max="15363" width="7.85546875" style="172" customWidth="1"/>
    <col min="15364" max="15364" width="26" style="172" customWidth="1"/>
    <col min="15365" max="15365" width="3.7109375" style="172" customWidth="1"/>
    <col min="15366" max="15366" width="12.140625" style="172" customWidth="1"/>
    <col min="15367" max="15367" width="3.140625" style="172" customWidth="1"/>
    <col min="15368" max="15368" width="10.7109375" style="172" customWidth="1"/>
    <col min="15369" max="15369" width="5.7109375" style="172" customWidth="1"/>
    <col min="15370" max="15370" width="2.7109375" style="172" customWidth="1"/>
    <col min="15371" max="15371" width="6.7109375" style="172" customWidth="1"/>
    <col min="15372" max="15372" width="15.7109375" style="172" customWidth="1"/>
    <col min="15373" max="15373" width="3.28515625" style="172" customWidth="1"/>
    <col min="15374" max="15374" width="11.85546875" style="172" customWidth="1"/>
    <col min="15375" max="15375" width="3.28515625" style="172" customWidth="1"/>
    <col min="15376" max="15376" width="11.85546875" style="172" customWidth="1"/>
    <col min="15377" max="15377" width="8" style="172" customWidth="1"/>
    <col min="15378" max="15383" width="12.42578125" style="172" customWidth="1"/>
    <col min="15384" max="15618" width="9.140625" style="172"/>
    <col min="15619" max="15619" width="7.85546875" style="172" customWidth="1"/>
    <col min="15620" max="15620" width="26" style="172" customWidth="1"/>
    <col min="15621" max="15621" width="3.7109375" style="172" customWidth="1"/>
    <col min="15622" max="15622" width="12.140625" style="172" customWidth="1"/>
    <col min="15623" max="15623" width="3.140625" style="172" customWidth="1"/>
    <col min="15624" max="15624" width="10.7109375" style="172" customWidth="1"/>
    <col min="15625" max="15625" width="5.7109375" style="172" customWidth="1"/>
    <col min="15626" max="15626" width="2.7109375" style="172" customWidth="1"/>
    <col min="15627" max="15627" width="6.7109375" style="172" customWidth="1"/>
    <col min="15628" max="15628" width="15.7109375" style="172" customWidth="1"/>
    <col min="15629" max="15629" width="3.28515625" style="172" customWidth="1"/>
    <col min="15630" max="15630" width="11.85546875" style="172" customWidth="1"/>
    <col min="15631" max="15631" width="3.28515625" style="172" customWidth="1"/>
    <col min="15632" max="15632" width="11.85546875" style="172" customWidth="1"/>
    <col min="15633" max="15633" width="8" style="172" customWidth="1"/>
    <col min="15634" max="15639" width="12.42578125" style="172" customWidth="1"/>
    <col min="15640" max="15874" width="9.140625" style="172"/>
    <col min="15875" max="15875" width="7.85546875" style="172" customWidth="1"/>
    <col min="15876" max="15876" width="26" style="172" customWidth="1"/>
    <col min="15877" max="15877" width="3.7109375" style="172" customWidth="1"/>
    <col min="15878" max="15878" width="12.140625" style="172" customWidth="1"/>
    <col min="15879" max="15879" width="3.140625" style="172" customWidth="1"/>
    <col min="15880" max="15880" width="10.7109375" style="172" customWidth="1"/>
    <col min="15881" max="15881" width="5.7109375" style="172" customWidth="1"/>
    <col min="15882" max="15882" width="2.7109375" style="172" customWidth="1"/>
    <col min="15883" max="15883" width="6.7109375" style="172" customWidth="1"/>
    <col min="15884" max="15884" width="15.7109375" style="172" customWidth="1"/>
    <col min="15885" max="15885" width="3.28515625" style="172" customWidth="1"/>
    <col min="15886" max="15886" width="11.85546875" style="172" customWidth="1"/>
    <col min="15887" max="15887" width="3.28515625" style="172" customWidth="1"/>
    <col min="15888" max="15888" width="11.85546875" style="172" customWidth="1"/>
    <col min="15889" max="15889" width="8" style="172" customWidth="1"/>
    <col min="15890" max="15895" width="12.42578125" style="172" customWidth="1"/>
    <col min="15896" max="16130" width="9.140625" style="172"/>
    <col min="16131" max="16131" width="7.85546875" style="172" customWidth="1"/>
    <col min="16132" max="16132" width="26" style="172" customWidth="1"/>
    <col min="16133" max="16133" width="3.7109375" style="172" customWidth="1"/>
    <col min="16134" max="16134" width="12.140625" style="172" customWidth="1"/>
    <col min="16135" max="16135" width="3.140625" style="172" customWidth="1"/>
    <col min="16136" max="16136" width="10.7109375" style="172" customWidth="1"/>
    <col min="16137" max="16137" width="5.7109375" style="172" customWidth="1"/>
    <col min="16138" max="16138" width="2.7109375" style="172" customWidth="1"/>
    <col min="16139" max="16139" width="6.7109375" style="172" customWidth="1"/>
    <col min="16140" max="16140" width="15.7109375" style="172" customWidth="1"/>
    <col min="16141" max="16141" width="3.28515625" style="172" customWidth="1"/>
    <col min="16142" max="16142" width="11.85546875" style="172" customWidth="1"/>
    <col min="16143" max="16143" width="3.28515625" style="172" customWidth="1"/>
    <col min="16144" max="16144" width="11.85546875" style="172" customWidth="1"/>
    <col min="16145" max="16145" width="8" style="172" customWidth="1"/>
    <col min="16146" max="16151" width="12.42578125" style="172" customWidth="1"/>
    <col min="16152" max="16384" width="9.140625" style="172"/>
  </cols>
  <sheetData>
    <row r="1" spans="1:20" ht="20.25" customHeight="1">
      <c r="A1" s="166" t="s">
        <v>107</v>
      </c>
      <c r="B1" s="166"/>
      <c r="C1" s="166"/>
      <c r="D1" s="167"/>
      <c r="E1" s="168"/>
      <c r="F1" s="169"/>
      <c r="G1" s="169"/>
      <c r="H1" s="170"/>
      <c r="I1" s="171"/>
    </row>
    <row r="2" spans="1:20" ht="50.25" customHeight="1">
      <c r="A2" s="1132" t="s">
        <v>344</v>
      </c>
      <c r="B2" s="1132"/>
      <c r="C2" s="1132"/>
      <c r="D2" s="1132"/>
      <c r="E2" s="1132"/>
      <c r="F2" s="1132"/>
      <c r="G2" s="1132"/>
      <c r="H2" s="1132"/>
      <c r="I2" s="1132"/>
      <c r="J2" s="1132"/>
      <c r="K2" s="1132"/>
      <c r="L2" s="1132"/>
      <c r="M2" s="1132"/>
      <c r="N2" s="1132"/>
      <c r="O2" s="1132"/>
      <c r="P2" s="1132"/>
      <c r="Q2" s="1132"/>
      <c r="R2" s="177"/>
      <c r="S2" s="177"/>
      <c r="T2" s="177"/>
    </row>
    <row r="3" spans="1:20" ht="26.25" customHeight="1">
      <c r="A3" s="1133"/>
      <c r="B3" s="1133"/>
      <c r="C3" s="1133"/>
      <c r="D3" s="1133"/>
      <c r="E3" s="1133"/>
      <c r="F3" s="1133"/>
      <c r="G3" s="1133"/>
      <c r="H3" s="1133"/>
      <c r="I3" s="1133"/>
      <c r="J3" s="178"/>
      <c r="L3" s="179"/>
      <c r="M3" s="179"/>
      <c r="N3" s="180"/>
      <c r="O3" s="179"/>
      <c r="P3" s="180"/>
      <c r="Q3" s="180"/>
      <c r="R3" s="180"/>
      <c r="S3" s="180"/>
    </row>
    <row r="4" spans="1:20" ht="16.5" customHeight="1">
      <c r="A4" s="181"/>
      <c r="B4" s="181"/>
      <c r="C4" s="181"/>
      <c r="D4" s="177"/>
      <c r="E4" s="182"/>
      <c r="F4" s="1134"/>
      <c r="G4" s="1134"/>
      <c r="H4" s="1134"/>
      <c r="I4" s="1134"/>
    </row>
    <row r="5" spans="1:20" ht="26.25" customHeight="1" thickBot="1">
      <c r="A5" s="1135" t="s">
        <v>205</v>
      </c>
      <c r="B5" s="1135"/>
      <c r="C5" s="1135"/>
      <c r="D5" s="1135"/>
      <c r="E5" s="1135"/>
      <c r="F5" s="1135"/>
      <c r="G5" s="1135"/>
      <c r="H5" s="1135"/>
      <c r="I5" s="1135"/>
      <c r="K5" s="183" t="s">
        <v>161</v>
      </c>
      <c r="L5" s="184"/>
      <c r="M5" s="184"/>
      <c r="N5" s="185"/>
      <c r="O5" s="184"/>
      <c r="P5" s="185"/>
      <c r="Q5" s="185"/>
      <c r="R5" s="186"/>
      <c r="S5" s="186"/>
      <c r="T5" s="186"/>
    </row>
    <row r="6" spans="1:20" ht="16.5" customHeight="1" thickBot="1">
      <c r="A6" s="1115" t="s">
        <v>162</v>
      </c>
      <c r="B6" s="1118" t="s">
        <v>163</v>
      </c>
      <c r="C6" s="1119"/>
      <c r="D6" s="187" t="s">
        <v>108</v>
      </c>
      <c r="E6" s="188" t="s">
        <v>89</v>
      </c>
      <c r="F6" s="189" t="s">
        <v>101</v>
      </c>
      <c r="G6" s="189"/>
      <c r="H6" s="190"/>
      <c r="I6" s="191" t="s">
        <v>78</v>
      </c>
      <c r="K6" s="192"/>
      <c r="L6" s="1136"/>
      <c r="M6" s="193"/>
      <c r="N6" s="1138" t="s">
        <v>79</v>
      </c>
      <c r="O6" s="1139"/>
      <c r="P6" s="1140"/>
      <c r="Q6" s="185"/>
      <c r="R6" s="186"/>
      <c r="S6" s="194"/>
      <c r="T6" s="195"/>
    </row>
    <row r="7" spans="1:20" ht="16.5" customHeight="1" thickTop="1" thickBot="1">
      <c r="A7" s="1116"/>
      <c r="B7" s="1120"/>
      <c r="C7" s="1121"/>
      <c r="D7" s="196" t="s">
        <v>80</v>
      </c>
      <c r="E7" s="197"/>
      <c r="F7" s="198" t="s">
        <v>204</v>
      </c>
      <c r="G7" s="198" t="s">
        <v>165</v>
      </c>
      <c r="H7" s="199"/>
      <c r="I7" s="200" t="s">
        <v>60</v>
      </c>
      <c r="K7" s="201"/>
      <c r="L7" s="1137"/>
      <c r="M7" s="202"/>
      <c r="N7" s="203" t="s">
        <v>109</v>
      </c>
      <c r="O7" s="202"/>
      <c r="P7" s="204" t="s">
        <v>110</v>
      </c>
      <c r="Q7" s="185"/>
      <c r="R7" s="186"/>
      <c r="S7" s="194"/>
      <c r="T7" s="195"/>
    </row>
    <row r="8" spans="1:20" ht="16.5" customHeight="1" thickTop="1" thickBot="1">
      <c r="A8" s="1116"/>
      <c r="B8" s="1122"/>
      <c r="C8" s="1124" t="s">
        <v>166</v>
      </c>
      <c r="D8" s="205" t="s">
        <v>111</v>
      </c>
      <c r="E8" s="197" t="s">
        <v>89</v>
      </c>
      <c r="F8" s="198" t="s">
        <v>167</v>
      </c>
      <c r="G8" s="198"/>
      <c r="H8" s="206"/>
      <c r="I8" s="207" t="s">
        <v>78</v>
      </c>
      <c r="L8" s="208" t="s">
        <v>162</v>
      </c>
      <c r="M8" s="209" t="s">
        <v>165</v>
      </c>
      <c r="N8" s="210">
        <f>H7</f>
        <v>0</v>
      </c>
      <c r="O8" s="209" t="s">
        <v>102</v>
      </c>
      <c r="P8" s="210">
        <f>H9</f>
        <v>0</v>
      </c>
    </row>
    <row r="9" spans="1:20" ht="16.5" customHeight="1" thickTop="1" thickBot="1">
      <c r="A9" s="1117"/>
      <c r="B9" s="1123"/>
      <c r="C9" s="1125"/>
      <c r="D9" s="211" t="s">
        <v>80</v>
      </c>
      <c r="E9" s="212"/>
      <c r="F9" s="213" t="s">
        <v>86</v>
      </c>
      <c r="G9" s="198" t="s">
        <v>102</v>
      </c>
      <c r="H9" s="199"/>
      <c r="I9" s="214" t="s">
        <v>60</v>
      </c>
      <c r="L9" s="208" t="s">
        <v>168</v>
      </c>
      <c r="M9" s="209" t="s">
        <v>104</v>
      </c>
      <c r="N9" s="210">
        <f>H11</f>
        <v>0</v>
      </c>
      <c r="O9" s="209" t="s">
        <v>105</v>
      </c>
      <c r="P9" s="210">
        <f>H13</f>
        <v>0</v>
      </c>
    </row>
    <row r="10" spans="1:20" ht="16.5" customHeight="1" thickBot="1">
      <c r="A10" s="1115" t="s">
        <v>168</v>
      </c>
      <c r="B10" s="1118" t="s">
        <v>163</v>
      </c>
      <c r="C10" s="1119"/>
      <c r="D10" s="187" t="s">
        <v>108</v>
      </c>
      <c r="E10" s="188" t="s">
        <v>89</v>
      </c>
      <c r="F10" s="189" t="s">
        <v>90</v>
      </c>
      <c r="G10" s="189"/>
      <c r="H10" s="190"/>
      <c r="I10" s="191" t="s">
        <v>78</v>
      </c>
      <c r="K10" s="215"/>
      <c r="L10" s="208" t="s">
        <v>170</v>
      </c>
      <c r="M10" s="209" t="s">
        <v>171</v>
      </c>
      <c r="N10" s="210">
        <f>H15</f>
        <v>0</v>
      </c>
      <c r="O10" s="209" t="s">
        <v>87</v>
      </c>
      <c r="P10" s="210">
        <f>H17</f>
        <v>0</v>
      </c>
      <c r="Q10" s="215"/>
      <c r="R10" s="215"/>
      <c r="S10" s="215"/>
      <c r="T10" s="215"/>
    </row>
    <row r="11" spans="1:20" ht="16.5" customHeight="1" thickTop="1" thickBot="1">
      <c r="A11" s="1116"/>
      <c r="B11" s="1120"/>
      <c r="C11" s="1121"/>
      <c r="D11" s="196" t="s">
        <v>80</v>
      </c>
      <c r="E11" s="197"/>
      <c r="F11" s="198" t="s">
        <v>85</v>
      </c>
      <c r="G11" s="198" t="s">
        <v>104</v>
      </c>
      <c r="H11" s="199"/>
      <c r="I11" s="200" t="s">
        <v>60</v>
      </c>
      <c r="K11" s="215"/>
      <c r="L11" s="208" t="s">
        <v>172</v>
      </c>
      <c r="M11" s="209" t="s">
        <v>173</v>
      </c>
      <c r="N11" s="210">
        <f>H19</f>
        <v>0</v>
      </c>
      <c r="O11" s="209" t="s">
        <v>92</v>
      </c>
      <c r="P11" s="210">
        <f>H21</f>
        <v>0</v>
      </c>
      <c r="Q11" s="215"/>
      <c r="R11" s="215"/>
      <c r="S11" s="215"/>
      <c r="T11" s="215"/>
    </row>
    <row r="12" spans="1:20" ht="16.5" customHeight="1" thickTop="1" thickBot="1">
      <c r="A12" s="1116"/>
      <c r="B12" s="1122"/>
      <c r="C12" s="1124" t="s">
        <v>166</v>
      </c>
      <c r="D12" s="205" t="s">
        <v>111</v>
      </c>
      <c r="E12" s="197" t="s">
        <v>89</v>
      </c>
      <c r="F12" s="198" t="s">
        <v>167</v>
      </c>
      <c r="G12" s="198"/>
      <c r="H12" s="206"/>
      <c r="I12" s="207" t="s">
        <v>78</v>
      </c>
      <c r="K12" s="215"/>
      <c r="L12" s="208" t="s">
        <v>174</v>
      </c>
      <c r="M12" s="209" t="s">
        <v>175</v>
      </c>
      <c r="N12" s="210">
        <f>H23</f>
        <v>0</v>
      </c>
      <c r="O12" s="209" t="s">
        <v>96</v>
      </c>
      <c r="P12" s="210">
        <f>H25</f>
        <v>0</v>
      </c>
      <c r="Q12" s="215"/>
      <c r="R12" s="215"/>
      <c r="S12" s="215"/>
      <c r="T12" s="215"/>
    </row>
    <row r="13" spans="1:20" ht="16.5" customHeight="1" thickTop="1" thickBot="1">
      <c r="A13" s="1117"/>
      <c r="B13" s="1123"/>
      <c r="C13" s="1125"/>
      <c r="D13" s="211" t="s">
        <v>80</v>
      </c>
      <c r="E13" s="212"/>
      <c r="F13" s="213" t="s">
        <v>86</v>
      </c>
      <c r="G13" s="198" t="s">
        <v>105</v>
      </c>
      <c r="H13" s="199"/>
      <c r="I13" s="214" t="s">
        <v>60</v>
      </c>
      <c r="K13" s="215"/>
      <c r="L13" s="208" t="s">
        <v>176</v>
      </c>
      <c r="M13" s="209" t="s">
        <v>177</v>
      </c>
      <c r="N13" s="210">
        <f>H27</f>
        <v>0</v>
      </c>
      <c r="O13" s="209" t="s">
        <v>97</v>
      </c>
      <c r="P13" s="210">
        <f>H29</f>
        <v>0</v>
      </c>
      <c r="Q13" s="215"/>
      <c r="R13" s="215"/>
      <c r="S13" s="215"/>
      <c r="T13" s="215"/>
    </row>
    <row r="14" spans="1:20" ht="16.5" customHeight="1" thickBot="1">
      <c r="A14" s="1115" t="s">
        <v>170</v>
      </c>
      <c r="B14" s="1118" t="s">
        <v>163</v>
      </c>
      <c r="C14" s="1119"/>
      <c r="D14" s="187" t="s">
        <v>108</v>
      </c>
      <c r="E14" s="188" t="s">
        <v>89</v>
      </c>
      <c r="F14" s="189" t="s">
        <v>90</v>
      </c>
      <c r="G14" s="189"/>
      <c r="H14" s="190"/>
      <c r="I14" s="191" t="s">
        <v>78</v>
      </c>
      <c r="K14" s="215"/>
      <c r="L14" s="208" t="s">
        <v>178</v>
      </c>
      <c r="M14" s="209" t="s">
        <v>179</v>
      </c>
      <c r="N14" s="210">
        <f>H31</f>
        <v>0</v>
      </c>
      <c r="O14" s="209" t="s">
        <v>180</v>
      </c>
      <c r="P14" s="210">
        <f>H33</f>
        <v>0</v>
      </c>
      <c r="Q14" s="215"/>
      <c r="R14" s="215"/>
      <c r="S14" s="215"/>
      <c r="T14" s="215"/>
    </row>
    <row r="15" spans="1:20" ht="16.5" customHeight="1" thickTop="1" thickBot="1">
      <c r="A15" s="1116"/>
      <c r="B15" s="1120"/>
      <c r="C15" s="1121"/>
      <c r="D15" s="196" t="s">
        <v>80</v>
      </c>
      <c r="E15" s="197"/>
      <c r="F15" s="198" t="s">
        <v>85</v>
      </c>
      <c r="G15" s="198" t="s">
        <v>171</v>
      </c>
      <c r="H15" s="199"/>
      <c r="I15" s="200" t="s">
        <v>60</v>
      </c>
      <c r="K15" s="215"/>
      <c r="L15" s="208" t="s">
        <v>181</v>
      </c>
      <c r="M15" s="209" t="s">
        <v>182</v>
      </c>
      <c r="N15" s="210">
        <f>H35</f>
        <v>0</v>
      </c>
      <c r="O15" s="209" t="s">
        <v>99</v>
      </c>
      <c r="P15" s="210">
        <f>H37</f>
        <v>0</v>
      </c>
      <c r="Q15" s="215"/>
      <c r="R15" s="215"/>
      <c r="S15" s="215"/>
      <c r="T15" s="215"/>
    </row>
    <row r="16" spans="1:20" ht="16.5" customHeight="1" thickTop="1" thickBot="1">
      <c r="A16" s="1116"/>
      <c r="B16" s="1122"/>
      <c r="C16" s="1124" t="s">
        <v>166</v>
      </c>
      <c r="D16" s="205" t="s">
        <v>111</v>
      </c>
      <c r="E16" s="197" t="s">
        <v>89</v>
      </c>
      <c r="F16" s="198" t="s">
        <v>167</v>
      </c>
      <c r="G16" s="198"/>
      <c r="H16" s="206"/>
      <c r="I16" s="207" t="s">
        <v>78</v>
      </c>
      <c r="K16" s="215"/>
      <c r="L16" s="208" t="s">
        <v>183</v>
      </c>
      <c r="M16" s="209" t="s">
        <v>184</v>
      </c>
      <c r="N16" s="210">
        <f>H39</f>
        <v>0</v>
      </c>
      <c r="O16" s="209" t="s">
        <v>100</v>
      </c>
      <c r="P16" s="210">
        <f>H41</f>
        <v>0</v>
      </c>
      <c r="Q16" s="215"/>
      <c r="R16" s="215"/>
      <c r="S16" s="215"/>
      <c r="T16" s="215"/>
    </row>
    <row r="17" spans="1:20" ht="16.5" customHeight="1" thickTop="1" thickBot="1">
      <c r="A17" s="1117"/>
      <c r="B17" s="1123"/>
      <c r="C17" s="1125"/>
      <c r="D17" s="211" t="s">
        <v>80</v>
      </c>
      <c r="E17" s="212"/>
      <c r="F17" s="213" t="s">
        <v>86</v>
      </c>
      <c r="G17" s="198" t="s">
        <v>87</v>
      </c>
      <c r="H17" s="199"/>
      <c r="I17" s="214" t="s">
        <v>60</v>
      </c>
      <c r="K17" s="215"/>
      <c r="L17" s="208" t="s">
        <v>185</v>
      </c>
      <c r="M17" s="209" t="s">
        <v>186</v>
      </c>
      <c r="N17" s="210">
        <f>H43</f>
        <v>0</v>
      </c>
      <c r="O17" s="209" t="s">
        <v>88</v>
      </c>
      <c r="P17" s="210">
        <f>H45</f>
        <v>0</v>
      </c>
      <c r="Q17" s="215"/>
      <c r="R17" s="215"/>
      <c r="S17" s="215"/>
      <c r="T17" s="215"/>
    </row>
    <row r="18" spans="1:20" ht="16.5" customHeight="1" thickBot="1">
      <c r="A18" s="1115" t="s">
        <v>187</v>
      </c>
      <c r="B18" s="1118" t="s">
        <v>163</v>
      </c>
      <c r="C18" s="1119"/>
      <c r="D18" s="187" t="s">
        <v>108</v>
      </c>
      <c r="E18" s="188" t="s">
        <v>89</v>
      </c>
      <c r="F18" s="189" t="s">
        <v>90</v>
      </c>
      <c r="G18" s="189"/>
      <c r="H18" s="190"/>
      <c r="I18" s="191" t="s">
        <v>78</v>
      </c>
      <c r="K18" s="215"/>
      <c r="L18" s="208" t="s">
        <v>188</v>
      </c>
      <c r="M18" s="216" t="s">
        <v>189</v>
      </c>
      <c r="N18" s="217">
        <f>H47</f>
        <v>0</v>
      </c>
      <c r="O18" s="216" t="s">
        <v>190</v>
      </c>
      <c r="P18" s="217">
        <f>H49</f>
        <v>0</v>
      </c>
      <c r="Q18" s="215"/>
      <c r="R18" s="215"/>
      <c r="S18" s="215"/>
      <c r="T18" s="215"/>
    </row>
    <row r="19" spans="1:20" ht="16.5" customHeight="1" thickTop="1" thickBot="1">
      <c r="A19" s="1116"/>
      <c r="B19" s="1120"/>
      <c r="C19" s="1121"/>
      <c r="D19" s="196" t="s">
        <v>80</v>
      </c>
      <c r="E19" s="197"/>
      <c r="F19" s="198" t="s">
        <v>85</v>
      </c>
      <c r="G19" s="198" t="s">
        <v>173</v>
      </c>
      <c r="H19" s="199"/>
      <c r="I19" s="200" t="s">
        <v>60</v>
      </c>
      <c r="K19" s="215"/>
      <c r="L19" s="218" t="s">
        <v>91</v>
      </c>
      <c r="M19" s="218"/>
      <c r="N19" s="219">
        <f>SUM(N8:N18)</f>
        <v>0</v>
      </c>
      <c r="O19" s="218"/>
      <c r="P19" s="219">
        <f>SUM(P8:P18)</f>
        <v>0</v>
      </c>
      <c r="Q19" s="215"/>
      <c r="R19" s="215"/>
      <c r="S19" s="215"/>
      <c r="T19" s="215"/>
    </row>
    <row r="20" spans="1:20" ht="16.5" customHeight="1" thickTop="1" thickBot="1">
      <c r="A20" s="1116"/>
      <c r="B20" s="1122"/>
      <c r="C20" s="1124" t="s">
        <v>166</v>
      </c>
      <c r="D20" s="205" t="s">
        <v>111</v>
      </c>
      <c r="E20" s="197" t="s">
        <v>89</v>
      </c>
      <c r="F20" s="198" t="s">
        <v>167</v>
      </c>
      <c r="G20" s="198"/>
      <c r="H20" s="206"/>
      <c r="I20" s="207" t="s">
        <v>78</v>
      </c>
      <c r="K20" s="215"/>
      <c r="L20" s="220"/>
      <c r="M20" s="220"/>
      <c r="N20" s="215"/>
      <c r="O20" s="220"/>
      <c r="P20" s="215"/>
      <c r="Q20" s="215"/>
      <c r="R20" s="215"/>
      <c r="S20" s="215"/>
      <c r="T20" s="215"/>
    </row>
    <row r="21" spans="1:20" ht="16.5" customHeight="1" thickTop="1" thickBot="1">
      <c r="A21" s="1117"/>
      <c r="B21" s="1123"/>
      <c r="C21" s="1125"/>
      <c r="D21" s="211" t="s">
        <v>80</v>
      </c>
      <c r="E21" s="212"/>
      <c r="F21" s="213" t="s">
        <v>86</v>
      </c>
      <c r="G21" s="198" t="s">
        <v>92</v>
      </c>
      <c r="H21" s="199"/>
      <c r="I21" s="214" t="s">
        <v>60</v>
      </c>
      <c r="K21" s="215"/>
      <c r="L21" s="172"/>
      <c r="M21" s="172"/>
      <c r="N21" s="221" t="s">
        <v>93</v>
      </c>
      <c r="O21" s="172"/>
      <c r="P21" s="221" t="s">
        <v>94</v>
      </c>
      <c r="Q21" s="172"/>
      <c r="R21" s="172"/>
      <c r="S21" s="172"/>
      <c r="T21" s="215"/>
    </row>
    <row r="22" spans="1:20" ht="16.5" customHeight="1" thickBot="1">
      <c r="A22" s="1115" t="s">
        <v>191</v>
      </c>
      <c r="B22" s="1118" t="s">
        <v>163</v>
      </c>
      <c r="C22" s="1119"/>
      <c r="D22" s="187" t="s">
        <v>108</v>
      </c>
      <c r="E22" s="188" t="s">
        <v>89</v>
      </c>
      <c r="F22" s="189" t="s">
        <v>90</v>
      </c>
      <c r="G22" s="189"/>
      <c r="H22" s="190"/>
      <c r="I22" s="191" t="s">
        <v>78</v>
      </c>
      <c r="K22" s="215"/>
      <c r="L22" s="172"/>
      <c r="M22" s="172"/>
      <c r="N22" s="172"/>
      <c r="O22" s="172"/>
      <c r="P22" s="172"/>
      <c r="Q22" s="172"/>
      <c r="R22" s="172"/>
      <c r="S22" s="172"/>
      <c r="T22" s="215"/>
    </row>
    <row r="23" spans="1:20" ht="16.5" customHeight="1" thickTop="1" thickBot="1">
      <c r="A23" s="1116"/>
      <c r="B23" s="1120"/>
      <c r="C23" s="1121"/>
      <c r="D23" s="196" t="s">
        <v>80</v>
      </c>
      <c r="E23" s="197"/>
      <c r="F23" s="198" t="s">
        <v>85</v>
      </c>
      <c r="G23" s="198" t="s">
        <v>175</v>
      </c>
      <c r="H23" s="199"/>
      <c r="I23" s="200" t="s">
        <v>60</v>
      </c>
      <c r="K23" s="172"/>
      <c r="L23" s="222" t="s">
        <v>95</v>
      </c>
      <c r="M23" s="223"/>
      <c r="N23" s="224"/>
      <c r="O23" s="223"/>
      <c r="P23" s="224"/>
      <c r="Q23" s="172"/>
      <c r="R23" s="215"/>
      <c r="S23" s="215"/>
      <c r="T23" s="215"/>
    </row>
    <row r="24" spans="1:20" ht="16.5" customHeight="1" thickTop="1" thickBot="1">
      <c r="A24" s="1116"/>
      <c r="B24" s="1122"/>
      <c r="C24" s="1124" t="s">
        <v>166</v>
      </c>
      <c r="D24" s="205" t="s">
        <v>111</v>
      </c>
      <c r="E24" s="197" t="s">
        <v>89</v>
      </c>
      <c r="F24" s="198" t="s">
        <v>167</v>
      </c>
      <c r="G24" s="198"/>
      <c r="H24" s="206"/>
      <c r="I24" s="207" t="s">
        <v>78</v>
      </c>
      <c r="K24" s="172"/>
      <c r="L24" s="225"/>
      <c r="M24" s="225"/>
      <c r="N24" s="172"/>
      <c r="O24" s="225"/>
      <c r="P24" s="172"/>
      <c r="Q24" s="172"/>
      <c r="S24" s="226"/>
      <c r="T24" s="215"/>
    </row>
    <row r="25" spans="1:20" ht="16.5" customHeight="1" thickTop="1" thickBot="1">
      <c r="A25" s="1117"/>
      <c r="B25" s="1123"/>
      <c r="C25" s="1125"/>
      <c r="D25" s="211" t="s">
        <v>80</v>
      </c>
      <c r="E25" s="212"/>
      <c r="F25" s="213" t="s">
        <v>86</v>
      </c>
      <c r="G25" s="198" t="s">
        <v>96</v>
      </c>
      <c r="H25" s="199"/>
      <c r="I25" s="214" t="s">
        <v>60</v>
      </c>
      <c r="K25" s="172"/>
      <c r="L25" s="220"/>
      <c r="M25" s="220"/>
      <c r="N25" s="215"/>
      <c r="O25" s="220"/>
      <c r="P25" s="215"/>
      <c r="Q25" s="215"/>
      <c r="T25" s="215"/>
    </row>
    <row r="26" spans="1:20" ht="16.5" customHeight="1" thickTop="1" thickBot="1">
      <c r="A26" s="1115" t="s">
        <v>192</v>
      </c>
      <c r="B26" s="1118" t="s">
        <v>163</v>
      </c>
      <c r="C26" s="1119"/>
      <c r="D26" s="187" t="s">
        <v>108</v>
      </c>
      <c r="E26" s="188" t="s">
        <v>89</v>
      </c>
      <c r="F26" s="189" t="s">
        <v>90</v>
      </c>
      <c r="G26" s="189"/>
      <c r="H26" s="190"/>
      <c r="I26" s="191" t="s">
        <v>78</v>
      </c>
      <c r="K26" s="227" t="s">
        <v>193</v>
      </c>
      <c r="L26" s="228">
        <f>P23</f>
        <v>0</v>
      </c>
      <c r="M26" s="229"/>
      <c r="N26" s="230" t="s">
        <v>60</v>
      </c>
      <c r="O26" s="229"/>
      <c r="P26" s="230"/>
      <c r="Q26" s="226"/>
      <c r="S26" s="226"/>
      <c r="T26" s="215"/>
    </row>
    <row r="27" spans="1:20" ht="16.5" customHeight="1" thickTop="1" thickBot="1">
      <c r="A27" s="1116"/>
      <c r="B27" s="1120"/>
      <c r="C27" s="1121"/>
      <c r="D27" s="196" t="s">
        <v>80</v>
      </c>
      <c r="E27" s="197"/>
      <c r="F27" s="198" t="s">
        <v>85</v>
      </c>
      <c r="G27" s="198" t="s">
        <v>177</v>
      </c>
      <c r="H27" s="199"/>
      <c r="I27" s="200" t="s">
        <v>60</v>
      </c>
      <c r="K27" s="227"/>
      <c r="L27" s="231"/>
      <c r="M27" s="231"/>
      <c r="N27" s="232" t="s">
        <v>194</v>
      </c>
      <c r="O27" s="231"/>
      <c r="P27" s="233"/>
      <c r="Q27" s="234" t="s">
        <v>195</v>
      </c>
      <c r="S27" s="215"/>
      <c r="T27" s="215"/>
    </row>
    <row r="28" spans="1:20" ht="16.5" customHeight="1" thickTop="1" thickBot="1">
      <c r="A28" s="1116"/>
      <c r="B28" s="1122"/>
      <c r="C28" s="1124" t="s">
        <v>166</v>
      </c>
      <c r="D28" s="205" t="s">
        <v>111</v>
      </c>
      <c r="E28" s="197" t="s">
        <v>89</v>
      </c>
      <c r="F28" s="198" t="s">
        <v>167</v>
      </c>
      <c r="G28" s="198"/>
      <c r="H28" s="206"/>
      <c r="I28" s="207" t="s">
        <v>78</v>
      </c>
      <c r="K28" s="235" t="s">
        <v>196</v>
      </c>
      <c r="L28" s="236">
        <f>N23</f>
        <v>0</v>
      </c>
      <c r="M28" s="237"/>
      <c r="N28" s="238" t="s">
        <v>60</v>
      </c>
      <c r="O28" s="237"/>
      <c r="P28" s="238"/>
      <c r="Q28" s="238"/>
      <c r="R28" s="215"/>
      <c r="S28" s="215"/>
      <c r="T28" s="215"/>
    </row>
    <row r="29" spans="1:20" ht="16.5" customHeight="1" thickTop="1" thickBot="1">
      <c r="A29" s="1117"/>
      <c r="B29" s="1123"/>
      <c r="C29" s="1125"/>
      <c r="D29" s="211" t="s">
        <v>80</v>
      </c>
      <c r="E29" s="212"/>
      <c r="F29" s="213" t="s">
        <v>86</v>
      </c>
      <c r="G29" s="198" t="s">
        <v>97</v>
      </c>
      <c r="H29" s="199"/>
      <c r="I29" s="214" t="s">
        <v>60</v>
      </c>
      <c r="K29" s="215"/>
      <c r="L29" s="215"/>
      <c r="M29" s="215"/>
      <c r="N29" s="215"/>
      <c r="O29" s="215"/>
      <c r="Q29" s="215"/>
      <c r="R29" s="215"/>
      <c r="S29" s="215"/>
      <c r="T29" s="215"/>
    </row>
    <row r="30" spans="1:20" ht="16.5" customHeight="1" thickBot="1">
      <c r="A30" s="1115" t="s">
        <v>197</v>
      </c>
      <c r="B30" s="1118" t="s">
        <v>163</v>
      </c>
      <c r="C30" s="1119"/>
      <c r="D30" s="187" t="s">
        <v>108</v>
      </c>
      <c r="E30" s="188" t="s">
        <v>89</v>
      </c>
      <c r="F30" s="189" t="s">
        <v>90</v>
      </c>
      <c r="G30" s="189"/>
      <c r="H30" s="190"/>
      <c r="I30" s="191" t="s">
        <v>78</v>
      </c>
      <c r="K30" s="172"/>
      <c r="L30" s="1128" t="s">
        <v>98</v>
      </c>
      <c r="M30" s="1128"/>
      <c r="N30" s="1128"/>
      <c r="O30" s="1128"/>
      <c r="P30" s="1128"/>
      <c r="Q30" s="1128"/>
      <c r="R30" s="215"/>
      <c r="S30" s="215"/>
      <c r="T30" s="215"/>
    </row>
    <row r="31" spans="1:20" ht="16.5" customHeight="1" thickTop="1" thickBot="1">
      <c r="A31" s="1116"/>
      <c r="B31" s="1120"/>
      <c r="C31" s="1121"/>
      <c r="D31" s="196" t="s">
        <v>80</v>
      </c>
      <c r="E31" s="197"/>
      <c r="F31" s="198" t="s">
        <v>85</v>
      </c>
      <c r="G31" s="198" t="s">
        <v>179</v>
      </c>
      <c r="H31" s="199"/>
      <c r="I31" s="200" t="s">
        <v>60</v>
      </c>
      <c r="K31" s="215"/>
      <c r="L31" s="1128"/>
      <c r="M31" s="1128"/>
      <c r="N31" s="1128"/>
      <c r="O31" s="1128"/>
      <c r="P31" s="1128"/>
      <c r="Q31" s="1128"/>
      <c r="R31" s="215"/>
      <c r="S31" s="215"/>
      <c r="T31" s="215"/>
    </row>
    <row r="32" spans="1:20" ht="16.5" customHeight="1" thickTop="1" thickBot="1">
      <c r="A32" s="1116"/>
      <c r="B32" s="1122"/>
      <c r="C32" s="1124" t="s">
        <v>166</v>
      </c>
      <c r="D32" s="205" t="s">
        <v>111</v>
      </c>
      <c r="E32" s="197" t="s">
        <v>89</v>
      </c>
      <c r="F32" s="198" t="s">
        <v>167</v>
      </c>
      <c r="G32" s="198"/>
      <c r="H32" s="206"/>
      <c r="I32" s="207" t="s">
        <v>78</v>
      </c>
      <c r="K32" s="215"/>
      <c r="L32" s="239"/>
      <c r="M32" s="239"/>
      <c r="N32" s="239"/>
      <c r="O32" s="240"/>
      <c r="P32" s="241"/>
      <c r="Q32" s="241"/>
      <c r="R32" s="215"/>
      <c r="S32" s="215"/>
      <c r="T32" s="215"/>
    </row>
    <row r="33" spans="1:20" ht="16.5" customHeight="1" thickTop="1" thickBot="1">
      <c r="A33" s="1117"/>
      <c r="B33" s="1123"/>
      <c r="C33" s="1125"/>
      <c r="D33" s="211" t="s">
        <v>80</v>
      </c>
      <c r="E33" s="212"/>
      <c r="F33" s="213" t="s">
        <v>86</v>
      </c>
      <c r="G33" s="198" t="s">
        <v>180</v>
      </c>
      <c r="H33" s="199"/>
      <c r="I33" s="214" t="s">
        <v>60</v>
      </c>
      <c r="K33" s="215"/>
      <c r="L33" s="239"/>
      <c r="M33" s="239"/>
      <c r="N33" s="239"/>
      <c r="O33" s="240"/>
      <c r="P33" s="241"/>
      <c r="Q33" s="241"/>
      <c r="R33" s="215"/>
      <c r="S33" s="215"/>
      <c r="T33" s="215"/>
    </row>
    <row r="34" spans="1:20" ht="16.5" customHeight="1" thickBot="1">
      <c r="A34" s="1115" t="s">
        <v>198</v>
      </c>
      <c r="B34" s="1118" t="s">
        <v>163</v>
      </c>
      <c r="C34" s="1119"/>
      <c r="D34" s="187" t="s">
        <v>108</v>
      </c>
      <c r="E34" s="188" t="s">
        <v>89</v>
      </c>
      <c r="F34" s="189" t="s">
        <v>90</v>
      </c>
      <c r="G34" s="189"/>
      <c r="H34" s="190"/>
      <c r="I34" s="191" t="s">
        <v>78</v>
      </c>
      <c r="K34" s="215"/>
      <c r="L34" s="1129" t="s">
        <v>323</v>
      </c>
      <c r="M34" s="1130"/>
      <c r="N34" s="1130"/>
      <c r="O34" s="1130"/>
      <c r="P34" s="1130"/>
      <c r="Q34" s="1131"/>
      <c r="R34" s="215"/>
      <c r="S34" s="215"/>
      <c r="T34" s="215"/>
    </row>
    <row r="35" spans="1:20" ht="16.5" customHeight="1" thickTop="1" thickBot="1">
      <c r="A35" s="1126"/>
      <c r="B35" s="1120"/>
      <c r="C35" s="1121"/>
      <c r="D35" s="196" t="s">
        <v>80</v>
      </c>
      <c r="E35" s="197"/>
      <c r="F35" s="198" t="s">
        <v>85</v>
      </c>
      <c r="G35" s="198" t="s">
        <v>182</v>
      </c>
      <c r="H35" s="199"/>
      <c r="I35" s="200" t="s">
        <v>60</v>
      </c>
      <c r="K35" s="215"/>
      <c r="L35" s="242"/>
      <c r="M35" s="242"/>
      <c r="N35" s="242"/>
      <c r="O35" s="242"/>
      <c r="P35" s="243"/>
      <c r="Q35" s="244"/>
      <c r="R35" s="215"/>
      <c r="S35" s="215"/>
      <c r="T35" s="215"/>
    </row>
    <row r="36" spans="1:20" ht="16.5" customHeight="1" thickTop="1" thickBot="1">
      <c r="A36" s="1126"/>
      <c r="B36" s="1122"/>
      <c r="C36" s="1124" t="s">
        <v>166</v>
      </c>
      <c r="D36" s="205" t="s">
        <v>111</v>
      </c>
      <c r="E36" s="197" t="s">
        <v>89</v>
      </c>
      <c r="F36" s="198" t="s">
        <v>167</v>
      </c>
      <c r="G36" s="198"/>
      <c r="H36" s="206"/>
      <c r="I36" s="207" t="s">
        <v>78</v>
      </c>
      <c r="K36" s="215"/>
      <c r="L36" s="239"/>
      <c r="M36" s="239"/>
      <c r="N36" s="239"/>
      <c r="O36" s="240"/>
      <c r="P36" s="241"/>
      <c r="Q36" s="241"/>
      <c r="R36" s="215"/>
      <c r="S36" s="215"/>
      <c r="T36" s="215"/>
    </row>
    <row r="37" spans="1:20" ht="16.5" customHeight="1" thickTop="1" thickBot="1">
      <c r="A37" s="1127"/>
      <c r="B37" s="1123"/>
      <c r="C37" s="1125"/>
      <c r="D37" s="211" t="s">
        <v>80</v>
      </c>
      <c r="E37" s="212"/>
      <c r="F37" s="213" t="s">
        <v>86</v>
      </c>
      <c r="G37" s="198" t="s">
        <v>99</v>
      </c>
      <c r="H37" s="199"/>
      <c r="I37" s="214" t="s">
        <v>60</v>
      </c>
      <c r="K37" s="215"/>
      <c r="L37" s="239"/>
      <c r="M37" s="239"/>
      <c r="N37" s="239"/>
      <c r="O37" s="240"/>
      <c r="P37" s="241"/>
      <c r="Q37" s="241"/>
      <c r="R37" s="215"/>
      <c r="S37" s="215"/>
      <c r="T37" s="215"/>
    </row>
    <row r="38" spans="1:20" ht="16.5" customHeight="1" thickBot="1">
      <c r="A38" s="1115" t="s">
        <v>199</v>
      </c>
      <c r="B38" s="1118" t="s">
        <v>163</v>
      </c>
      <c r="C38" s="1119"/>
      <c r="D38" s="187" t="s">
        <v>108</v>
      </c>
      <c r="E38" s="188" t="s">
        <v>89</v>
      </c>
      <c r="F38" s="189" t="s">
        <v>90</v>
      </c>
      <c r="G38" s="189"/>
      <c r="H38" s="190"/>
      <c r="I38" s="191" t="s">
        <v>78</v>
      </c>
      <c r="K38" s="215"/>
      <c r="L38" s="245"/>
      <c r="M38" s="245"/>
      <c r="N38" s="245"/>
      <c r="O38" s="245"/>
      <c r="P38" s="245"/>
      <c r="Q38" s="246"/>
      <c r="R38" s="215"/>
      <c r="S38" s="215"/>
      <c r="T38" s="215"/>
    </row>
    <row r="39" spans="1:20" ht="16.5" customHeight="1" thickTop="1" thickBot="1">
      <c r="A39" s="1126"/>
      <c r="B39" s="1120"/>
      <c r="C39" s="1121"/>
      <c r="D39" s="196" t="s">
        <v>80</v>
      </c>
      <c r="E39" s="197"/>
      <c r="F39" s="198" t="s">
        <v>85</v>
      </c>
      <c r="G39" s="198" t="s">
        <v>184</v>
      </c>
      <c r="H39" s="199"/>
      <c r="I39" s="200" t="s">
        <v>60</v>
      </c>
      <c r="K39" s="215"/>
      <c r="L39" s="220"/>
      <c r="M39" s="220"/>
      <c r="N39" s="215"/>
      <c r="O39" s="220"/>
      <c r="P39" s="215"/>
      <c r="Q39" s="215"/>
      <c r="R39" s="215"/>
      <c r="S39" s="215"/>
      <c r="T39" s="215"/>
    </row>
    <row r="40" spans="1:20" ht="16.5" customHeight="1" thickTop="1" thickBot="1">
      <c r="A40" s="1126"/>
      <c r="B40" s="1122"/>
      <c r="C40" s="1124" t="s">
        <v>166</v>
      </c>
      <c r="D40" s="205" t="s">
        <v>111</v>
      </c>
      <c r="E40" s="197" t="s">
        <v>89</v>
      </c>
      <c r="F40" s="198" t="s">
        <v>167</v>
      </c>
      <c r="G40" s="198"/>
      <c r="H40" s="206"/>
      <c r="I40" s="207" t="s">
        <v>78</v>
      </c>
      <c r="K40" s="215"/>
      <c r="L40" s="220"/>
      <c r="M40" s="220"/>
      <c r="N40" s="215"/>
      <c r="O40" s="220"/>
      <c r="P40" s="215"/>
      <c r="Q40" s="215"/>
      <c r="R40" s="215"/>
      <c r="S40" s="215"/>
      <c r="T40" s="215"/>
    </row>
    <row r="41" spans="1:20" ht="16.5" customHeight="1" thickTop="1" thickBot="1">
      <c r="A41" s="1127"/>
      <c r="B41" s="1123"/>
      <c r="C41" s="1125"/>
      <c r="D41" s="211" t="s">
        <v>80</v>
      </c>
      <c r="E41" s="212"/>
      <c r="F41" s="213" t="s">
        <v>86</v>
      </c>
      <c r="G41" s="198" t="s">
        <v>100</v>
      </c>
      <c r="H41" s="199"/>
      <c r="I41" s="214" t="s">
        <v>60</v>
      </c>
      <c r="K41" s="215"/>
      <c r="L41" s="220"/>
      <c r="M41" s="220"/>
      <c r="N41" s="215"/>
      <c r="O41" s="220"/>
      <c r="P41" s="215"/>
      <c r="Q41" s="215"/>
      <c r="R41" s="215"/>
      <c r="S41" s="215"/>
      <c r="T41" s="215"/>
    </row>
    <row r="42" spans="1:20" ht="16.5" customHeight="1" thickBot="1">
      <c r="A42" s="1115" t="s">
        <v>200</v>
      </c>
      <c r="B42" s="1118" t="s">
        <v>163</v>
      </c>
      <c r="C42" s="1119"/>
      <c r="D42" s="187" t="s">
        <v>108</v>
      </c>
      <c r="E42" s="188" t="s">
        <v>89</v>
      </c>
      <c r="F42" s="189" t="s">
        <v>90</v>
      </c>
      <c r="G42" s="189"/>
      <c r="H42" s="190"/>
      <c r="I42" s="191" t="s">
        <v>78</v>
      </c>
      <c r="K42" s="215"/>
      <c r="L42" s="220"/>
      <c r="M42" s="220"/>
      <c r="N42" s="215"/>
      <c r="O42" s="220"/>
      <c r="P42" s="215"/>
      <c r="Q42" s="215"/>
      <c r="R42" s="215"/>
      <c r="S42" s="215"/>
      <c r="T42" s="215"/>
    </row>
    <row r="43" spans="1:20" ht="16.5" customHeight="1" thickTop="1" thickBot="1">
      <c r="A43" s="1116"/>
      <c r="B43" s="1120"/>
      <c r="C43" s="1121"/>
      <c r="D43" s="196" t="s">
        <v>80</v>
      </c>
      <c r="E43" s="197"/>
      <c r="F43" s="198" t="s">
        <v>85</v>
      </c>
      <c r="G43" s="198" t="s">
        <v>186</v>
      </c>
      <c r="H43" s="199"/>
      <c r="I43" s="200" t="s">
        <v>60</v>
      </c>
      <c r="K43" s="215"/>
      <c r="L43" s="220"/>
      <c r="M43" s="220"/>
      <c r="N43" s="215"/>
      <c r="O43" s="220"/>
      <c r="P43" s="215"/>
      <c r="Q43" s="215"/>
      <c r="R43" s="215"/>
      <c r="S43" s="215"/>
      <c r="T43" s="215"/>
    </row>
    <row r="44" spans="1:20" ht="16.5" customHeight="1" thickTop="1" thickBot="1">
      <c r="A44" s="1116"/>
      <c r="B44" s="1122"/>
      <c r="C44" s="1124" t="s">
        <v>166</v>
      </c>
      <c r="D44" s="205" t="s">
        <v>111</v>
      </c>
      <c r="E44" s="197" t="s">
        <v>89</v>
      </c>
      <c r="F44" s="198" t="s">
        <v>167</v>
      </c>
      <c r="G44" s="198"/>
      <c r="H44" s="206"/>
      <c r="I44" s="207" t="s">
        <v>78</v>
      </c>
      <c r="K44" s="215"/>
      <c r="L44" s="220"/>
      <c r="M44" s="220"/>
      <c r="N44" s="215"/>
      <c r="O44" s="220"/>
      <c r="P44" s="215"/>
      <c r="Q44" s="215"/>
      <c r="R44" s="215"/>
      <c r="S44" s="215"/>
      <c r="T44" s="215"/>
    </row>
    <row r="45" spans="1:20" ht="16.5" customHeight="1" thickTop="1" thickBot="1">
      <c r="A45" s="1117"/>
      <c r="B45" s="1123"/>
      <c r="C45" s="1125"/>
      <c r="D45" s="211" t="s">
        <v>80</v>
      </c>
      <c r="E45" s="212"/>
      <c r="F45" s="213" t="s">
        <v>86</v>
      </c>
      <c r="G45" s="198" t="s">
        <v>88</v>
      </c>
      <c r="H45" s="199"/>
      <c r="I45" s="214" t="s">
        <v>60</v>
      </c>
      <c r="K45" s="215"/>
      <c r="L45" s="220"/>
      <c r="M45" s="220"/>
      <c r="N45" s="215"/>
      <c r="O45" s="220"/>
      <c r="P45" s="215"/>
      <c r="Q45" s="215"/>
      <c r="R45" s="215"/>
      <c r="S45" s="215"/>
      <c r="T45" s="215"/>
    </row>
    <row r="46" spans="1:20" ht="16.5" customHeight="1" thickBot="1">
      <c r="A46" s="1115" t="s">
        <v>206</v>
      </c>
      <c r="B46" s="1118" t="s">
        <v>163</v>
      </c>
      <c r="C46" s="1119"/>
      <c r="D46" s="187" t="s">
        <v>108</v>
      </c>
      <c r="E46" s="188" t="s">
        <v>89</v>
      </c>
      <c r="F46" s="189" t="s">
        <v>90</v>
      </c>
      <c r="G46" s="189"/>
      <c r="H46" s="190"/>
      <c r="I46" s="191" t="s">
        <v>78</v>
      </c>
      <c r="K46" s="215"/>
      <c r="L46" s="220"/>
      <c r="M46" s="220"/>
      <c r="N46" s="215"/>
      <c r="O46" s="220"/>
      <c r="P46" s="215"/>
      <c r="Q46" s="215"/>
      <c r="R46" s="215"/>
      <c r="S46" s="215"/>
      <c r="T46" s="215"/>
    </row>
    <row r="47" spans="1:20" ht="16.5" customHeight="1" thickTop="1" thickBot="1">
      <c r="A47" s="1116"/>
      <c r="B47" s="1120"/>
      <c r="C47" s="1121"/>
      <c r="D47" s="196" t="s">
        <v>80</v>
      </c>
      <c r="E47" s="197"/>
      <c r="F47" s="198" t="s">
        <v>85</v>
      </c>
      <c r="G47" s="198" t="s">
        <v>189</v>
      </c>
      <c r="H47" s="199"/>
      <c r="I47" s="200" t="s">
        <v>60</v>
      </c>
      <c r="K47" s="215"/>
      <c r="L47" s="220"/>
      <c r="M47" s="220"/>
      <c r="N47" s="215"/>
      <c r="O47" s="220"/>
      <c r="P47" s="215"/>
      <c r="Q47" s="215"/>
      <c r="R47" s="215"/>
      <c r="S47" s="215"/>
      <c r="T47" s="215"/>
    </row>
    <row r="48" spans="1:20" ht="16.5" customHeight="1" thickTop="1" thickBot="1">
      <c r="A48" s="1116"/>
      <c r="B48" s="1122"/>
      <c r="C48" s="1124" t="s">
        <v>166</v>
      </c>
      <c r="D48" s="205" t="s">
        <v>111</v>
      </c>
      <c r="E48" s="197" t="s">
        <v>89</v>
      </c>
      <c r="F48" s="198" t="s">
        <v>167</v>
      </c>
      <c r="G48" s="198"/>
      <c r="H48" s="206"/>
      <c r="I48" s="207" t="s">
        <v>78</v>
      </c>
      <c r="K48" s="215"/>
      <c r="L48" s="220"/>
      <c r="M48" s="220"/>
      <c r="N48" s="215"/>
      <c r="O48" s="220"/>
      <c r="P48" s="215"/>
      <c r="Q48" s="215"/>
      <c r="R48" s="215"/>
      <c r="S48" s="215"/>
      <c r="T48" s="215"/>
    </row>
    <row r="49" spans="1:21" ht="16.5" customHeight="1" thickTop="1" thickBot="1">
      <c r="A49" s="1117"/>
      <c r="B49" s="1123"/>
      <c r="C49" s="1125"/>
      <c r="D49" s="211" t="s">
        <v>80</v>
      </c>
      <c r="E49" s="212"/>
      <c r="F49" s="213" t="s">
        <v>86</v>
      </c>
      <c r="G49" s="247" t="s">
        <v>190</v>
      </c>
      <c r="H49" s="199"/>
      <c r="I49" s="214" t="s">
        <v>60</v>
      </c>
      <c r="K49" s="215"/>
      <c r="L49" s="220"/>
      <c r="M49" s="220"/>
      <c r="N49" s="215"/>
      <c r="O49" s="220"/>
      <c r="P49" s="215"/>
      <c r="Q49" s="215"/>
      <c r="R49" s="215"/>
      <c r="S49" s="215"/>
      <c r="T49" s="215"/>
    </row>
    <row r="50" spans="1:21" s="252" customFormat="1" ht="6.75" customHeight="1">
      <c r="A50" s="248"/>
      <c r="B50" s="248"/>
      <c r="C50" s="248"/>
      <c r="D50" s="195"/>
      <c r="E50" s="197"/>
      <c r="F50" s="249"/>
      <c r="G50" s="249"/>
      <c r="H50" s="250"/>
      <c r="I50" s="251"/>
      <c r="K50" s="215"/>
      <c r="L50" s="220"/>
      <c r="M50" s="220"/>
      <c r="N50" s="215"/>
      <c r="O50" s="220"/>
      <c r="P50" s="215"/>
      <c r="Q50" s="215"/>
      <c r="R50" s="215"/>
      <c r="S50" s="215"/>
      <c r="T50" s="215"/>
      <c r="U50" s="195"/>
    </row>
    <row r="81" spans="1:1" ht="409.6">
      <c r="A81" s="373" t="s">
        <v>346</v>
      </c>
    </row>
  </sheetData>
  <mergeCells count="52">
    <mergeCell ref="A2:Q2"/>
    <mergeCell ref="A3:I3"/>
    <mergeCell ref="F4:I4"/>
    <mergeCell ref="A5:I5"/>
    <mergeCell ref="A6:A9"/>
    <mergeCell ref="B6:C7"/>
    <mergeCell ref="L6:L7"/>
    <mergeCell ref="N6:P6"/>
    <mergeCell ref="B8:B9"/>
    <mergeCell ref="C8:C9"/>
    <mergeCell ref="A10:A13"/>
    <mergeCell ref="B10:C11"/>
    <mergeCell ref="B12:B13"/>
    <mergeCell ref="C12:C13"/>
    <mergeCell ref="A14:A17"/>
    <mergeCell ref="B14:C15"/>
    <mergeCell ref="B16:B17"/>
    <mergeCell ref="C16:C17"/>
    <mergeCell ref="A18:A21"/>
    <mergeCell ref="B18:C19"/>
    <mergeCell ref="B20:B21"/>
    <mergeCell ref="C20:C21"/>
    <mergeCell ref="A22:A25"/>
    <mergeCell ref="B22:C23"/>
    <mergeCell ref="B24:B25"/>
    <mergeCell ref="C24:C25"/>
    <mergeCell ref="A26:A29"/>
    <mergeCell ref="B26:C27"/>
    <mergeCell ref="B28:B29"/>
    <mergeCell ref="C28:C29"/>
    <mergeCell ref="A30:A33"/>
    <mergeCell ref="B30:C31"/>
    <mergeCell ref="L30:Q31"/>
    <mergeCell ref="B32:B33"/>
    <mergeCell ref="C32:C33"/>
    <mergeCell ref="A34:A37"/>
    <mergeCell ref="B34:C35"/>
    <mergeCell ref="L34:Q34"/>
    <mergeCell ref="B36:B37"/>
    <mergeCell ref="C36:C37"/>
    <mergeCell ref="A46:A49"/>
    <mergeCell ref="B46:C47"/>
    <mergeCell ref="B48:B49"/>
    <mergeCell ref="C48:C49"/>
    <mergeCell ref="A38:A41"/>
    <mergeCell ref="B38:C39"/>
    <mergeCell ref="B40:B41"/>
    <mergeCell ref="C40:C41"/>
    <mergeCell ref="A42:A45"/>
    <mergeCell ref="B42:C43"/>
    <mergeCell ref="B44:B45"/>
    <mergeCell ref="C44:C45"/>
  </mergeCells>
  <phoneticPr fontId="5"/>
  <pageMargins left="0.39370078740157483" right="0.23622047244094491" top="0.43307086614173229" bottom="0.39370078740157483" header="0.23622047244094491" footer="0.31496062992125984"/>
  <pageSetup paperSize="9" scale="90" orientation="portrait" r:id="rId1"/>
  <headerFooter alignWithMargins="0">
    <oddHeader>&amp;R&amp;A</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U81"/>
  <sheetViews>
    <sheetView view="pageBreakPreview" zoomScaleNormal="100" zoomScaleSheetLayoutView="100" workbookViewId="0">
      <selection activeCell="AE41" sqref="AD41:AE41"/>
    </sheetView>
  </sheetViews>
  <sheetFormatPr defaultColWidth="12" defaultRowHeight="10.8"/>
  <cols>
    <col min="1" max="3" width="7.85546875" style="134" customWidth="1"/>
    <col min="4" max="4" width="34" style="60" bestFit="1" customWidth="1"/>
    <col min="5" max="5" width="3.7109375" style="107" customWidth="1"/>
    <col min="6" max="6" width="12.140625" style="135" customWidth="1"/>
    <col min="7" max="7" width="3.140625" style="135" customWidth="1"/>
    <col min="8" max="8" width="10.7109375" style="136" customWidth="1"/>
    <col min="9" max="9" width="5.7109375" style="137" customWidth="1"/>
    <col min="10" max="10" width="2.7109375" style="60" customWidth="1"/>
    <col min="11" max="11" width="6.7109375" style="61" customWidth="1"/>
    <col min="12" max="12" width="15.7109375" style="62" customWidth="1"/>
    <col min="13" max="13" width="3.28515625" style="62" customWidth="1"/>
    <col min="14" max="14" width="11.85546875" style="63" customWidth="1"/>
    <col min="15" max="15" width="3.28515625" style="62" customWidth="1"/>
    <col min="16" max="16" width="11.85546875" style="63" customWidth="1"/>
    <col min="17" max="17" width="8" style="63" customWidth="1"/>
    <col min="18" max="19" width="12.42578125" style="144" customWidth="1"/>
    <col min="20" max="21" width="12.42578125" style="61" customWidth="1"/>
    <col min="22" max="23" width="12.42578125" style="60" customWidth="1"/>
    <col min="24" max="258" width="12" style="60"/>
    <col min="259" max="259" width="7.85546875" style="60" customWidth="1"/>
    <col min="260" max="260" width="34" style="60" bestFit="1" customWidth="1"/>
    <col min="261" max="261" width="3.7109375" style="60" customWidth="1"/>
    <col min="262" max="262" width="12.140625" style="60" customWidth="1"/>
    <col min="263" max="263" width="3.140625" style="60" customWidth="1"/>
    <col min="264" max="264" width="10.7109375" style="60" customWidth="1"/>
    <col min="265" max="265" width="5.7109375" style="60" customWidth="1"/>
    <col min="266" max="266" width="2.7109375" style="60" customWidth="1"/>
    <col min="267" max="267" width="6.7109375" style="60" customWidth="1"/>
    <col min="268" max="268" width="15.7109375" style="60" customWidth="1"/>
    <col min="269" max="269" width="3.28515625" style="60" customWidth="1"/>
    <col min="270" max="270" width="11.85546875" style="60" customWidth="1"/>
    <col min="271" max="271" width="3.28515625" style="60" customWidth="1"/>
    <col min="272" max="272" width="11.85546875" style="60" customWidth="1"/>
    <col min="273" max="273" width="8" style="60" customWidth="1"/>
    <col min="274" max="279" width="12.42578125" style="60" customWidth="1"/>
    <col min="280" max="514" width="12" style="60"/>
    <col min="515" max="515" width="7.85546875" style="60" customWidth="1"/>
    <col min="516" max="516" width="34" style="60" bestFit="1" customWidth="1"/>
    <col min="517" max="517" width="3.7109375" style="60" customWidth="1"/>
    <col min="518" max="518" width="12.140625" style="60" customWidth="1"/>
    <col min="519" max="519" width="3.140625" style="60" customWidth="1"/>
    <col min="520" max="520" width="10.7109375" style="60" customWidth="1"/>
    <col min="521" max="521" width="5.7109375" style="60" customWidth="1"/>
    <col min="522" max="522" width="2.7109375" style="60" customWidth="1"/>
    <col min="523" max="523" width="6.7109375" style="60" customWidth="1"/>
    <col min="524" max="524" width="15.7109375" style="60" customWidth="1"/>
    <col min="525" max="525" width="3.28515625" style="60" customWidth="1"/>
    <col min="526" max="526" width="11.85546875" style="60" customWidth="1"/>
    <col min="527" max="527" width="3.28515625" style="60" customWidth="1"/>
    <col min="528" max="528" width="11.85546875" style="60" customWidth="1"/>
    <col min="529" max="529" width="8" style="60" customWidth="1"/>
    <col min="530" max="535" width="12.42578125" style="60" customWidth="1"/>
    <col min="536" max="770" width="12" style="60"/>
    <col min="771" max="771" width="7.85546875" style="60" customWidth="1"/>
    <col min="772" max="772" width="34" style="60" bestFit="1" customWidth="1"/>
    <col min="773" max="773" width="3.7109375" style="60" customWidth="1"/>
    <col min="774" max="774" width="12.140625" style="60" customWidth="1"/>
    <col min="775" max="775" width="3.140625" style="60" customWidth="1"/>
    <col min="776" max="776" width="10.7109375" style="60" customWidth="1"/>
    <col min="777" max="777" width="5.7109375" style="60" customWidth="1"/>
    <col min="778" max="778" width="2.7109375" style="60" customWidth="1"/>
    <col min="779" max="779" width="6.7109375" style="60" customWidth="1"/>
    <col min="780" max="780" width="15.7109375" style="60" customWidth="1"/>
    <col min="781" max="781" width="3.28515625" style="60" customWidth="1"/>
    <col min="782" max="782" width="11.85546875" style="60" customWidth="1"/>
    <col min="783" max="783" width="3.28515625" style="60" customWidth="1"/>
    <col min="784" max="784" width="11.85546875" style="60" customWidth="1"/>
    <col min="785" max="785" width="8" style="60" customWidth="1"/>
    <col min="786" max="791" width="12.42578125" style="60" customWidth="1"/>
    <col min="792" max="1026" width="12" style="60"/>
    <col min="1027" max="1027" width="7.85546875" style="60" customWidth="1"/>
    <col min="1028" max="1028" width="34" style="60" bestFit="1" customWidth="1"/>
    <col min="1029" max="1029" width="3.7109375" style="60" customWidth="1"/>
    <col min="1030" max="1030" width="12.140625" style="60" customWidth="1"/>
    <col min="1031" max="1031" width="3.140625" style="60" customWidth="1"/>
    <col min="1032" max="1032" width="10.7109375" style="60" customWidth="1"/>
    <col min="1033" max="1033" width="5.7109375" style="60" customWidth="1"/>
    <col min="1034" max="1034" width="2.7109375" style="60" customWidth="1"/>
    <col min="1035" max="1035" width="6.7109375" style="60" customWidth="1"/>
    <col min="1036" max="1036" width="15.7109375" style="60" customWidth="1"/>
    <col min="1037" max="1037" width="3.28515625" style="60" customWidth="1"/>
    <col min="1038" max="1038" width="11.85546875" style="60" customWidth="1"/>
    <col min="1039" max="1039" width="3.28515625" style="60" customWidth="1"/>
    <col min="1040" max="1040" width="11.85546875" style="60" customWidth="1"/>
    <col min="1041" max="1041" width="8" style="60" customWidth="1"/>
    <col min="1042" max="1047" width="12.42578125" style="60" customWidth="1"/>
    <col min="1048" max="1282" width="12" style="60"/>
    <col min="1283" max="1283" width="7.85546875" style="60" customWidth="1"/>
    <col min="1284" max="1284" width="34" style="60" bestFit="1" customWidth="1"/>
    <col min="1285" max="1285" width="3.7109375" style="60" customWidth="1"/>
    <col min="1286" max="1286" width="12.140625" style="60" customWidth="1"/>
    <col min="1287" max="1287" width="3.140625" style="60" customWidth="1"/>
    <col min="1288" max="1288" width="10.7109375" style="60" customWidth="1"/>
    <col min="1289" max="1289" width="5.7109375" style="60" customWidth="1"/>
    <col min="1290" max="1290" width="2.7109375" style="60" customWidth="1"/>
    <col min="1291" max="1291" width="6.7109375" style="60" customWidth="1"/>
    <col min="1292" max="1292" width="15.7109375" style="60" customWidth="1"/>
    <col min="1293" max="1293" width="3.28515625" style="60" customWidth="1"/>
    <col min="1294" max="1294" width="11.85546875" style="60" customWidth="1"/>
    <col min="1295" max="1295" width="3.28515625" style="60" customWidth="1"/>
    <col min="1296" max="1296" width="11.85546875" style="60" customWidth="1"/>
    <col min="1297" max="1297" width="8" style="60" customWidth="1"/>
    <col min="1298" max="1303" width="12.42578125" style="60" customWidth="1"/>
    <col min="1304" max="1538" width="12" style="60"/>
    <col min="1539" max="1539" width="7.85546875" style="60" customWidth="1"/>
    <col min="1540" max="1540" width="34" style="60" bestFit="1" customWidth="1"/>
    <col min="1541" max="1541" width="3.7109375" style="60" customWidth="1"/>
    <col min="1542" max="1542" width="12.140625" style="60" customWidth="1"/>
    <col min="1543" max="1543" width="3.140625" style="60" customWidth="1"/>
    <col min="1544" max="1544" width="10.7109375" style="60" customWidth="1"/>
    <col min="1545" max="1545" width="5.7109375" style="60" customWidth="1"/>
    <col min="1546" max="1546" width="2.7109375" style="60" customWidth="1"/>
    <col min="1547" max="1547" width="6.7109375" style="60" customWidth="1"/>
    <col min="1548" max="1548" width="15.7109375" style="60" customWidth="1"/>
    <col min="1549" max="1549" width="3.28515625" style="60" customWidth="1"/>
    <col min="1550" max="1550" width="11.85546875" style="60" customWidth="1"/>
    <col min="1551" max="1551" width="3.28515625" style="60" customWidth="1"/>
    <col min="1552" max="1552" width="11.85546875" style="60" customWidth="1"/>
    <col min="1553" max="1553" width="8" style="60" customWidth="1"/>
    <col min="1554" max="1559" width="12.42578125" style="60" customWidth="1"/>
    <col min="1560" max="1794" width="12" style="60"/>
    <col min="1795" max="1795" width="7.85546875" style="60" customWidth="1"/>
    <col min="1796" max="1796" width="34" style="60" bestFit="1" customWidth="1"/>
    <col min="1797" max="1797" width="3.7109375" style="60" customWidth="1"/>
    <col min="1798" max="1798" width="12.140625" style="60" customWidth="1"/>
    <col min="1799" max="1799" width="3.140625" style="60" customWidth="1"/>
    <col min="1800" max="1800" width="10.7109375" style="60" customWidth="1"/>
    <col min="1801" max="1801" width="5.7109375" style="60" customWidth="1"/>
    <col min="1802" max="1802" width="2.7109375" style="60" customWidth="1"/>
    <col min="1803" max="1803" width="6.7109375" style="60" customWidth="1"/>
    <col min="1804" max="1804" width="15.7109375" style="60" customWidth="1"/>
    <col min="1805" max="1805" width="3.28515625" style="60" customWidth="1"/>
    <col min="1806" max="1806" width="11.85546875" style="60" customWidth="1"/>
    <col min="1807" max="1807" width="3.28515625" style="60" customWidth="1"/>
    <col min="1808" max="1808" width="11.85546875" style="60" customWidth="1"/>
    <col min="1809" max="1809" width="8" style="60" customWidth="1"/>
    <col min="1810" max="1815" width="12.42578125" style="60" customWidth="1"/>
    <col min="1816" max="2050" width="12" style="60"/>
    <col min="2051" max="2051" width="7.85546875" style="60" customWidth="1"/>
    <col min="2052" max="2052" width="34" style="60" bestFit="1" customWidth="1"/>
    <col min="2053" max="2053" width="3.7109375" style="60" customWidth="1"/>
    <col min="2054" max="2054" width="12.140625" style="60" customWidth="1"/>
    <col min="2055" max="2055" width="3.140625" style="60" customWidth="1"/>
    <col min="2056" max="2056" width="10.7109375" style="60" customWidth="1"/>
    <col min="2057" max="2057" width="5.7109375" style="60" customWidth="1"/>
    <col min="2058" max="2058" width="2.7109375" style="60" customWidth="1"/>
    <col min="2059" max="2059" width="6.7109375" style="60" customWidth="1"/>
    <col min="2060" max="2060" width="15.7109375" style="60" customWidth="1"/>
    <col min="2061" max="2061" width="3.28515625" style="60" customWidth="1"/>
    <col min="2062" max="2062" width="11.85546875" style="60" customWidth="1"/>
    <col min="2063" max="2063" width="3.28515625" style="60" customWidth="1"/>
    <col min="2064" max="2064" width="11.85546875" style="60" customWidth="1"/>
    <col min="2065" max="2065" width="8" style="60" customWidth="1"/>
    <col min="2066" max="2071" width="12.42578125" style="60" customWidth="1"/>
    <col min="2072" max="2306" width="12" style="60"/>
    <col min="2307" max="2307" width="7.85546875" style="60" customWidth="1"/>
    <col min="2308" max="2308" width="34" style="60" bestFit="1" customWidth="1"/>
    <col min="2309" max="2309" width="3.7109375" style="60" customWidth="1"/>
    <col min="2310" max="2310" width="12.140625" style="60" customWidth="1"/>
    <col min="2311" max="2311" width="3.140625" style="60" customWidth="1"/>
    <col min="2312" max="2312" width="10.7109375" style="60" customWidth="1"/>
    <col min="2313" max="2313" width="5.7109375" style="60" customWidth="1"/>
    <col min="2314" max="2314" width="2.7109375" style="60" customWidth="1"/>
    <col min="2315" max="2315" width="6.7109375" style="60" customWidth="1"/>
    <col min="2316" max="2316" width="15.7109375" style="60" customWidth="1"/>
    <col min="2317" max="2317" width="3.28515625" style="60" customWidth="1"/>
    <col min="2318" max="2318" width="11.85546875" style="60" customWidth="1"/>
    <col min="2319" max="2319" width="3.28515625" style="60" customWidth="1"/>
    <col min="2320" max="2320" width="11.85546875" style="60" customWidth="1"/>
    <col min="2321" max="2321" width="8" style="60" customWidth="1"/>
    <col min="2322" max="2327" width="12.42578125" style="60" customWidth="1"/>
    <col min="2328" max="2562" width="12" style="60"/>
    <col min="2563" max="2563" width="7.85546875" style="60" customWidth="1"/>
    <col min="2564" max="2564" width="34" style="60" bestFit="1" customWidth="1"/>
    <col min="2565" max="2565" width="3.7109375" style="60" customWidth="1"/>
    <col min="2566" max="2566" width="12.140625" style="60" customWidth="1"/>
    <col min="2567" max="2567" width="3.140625" style="60" customWidth="1"/>
    <col min="2568" max="2568" width="10.7109375" style="60" customWidth="1"/>
    <col min="2569" max="2569" width="5.7109375" style="60" customWidth="1"/>
    <col min="2570" max="2570" width="2.7109375" style="60" customWidth="1"/>
    <col min="2571" max="2571" width="6.7109375" style="60" customWidth="1"/>
    <col min="2572" max="2572" width="15.7109375" style="60" customWidth="1"/>
    <col min="2573" max="2573" width="3.28515625" style="60" customWidth="1"/>
    <col min="2574" max="2574" width="11.85546875" style="60" customWidth="1"/>
    <col min="2575" max="2575" width="3.28515625" style="60" customWidth="1"/>
    <col min="2576" max="2576" width="11.85546875" style="60" customWidth="1"/>
    <col min="2577" max="2577" width="8" style="60" customWidth="1"/>
    <col min="2578" max="2583" width="12.42578125" style="60" customWidth="1"/>
    <col min="2584" max="2818" width="12" style="60"/>
    <col min="2819" max="2819" width="7.85546875" style="60" customWidth="1"/>
    <col min="2820" max="2820" width="34" style="60" bestFit="1" customWidth="1"/>
    <col min="2821" max="2821" width="3.7109375" style="60" customWidth="1"/>
    <col min="2822" max="2822" width="12.140625" style="60" customWidth="1"/>
    <col min="2823" max="2823" width="3.140625" style="60" customWidth="1"/>
    <col min="2824" max="2824" width="10.7109375" style="60" customWidth="1"/>
    <col min="2825" max="2825" width="5.7109375" style="60" customWidth="1"/>
    <col min="2826" max="2826" width="2.7109375" style="60" customWidth="1"/>
    <col min="2827" max="2827" width="6.7109375" style="60" customWidth="1"/>
    <col min="2828" max="2828" width="15.7109375" style="60" customWidth="1"/>
    <col min="2829" max="2829" width="3.28515625" style="60" customWidth="1"/>
    <col min="2830" max="2830" width="11.85546875" style="60" customWidth="1"/>
    <col min="2831" max="2831" width="3.28515625" style="60" customWidth="1"/>
    <col min="2832" max="2832" width="11.85546875" style="60" customWidth="1"/>
    <col min="2833" max="2833" width="8" style="60" customWidth="1"/>
    <col min="2834" max="2839" width="12.42578125" style="60" customWidth="1"/>
    <col min="2840" max="3074" width="12" style="60"/>
    <col min="3075" max="3075" width="7.85546875" style="60" customWidth="1"/>
    <col min="3076" max="3076" width="34" style="60" bestFit="1" customWidth="1"/>
    <col min="3077" max="3077" width="3.7109375" style="60" customWidth="1"/>
    <col min="3078" max="3078" width="12.140625" style="60" customWidth="1"/>
    <col min="3079" max="3079" width="3.140625" style="60" customWidth="1"/>
    <col min="3080" max="3080" width="10.7109375" style="60" customWidth="1"/>
    <col min="3081" max="3081" width="5.7109375" style="60" customWidth="1"/>
    <col min="3082" max="3082" width="2.7109375" style="60" customWidth="1"/>
    <col min="3083" max="3083" width="6.7109375" style="60" customWidth="1"/>
    <col min="3084" max="3084" width="15.7109375" style="60" customWidth="1"/>
    <col min="3085" max="3085" width="3.28515625" style="60" customWidth="1"/>
    <col min="3086" max="3086" width="11.85546875" style="60" customWidth="1"/>
    <col min="3087" max="3087" width="3.28515625" style="60" customWidth="1"/>
    <col min="3088" max="3088" width="11.85546875" style="60" customWidth="1"/>
    <col min="3089" max="3089" width="8" style="60" customWidth="1"/>
    <col min="3090" max="3095" width="12.42578125" style="60" customWidth="1"/>
    <col min="3096" max="3330" width="12" style="60"/>
    <col min="3331" max="3331" width="7.85546875" style="60" customWidth="1"/>
    <col min="3332" max="3332" width="34" style="60" bestFit="1" customWidth="1"/>
    <col min="3333" max="3333" width="3.7109375" style="60" customWidth="1"/>
    <col min="3334" max="3334" width="12.140625" style="60" customWidth="1"/>
    <col min="3335" max="3335" width="3.140625" style="60" customWidth="1"/>
    <col min="3336" max="3336" width="10.7109375" style="60" customWidth="1"/>
    <col min="3337" max="3337" width="5.7109375" style="60" customWidth="1"/>
    <col min="3338" max="3338" width="2.7109375" style="60" customWidth="1"/>
    <col min="3339" max="3339" width="6.7109375" style="60" customWidth="1"/>
    <col min="3340" max="3340" width="15.7109375" style="60" customWidth="1"/>
    <col min="3341" max="3341" width="3.28515625" style="60" customWidth="1"/>
    <col min="3342" max="3342" width="11.85546875" style="60" customWidth="1"/>
    <col min="3343" max="3343" width="3.28515625" style="60" customWidth="1"/>
    <col min="3344" max="3344" width="11.85546875" style="60" customWidth="1"/>
    <col min="3345" max="3345" width="8" style="60" customWidth="1"/>
    <col min="3346" max="3351" width="12.42578125" style="60" customWidth="1"/>
    <col min="3352" max="3586" width="12" style="60"/>
    <col min="3587" max="3587" width="7.85546875" style="60" customWidth="1"/>
    <col min="3588" max="3588" width="34" style="60" bestFit="1" customWidth="1"/>
    <col min="3589" max="3589" width="3.7109375" style="60" customWidth="1"/>
    <col min="3590" max="3590" width="12.140625" style="60" customWidth="1"/>
    <col min="3591" max="3591" width="3.140625" style="60" customWidth="1"/>
    <col min="3592" max="3592" width="10.7109375" style="60" customWidth="1"/>
    <col min="3593" max="3593" width="5.7109375" style="60" customWidth="1"/>
    <col min="3594" max="3594" width="2.7109375" style="60" customWidth="1"/>
    <col min="3595" max="3595" width="6.7109375" style="60" customWidth="1"/>
    <col min="3596" max="3596" width="15.7109375" style="60" customWidth="1"/>
    <col min="3597" max="3597" width="3.28515625" style="60" customWidth="1"/>
    <col min="3598" max="3598" width="11.85546875" style="60" customWidth="1"/>
    <col min="3599" max="3599" width="3.28515625" style="60" customWidth="1"/>
    <col min="3600" max="3600" width="11.85546875" style="60" customWidth="1"/>
    <col min="3601" max="3601" width="8" style="60" customWidth="1"/>
    <col min="3602" max="3607" width="12.42578125" style="60" customWidth="1"/>
    <col min="3608" max="3842" width="12" style="60"/>
    <col min="3843" max="3843" width="7.85546875" style="60" customWidth="1"/>
    <col min="3844" max="3844" width="34" style="60" bestFit="1" customWidth="1"/>
    <col min="3845" max="3845" width="3.7109375" style="60" customWidth="1"/>
    <col min="3846" max="3846" width="12.140625" style="60" customWidth="1"/>
    <col min="3847" max="3847" width="3.140625" style="60" customWidth="1"/>
    <col min="3848" max="3848" width="10.7109375" style="60" customWidth="1"/>
    <col min="3849" max="3849" width="5.7109375" style="60" customWidth="1"/>
    <col min="3850" max="3850" width="2.7109375" style="60" customWidth="1"/>
    <col min="3851" max="3851" width="6.7109375" style="60" customWidth="1"/>
    <col min="3852" max="3852" width="15.7109375" style="60" customWidth="1"/>
    <col min="3853" max="3853" width="3.28515625" style="60" customWidth="1"/>
    <col min="3854" max="3854" width="11.85546875" style="60" customWidth="1"/>
    <col min="3855" max="3855" width="3.28515625" style="60" customWidth="1"/>
    <col min="3856" max="3856" width="11.85546875" style="60" customWidth="1"/>
    <col min="3857" max="3857" width="8" style="60" customWidth="1"/>
    <col min="3858" max="3863" width="12.42578125" style="60" customWidth="1"/>
    <col min="3864" max="4098" width="12" style="60"/>
    <col min="4099" max="4099" width="7.85546875" style="60" customWidth="1"/>
    <col min="4100" max="4100" width="34" style="60" bestFit="1" customWidth="1"/>
    <col min="4101" max="4101" width="3.7109375" style="60" customWidth="1"/>
    <col min="4102" max="4102" width="12.140625" style="60" customWidth="1"/>
    <col min="4103" max="4103" width="3.140625" style="60" customWidth="1"/>
    <col min="4104" max="4104" width="10.7109375" style="60" customWidth="1"/>
    <col min="4105" max="4105" width="5.7109375" style="60" customWidth="1"/>
    <col min="4106" max="4106" width="2.7109375" style="60" customWidth="1"/>
    <col min="4107" max="4107" width="6.7109375" style="60" customWidth="1"/>
    <col min="4108" max="4108" width="15.7109375" style="60" customWidth="1"/>
    <col min="4109" max="4109" width="3.28515625" style="60" customWidth="1"/>
    <col min="4110" max="4110" width="11.85546875" style="60" customWidth="1"/>
    <col min="4111" max="4111" width="3.28515625" style="60" customWidth="1"/>
    <col min="4112" max="4112" width="11.85546875" style="60" customWidth="1"/>
    <col min="4113" max="4113" width="8" style="60" customWidth="1"/>
    <col min="4114" max="4119" width="12.42578125" style="60" customWidth="1"/>
    <col min="4120" max="4354" width="12" style="60"/>
    <col min="4355" max="4355" width="7.85546875" style="60" customWidth="1"/>
    <col min="4356" max="4356" width="34" style="60" bestFit="1" customWidth="1"/>
    <col min="4357" max="4357" width="3.7109375" style="60" customWidth="1"/>
    <col min="4358" max="4358" width="12.140625" style="60" customWidth="1"/>
    <col min="4359" max="4359" width="3.140625" style="60" customWidth="1"/>
    <col min="4360" max="4360" width="10.7109375" style="60" customWidth="1"/>
    <col min="4361" max="4361" width="5.7109375" style="60" customWidth="1"/>
    <col min="4362" max="4362" width="2.7109375" style="60" customWidth="1"/>
    <col min="4363" max="4363" width="6.7109375" style="60" customWidth="1"/>
    <col min="4364" max="4364" width="15.7109375" style="60" customWidth="1"/>
    <col min="4365" max="4365" width="3.28515625" style="60" customWidth="1"/>
    <col min="4366" max="4366" width="11.85546875" style="60" customWidth="1"/>
    <col min="4367" max="4367" width="3.28515625" style="60" customWidth="1"/>
    <col min="4368" max="4368" width="11.85546875" style="60" customWidth="1"/>
    <col min="4369" max="4369" width="8" style="60" customWidth="1"/>
    <col min="4370" max="4375" width="12.42578125" style="60" customWidth="1"/>
    <col min="4376" max="4610" width="12" style="60"/>
    <col min="4611" max="4611" width="7.85546875" style="60" customWidth="1"/>
    <col min="4612" max="4612" width="34" style="60" bestFit="1" customWidth="1"/>
    <col min="4613" max="4613" width="3.7109375" style="60" customWidth="1"/>
    <col min="4614" max="4614" width="12.140625" style="60" customWidth="1"/>
    <col min="4615" max="4615" width="3.140625" style="60" customWidth="1"/>
    <col min="4616" max="4616" width="10.7109375" style="60" customWidth="1"/>
    <col min="4617" max="4617" width="5.7109375" style="60" customWidth="1"/>
    <col min="4618" max="4618" width="2.7109375" style="60" customWidth="1"/>
    <col min="4619" max="4619" width="6.7109375" style="60" customWidth="1"/>
    <col min="4620" max="4620" width="15.7109375" style="60" customWidth="1"/>
    <col min="4621" max="4621" width="3.28515625" style="60" customWidth="1"/>
    <col min="4622" max="4622" width="11.85546875" style="60" customWidth="1"/>
    <col min="4623" max="4623" width="3.28515625" style="60" customWidth="1"/>
    <col min="4624" max="4624" width="11.85546875" style="60" customWidth="1"/>
    <col min="4625" max="4625" width="8" style="60" customWidth="1"/>
    <col min="4626" max="4631" width="12.42578125" style="60" customWidth="1"/>
    <col min="4632" max="4866" width="12" style="60"/>
    <col min="4867" max="4867" width="7.85546875" style="60" customWidth="1"/>
    <col min="4868" max="4868" width="34" style="60" bestFit="1" customWidth="1"/>
    <col min="4869" max="4869" width="3.7109375" style="60" customWidth="1"/>
    <col min="4870" max="4870" width="12.140625" style="60" customWidth="1"/>
    <col min="4871" max="4871" width="3.140625" style="60" customWidth="1"/>
    <col min="4872" max="4872" width="10.7109375" style="60" customWidth="1"/>
    <col min="4873" max="4873" width="5.7109375" style="60" customWidth="1"/>
    <col min="4874" max="4874" width="2.7109375" style="60" customWidth="1"/>
    <col min="4875" max="4875" width="6.7109375" style="60" customWidth="1"/>
    <col min="4876" max="4876" width="15.7109375" style="60" customWidth="1"/>
    <col min="4877" max="4877" width="3.28515625" style="60" customWidth="1"/>
    <col min="4878" max="4878" width="11.85546875" style="60" customWidth="1"/>
    <col min="4879" max="4879" width="3.28515625" style="60" customWidth="1"/>
    <col min="4880" max="4880" width="11.85546875" style="60" customWidth="1"/>
    <col min="4881" max="4881" width="8" style="60" customWidth="1"/>
    <col min="4882" max="4887" width="12.42578125" style="60" customWidth="1"/>
    <col min="4888" max="5122" width="12" style="60"/>
    <col min="5123" max="5123" width="7.85546875" style="60" customWidth="1"/>
    <col min="5124" max="5124" width="34" style="60" bestFit="1" customWidth="1"/>
    <col min="5125" max="5125" width="3.7109375" style="60" customWidth="1"/>
    <col min="5126" max="5126" width="12.140625" style="60" customWidth="1"/>
    <col min="5127" max="5127" width="3.140625" style="60" customWidth="1"/>
    <col min="5128" max="5128" width="10.7109375" style="60" customWidth="1"/>
    <col min="5129" max="5129" width="5.7109375" style="60" customWidth="1"/>
    <col min="5130" max="5130" width="2.7109375" style="60" customWidth="1"/>
    <col min="5131" max="5131" width="6.7109375" style="60" customWidth="1"/>
    <col min="5132" max="5132" width="15.7109375" style="60" customWidth="1"/>
    <col min="5133" max="5133" width="3.28515625" style="60" customWidth="1"/>
    <col min="5134" max="5134" width="11.85546875" style="60" customWidth="1"/>
    <col min="5135" max="5135" width="3.28515625" style="60" customWidth="1"/>
    <col min="5136" max="5136" width="11.85546875" style="60" customWidth="1"/>
    <col min="5137" max="5137" width="8" style="60" customWidth="1"/>
    <col min="5138" max="5143" width="12.42578125" style="60" customWidth="1"/>
    <col min="5144" max="5378" width="12" style="60"/>
    <col min="5379" max="5379" width="7.85546875" style="60" customWidth="1"/>
    <col min="5380" max="5380" width="34" style="60" bestFit="1" customWidth="1"/>
    <col min="5381" max="5381" width="3.7109375" style="60" customWidth="1"/>
    <col min="5382" max="5382" width="12.140625" style="60" customWidth="1"/>
    <col min="5383" max="5383" width="3.140625" style="60" customWidth="1"/>
    <col min="5384" max="5384" width="10.7109375" style="60" customWidth="1"/>
    <col min="5385" max="5385" width="5.7109375" style="60" customWidth="1"/>
    <col min="5386" max="5386" width="2.7109375" style="60" customWidth="1"/>
    <col min="5387" max="5387" width="6.7109375" style="60" customWidth="1"/>
    <col min="5388" max="5388" width="15.7109375" style="60" customWidth="1"/>
    <col min="5389" max="5389" width="3.28515625" style="60" customWidth="1"/>
    <col min="5390" max="5390" width="11.85546875" style="60" customWidth="1"/>
    <col min="5391" max="5391" width="3.28515625" style="60" customWidth="1"/>
    <col min="5392" max="5392" width="11.85546875" style="60" customWidth="1"/>
    <col min="5393" max="5393" width="8" style="60" customWidth="1"/>
    <col min="5394" max="5399" width="12.42578125" style="60" customWidth="1"/>
    <col min="5400" max="5634" width="12" style="60"/>
    <col min="5635" max="5635" width="7.85546875" style="60" customWidth="1"/>
    <col min="5636" max="5636" width="34" style="60" bestFit="1" customWidth="1"/>
    <col min="5637" max="5637" width="3.7109375" style="60" customWidth="1"/>
    <col min="5638" max="5638" width="12.140625" style="60" customWidth="1"/>
    <col min="5639" max="5639" width="3.140625" style="60" customWidth="1"/>
    <col min="5640" max="5640" width="10.7109375" style="60" customWidth="1"/>
    <col min="5641" max="5641" width="5.7109375" style="60" customWidth="1"/>
    <col min="5642" max="5642" width="2.7109375" style="60" customWidth="1"/>
    <col min="5643" max="5643" width="6.7109375" style="60" customWidth="1"/>
    <col min="5644" max="5644" width="15.7109375" style="60" customWidth="1"/>
    <col min="5645" max="5645" width="3.28515625" style="60" customWidth="1"/>
    <col min="5646" max="5646" width="11.85546875" style="60" customWidth="1"/>
    <col min="5647" max="5647" width="3.28515625" style="60" customWidth="1"/>
    <col min="5648" max="5648" width="11.85546875" style="60" customWidth="1"/>
    <col min="5649" max="5649" width="8" style="60" customWidth="1"/>
    <col min="5650" max="5655" width="12.42578125" style="60" customWidth="1"/>
    <col min="5656" max="5890" width="12" style="60"/>
    <col min="5891" max="5891" width="7.85546875" style="60" customWidth="1"/>
    <col min="5892" max="5892" width="34" style="60" bestFit="1" customWidth="1"/>
    <col min="5893" max="5893" width="3.7109375" style="60" customWidth="1"/>
    <col min="5894" max="5894" width="12.140625" style="60" customWidth="1"/>
    <col min="5895" max="5895" width="3.140625" style="60" customWidth="1"/>
    <col min="5896" max="5896" width="10.7109375" style="60" customWidth="1"/>
    <col min="5897" max="5897" width="5.7109375" style="60" customWidth="1"/>
    <col min="5898" max="5898" width="2.7109375" style="60" customWidth="1"/>
    <col min="5899" max="5899" width="6.7109375" style="60" customWidth="1"/>
    <col min="5900" max="5900" width="15.7109375" style="60" customWidth="1"/>
    <col min="5901" max="5901" width="3.28515625" style="60" customWidth="1"/>
    <col min="5902" max="5902" width="11.85546875" style="60" customWidth="1"/>
    <col min="5903" max="5903" width="3.28515625" style="60" customWidth="1"/>
    <col min="5904" max="5904" width="11.85546875" style="60" customWidth="1"/>
    <col min="5905" max="5905" width="8" style="60" customWidth="1"/>
    <col min="5906" max="5911" width="12.42578125" style="60" customWidth="1"/>
    <col min="5912" max="6146" width="12" style="60"/>
    <col min="6147" max="6147" width="7.85546875" style="60" customWidth="1"/>
    <col min="6148" max="6148" width="34" style="60" bestFit="1" customWidth="1"/>
    <col min="6149" max="6149" width="3.7109375" style="60" customWidth="1"/>
    <col min="6150" max="6150" width="12.140625" style="60" customWidth="1"/>
    <col min="6151" max="6151" width="3.140625" style="60" customWidth="1"/>
    <col min="6152" max="6152" width="10.7109375" style="60" customWidth="1"/>
    <col min="6153" max="6153" width="5.7109375" style="60" customWidth="1"/>
    <col min="6154" max="6154" width="2.7109375" style="60" customWidth="1"/>
    <col min="6155" max="6155" width="6.7109375" style="60" customWidth="1"/>
    <col min="6156" max="6156" width="15.7109375" style="60" customWidth="1"/>
    <col min="6157" max="6157" width="3.28515625" style="60" customWidth="1"/>
    <col min="6158" max="6158" width="11.85546875" style="60" customWidth="1"/>
    <col min="6159" max="6159" width="3.28515625" style="60" customWidth="1"/>
    <col min="6160" max="6160" width="11.85546875" style="60" customWidth="1"/>
    <col min="6161" max="6161" width="8" style="60" customWidth="1"/>
    <col min="6162" max="6167" width="12.42578125" style="60" customWidth="1"/>
    <col min="6168" max="6402" width="12" style="60"/>
    <col min="6403" max="6403" width="7.85546875" style="60" customWidth="1"/>
    <col min="6404" max="6404" width="34" style="60" bestFit="1" customWidth="1"/>
    <col min="6405" max="6405" width="3.7109375" style="60" customWidth="1"/>
    <col min="6406" max="6406" width="12.140625" style="60" customWidth="1"/>
    <col min="6407" max="6407" width="3.140625" style="60" customWidth="1"/>
    <col min="6408" max="6408" width="10.7109375" style="60" customWidth="1"/>
    <col min="6409" max="6409" width="5.7109375" style="60" customWidth="1"/>
    <col min="6410" max="6410" width="2.7109375" style="60" customWidth="1"/>
    <col min="6411" max="6411" width="6.7109375" style="60" customWidth="1"/>
    <col min="6412" max="6412" width="15.7109375" style="60" customWidth="1"/>
    <col min="6413" max="6413" width="3.28515625" style="60" customWidth="1"/>
    <col min="6414" max="6414" width="11.85546875" style="60" customWidth="1"/>
    <col min="6415" max="6415" width="3.28515625" style="60" customWidth="1"/>
    <col min="6416" max="6416" width="11.85546875" style="60" customWidth="1"/>
    <col min="6417" max="6417" width="8" style="60" customWidth="1"/>
    <col min="6418" max="6423" width="12.42578125" style="60" customWidth="1"/>
    <col min="6424" max="6658" width="12" style="60"/>
    <col min="6659" max="6659" width="7.85546875" style="60" customWidth="1"/>
    <col min="6660" max="6660" width="34" style="60" bestFit="1" customWidth="1"/>
    <col min="6661" max="6661" width="3.7109375" style="60" customWidth="1"/>
    <col min="6662" max="6662" width="12.140625" style="60" customWidth="1"/>
    <col min="6663" max="6663" width="3.140625" style="60" customWidth="1"/>
    <col min="6664" max="6664" width="10.7109375" style="60" customWidth="1"/>
    <col min="6665" max="6665" width="5.7109375" style="60" customWidth="1"/>
    <col min="6666" max="6666" width="2.7109375" style="60" customWidth="1"/>
    <col min="6667" max="6667" width="6.7109375" style="60" customWidth="1"/>
    <col min="6668" max="6668" width="15.7109375" style="60" customWidth="1"/>
    <col min="6669" max="6669" width="3.28515625" style="60" customWidth="1"/>
    <col min="6670" max="6670" width="11.85546875" style="60" customWidth="1"/>
    <col min="6671" max="6671" width="3.28515625" style="60" customWidth="1"/>
    <col min="6672" max="6672" width="11.85546875" style="60" customWidth="1"/>
    <col min="6673" max="6673" width="8" style="60" customWidth="1"/>
    <col min="6674" max="6679" width="12.42578125" style="60" customWidth="1"/>
    <col min="6680" max="6914" width="12" style="60"/>
    <col min="6915" max="6915" width="7.85546875" style="60" customWidth="1"/>
    <col min="6916" max="6916" width="34" style="60" bestFit="1" customWidth="1"/>
    <col min="6917" max="6917" width="3.7109375" style="60" customWidth="1"/>
    <col min="6918" max="6918" width="12.140625" style="60" customWidth="1"/>
    <col min="6919" max="6919" width="3.140625" style="60" customWidth="1"/>
    <col min="6920" max="6920" width="10.7109375" style="60" customWidth="1"/>
    <col min="6921" max="6921" width="5.7109375" style="60" customWidth="1"/>
    <col min="6922" max="6922" width="2.7109375" style="60" customWidth="1"/>
    <col min="6923" max="6923" width="6.7109375" style="60" customWidth="1"/>
    <col min="6924" max="6924" width="15.7109375" style="60" customWidth="1"/>
    <col min="6925" max="6925" width="3.28515625" style="60" customWidth="1"/>
    <col min="6926" max="6926" width="11.85546875" style="60" customWidth="1"/>
    <col min="6927" max="6927" width="3.28515625" style="60" customWidth="1"/>
    <col min="6928" max="6928" width="11.85546875" style="60" customWidth="1"/>
    <col min="6929" max="6929" width="8" style="60" customWidth="1"/>
    <col min="6930" max="6935" width="12.42578125" style="60" customWidth="1"/>
    <col min="6936" max="7170" width="12" style="60"/>
    <col min="7171" max="7171" width="7.85546875" style="60" customWidth="1"/>
    <col min="7172" max="7172" width="34" style="60" bestFit="1" customWidth="1"/>
    <col min="7173" max="7173" width="3.7109375" style="60" customWidth="1"/>
    <col min="7174" max="7174" width="12.140625" style="60" customWidth="1"/>
    <col min="7175" max="7175" width="3.140625" style="60" customWidth="1"/>
    <col min="7176" max="7176" width="10.7109375" style="60" customWidth="1"/>
    <col min="7177" max="7177" width="5.7109375" style="60" customWidth="1"/>
    <col min="7178" max="7178" width="2.7109375" style="60" customWidth="1"/>
    <col min="7179" max="7179" width="6.7109375" style="60" customWidth="1"/>
    <col min="7180" max="7180" width="15.7109375" style="60" customWidth="1"/>
    <col min="7181" max="7181" width="3.28515625" style="60" customWidth="1"/>
    <col min="7182" max="7182" width="11.85546875" style="60" customWidth="1"/>
    <col min="7183" max="7183" width="3.28515625" style="60" customWidth="1"/>
    <col min="7184" max="7184" width="11.85546875" style="60" customWidth="1"/>
    <col min="7185" max="7185" width="8" style="60" customWidth="1"/>
    <col min="7186" max="7191" width="12.42578125" style="60" customWidth="1"/>
    <col min="7192" max="7426" width="12" style="60"/>
    <col min="7427" max="7427" width="7.85546875" style="60" customWidth="1"/>
    <col min="7428" max="7428" width="34" style="60" bestFit="1" customWidth="1"/>
    <col min="7429" max="7429" width="3.7109375" style="60" customWidth="1"/>
    <col min="7430" max="7430" width="12.140625" style="60" customWidth="1"/>
    <col min="7431" max="7431" width="3.140625" style="60" customWidth="1"/>
    <col min="7432" max="7432" width="10.7109375" style="60" customWidth="1"/>
    <col min="7433" max="7433" width="5.7109375" style="60" customWidth="1"/>
    <col min="7434" max="7434" width="2.7109375" style="60" customWidth="1"/>
    <col min="7435" max="7435" width="6.7109375" style="60" customWidth="1"/>
    <col min="7436" max="7436" width="15.7109375" style="60" customWidth="1"/>
    <col min="7437" max="7437" width="3.28515625" style="60" customWidth="1"/>
    <col min="7438" max="7438" width="11.85546875" style="60" customWidth="1"/>
    <col min="7439" max="7439" width="3.28515625" style="60" customWidth="1"/>
    <col min="7440" max="7440" width="11.85546875" style="60" customWidth="1"/>
    <col min="7441" max="7441" width="8" style="60" customWidth="1"/>
    <col min="7442" max="7447" width="12.42578125" style="60" customWidth="1"/>
    <col min="7448" max="7682" width="12" style="60"/>
    <col min="7683" max="7683" width="7.85546875" style="60" customWidth="1"/>
    <col min="7684" max="7684" width="34" style="60" bestFit="1" customWidth="1"/>
    <col min="7685" max="7685" width="3.7109375" style="60" customWidth="1"/>
    <col min="7686" max="7686" width="12.140625" style="60" customWidth="1"/>
    <col min="7687" max="7687" width="3.140625" style="60" customWidth="1"/>
    <col min="7688" max="7688" width="10.7109375" style="60" customWidth="1"/>
    <col min="7689" max="7689" width="5.7109375" style="60" customWidth="1"/>
    <col min="7690" max="7690" width="2.7109375" style="60" customWidth="1"/>
    <col min="7691" max="7691" width="6.7109375" style="60" customWidth="1"/>
    <col min="7692" max="7692" width="15.7109375" style="60" customWidth="1"/>
    <col min="7693" max="7693" width="3.28515625" style="60" customWidth="1"/>
    <col min="7694" max="7694" width="11.85546875" style="60" customWidth="1"/>
    <col min="7695" max="7695" width="3.28515625" style="60" customWidth="1"/>
    <col min="7696" max="7696" width="11.85546875" style="60" customWidth="1"/>
    <col min="7697" max="7697" width="8" style="60" customWidth="1"/>
    <col min="7698" max="7703" width="12.42578125" style="60" customWidth="1"/>
    <col min="7704" max="7938" width="12" style="60"/>
    <col min="7939" max="7939" width="7.85546875" style="60" customWidth="1"/>
    <col min="7940" max="7940" width="34" style="60" bestFit="1" customWidth="1"/>
    <col min="7941" max="7941" width="3.7109375" style="60" customWidth="1"/>
    <col min="7942" max="7942" width="12.140625" style="60" customWidth="1"/>
    <col min="7943" max="7943" width="3.140625" style="60" customWidth="1"/>
    <col min="7944" max="7944" width="10.7109375" style="60" customWidth="1"/>
    <col min="7945" max="7945" width="5.7109375" style="60" customWidth="1"/>
    <col min="7946" max="7946" width="2.7109375" style="60" customWidth="1"/>
    <col min="7947" max="7947" width="6.7109375" style="60" customWidth="1"/>
    <col min="7948" max="7948" width="15.7109375" style="60" customWidth="1"/>
    <col min="7949" max="7949" width="3.28515625" style="60" customWidth="1"/>
    <col min="7950" max="7950" width="11.85546875" style="60" customWidth="1"/>
    <col min="7951" max="7951" width="3.28515625" style="60" customWidth="1"/>
    <col min="7952" max="7952" width="11.85546875" style="60" customWidth="1"/>
    <col min="7953" max="7953" width="8" style="60" customWidth="1"/>
    <col min="7954" max="7959" width="12.42578125" style="60" customWidth="1"/>
    <col min="7960" max="8194" width="12" style="60"/>
    <col min="8195" max="8195" width="7.85546875" style="60" customWidth="1"/>
    <col min="8196" max="8196" width="34" style="60" bestFit="1" customWidth="1"/>
    <col min="8197" max="8197" width="3.7109375" style="60" customWidth="1"/>
    <col min="8198" max="8198" width="12.140625" style="60" customWidth="1"/>
    <col min="8199" max="8199" width="3.140625" style="60" customWidth="1"/>
    <col min="8200" max="8200" width="10.7109375" style="60" customWidth="1"/>
    <col min="8201" max="8201" width="5.7109375" style="60" customWidth="1"/>
    <col min="8202" max="8202" width="2.7109375" style="60" customWidth="1"/>
    <col min="8203" max="8203" width="6.7109375" style="60" customWidth="1"/>
    <col min="8204" max="8204" width="15.7109375" style="60" customWidth="1"/>
    <col min="8205" max="8205" width="3.28515625" style="60" customWidth="1"/>
    <col min="8206" max="8206" width="11.85546875" style="60" customWidth="1"/>
    <col min="8207" max="8207" width="3.28515625" style="60" customWidth="1"/>
    <col min="8208" max="8208" width="11.85546875" style="60" customWidth="1"/>
    <col min="8209" max="8209" width="8" style="60" customWidth="1"/>
    <col min="8210" max="8215" width="12.42578125" style="60" customWidth="1"/>
    <col min="8216" max="8450" width="12" style="60"/>
    <col min="8451" max="8451" width="7.85546875" style="60" customWidth="1"/>
    <col min="8452" max="8452" width="34" style="60" bestFit="1" customWidth="1"/>
    <col min="8453" max="8453" width="3.7109375" style="60" customWidth="1"/>
    <col min="8454" max="8454" width="12.140625" style="60" customWidth="1"/>
    <col min="8455" max="8455" width="3.140625" style="60" customWidth="1"/>
    <col min="8456" max="8456" width="10.7109375" style="60" customWidth="1"/>
    <col min="8457" max="8457" width="5.7109375" style="60" customWidth="1"/>
    <col min="8458" max="8458" width="2.7109375" style="60" customWidth="1"/>
    <col min="8459" max="8459" width="6.7109375" style="60" customWidth="1"/>
    <col min="8460" max="8460" width="15.7109375" style="60" customWidth="1"/>
    <col min="8461" max="8461" width="3.28515625" style="60" customWidth="1"/>
    <col min="8462" max="8462" width="11.85546875" style="60" customWidth="1"/>
    <col min="8463" max="8463" width="3.28515625" style="60" customWidth="1"/>
    <col min="8464" max="8464" width="11.85546875" style="60" customWidth="1"/>
    <col min="8465" max="8465" width="8" style="60" customWidth="1"/>
    <col min="8466" max="8471" width="12.42578125" style="60" customWidth="1"/>
    <col min="8472" max="8706" width="12" style="60"/>
    <col min="8707" max="8707" width="7.85546875" style="60" customWidth="1"/>
    <col min="8708" max="8708" width="34" style="60" bestFit="1" customWidth="1"/>
    <col min="8709" max="8709" width="3.7109375" style="60" customWidth="1"/>
    <col min="8710" max="8710" width="12.140625" style="60" customWidth="1"/>
    <col min="8711" max="8711" width="3.140625" style="60" customWidth="1"/>
    <col min="8712" max="8712" width="10.7109375" style="60" customWidth="1"/>
    <col min="8713" max="8713" width="5.7109375" style="60" customWidth="1"/>
    <col min="8714" max="8714" width="2.7109375" style="60" customWidth="1"/>
    <col min="8715" max="8715" width="6.7109375" style="60" customWidth="1"/>
    <col min="8716" max="8716" width="15.7109375" style="60" customWidth="1"/>
    <col min="8717" max="8717" width="3.28515625" style="60" customWidth="1"/>
    <col min="8718" max="8718" width="11.85546875" style="60" customWidth="1"/>
    <col min="8719" max="8719" width="3.28515625" style="60" customWidth="1"/>
    <col min="8720" max="8720" width="11.85546875" style="60" customWidth="1"/>
    <col min="8721" max="8721" width="8" style="60" customWidth="1"/>
    <col min="8722" max="8727" width="12.42578125" style="60" customWidth="1"/>
    <col min="8728" max="8962" width="12" style="60"/>
    <col min="8963" max="8963" width="7.85546875" style="60" customWidth="1"/>
    <col min="8964" max="8964" width="34" style="60" bestFit="1" customWidth="1"/>
    <col min="8965" max="8965" width="3.7109375" style="60" customWidth="1"/>
    <col min="8966" max="8966" width="12.140625" style="60" customWidth="1"/>
    <col min="8967" max="8967" width="3.140625" style="60" customWidth="1"/>
    <col min="8968" max="8968" width="10.7109375" style="60" customWidth="1"/>
    <col min="8969" max="8969" width="5.7109375" style="60" customWidth="1"/>
    <col min="8970" max="8970" width="2.7109375" style="60" customWidth="1"/>
    <col min="8971" max="8971" width="6.7109375" style="60" customWidth="1"/>
    <col min="8972" max="8972" width="15.7109375" style="60" customWidth="1"/>
    <col min="8973" max="8973" width="3.28515625" style="60" customWidth="1"/>
    <col min="8974" max="8974" width="11.85546875" style="60" customWidth="1"/>
    <col min="8975" max="8975" width="3.28515625" style="60" customWidth="1"/>
    <col min="8976" max="8976" width="11.85546875" style="60" customWidth="1"/>
    <col min="8977" max="8977" width="8" style="60" customWidth="1"/>
    <col min="8978" max="8983" width="12.42578125" style="60" customWidth="1"/>
    <col min="8984" max="9218" width="12" style="60"/>
    <col min="9219" max="9219" width="7.85546875" style="60" customWidth="1"/>
    <col min="9220" max="9220" width="34" style="60" bestFit="1" customWidth="1"/>
    <col min="9221" max="9221" width="3.7109375" style="60" customWidth="1"/>
    <col min="9222" max="9222" width="12.140625" style="60" customWidth="1"/>
    <col min="9223" max="9223" width="3.140625" style="60" customWidth="1"/>
    <col min="9224" max="9224" width="10.7109375" style="60" customWidth="1"/>
    <col min="9225" max="9225" width="5.7109375" style="60" customWidth="1"/>
    <col min="9226" max="9226" width="2.7109375" style="60" customWidth="1"/>
    <col min="9227" max="9227" width="6.7109375" style="60" customWidth="1"/>
    <col min="9228" max="9228" width="15.7109375" style="60" customWidth="1"/>
    <col min="9229" max="9229" width="3.28515625" style="60" customWidth="1"/>
    <col min="9230" max="9230" width="11.85546875" style="60" customWidth="1"/>
    <col min="9231" max="9231" width="3.28515625" style="60" customWidth="1"/>
    <col min="9232" max="9232" width="11.85546875" style="60" customWidth="1"/>
    <col min="9233" max="9233" width="8" style="60" customWidth="1"/>
    <col min="9234" max="9239" width="12.42578125" style="60" customWidth="1"/>
    <col min="9240" max="9474" width="12" style="60"/>
    <col min="9475" max="9475" width="7.85546875" style="60" customWidth="1"/>
    <col min="9476" max="9476" width="34" style="60" bestFit="1" customWidth="1"/>
    <col min="9477" max="9477" width="3.7109375" style="60" customWidth="1"/>
    <col min="9478" max="9478" width="12.140625" style="60" customWidth="1"/>
    <col min="9479" max="9479" width="3.140625" style="60" customWidth="1"/>
    <col min="9480" max="9480" width="10.7109375" style="60" customWidth="1"/>
    <col min="9481" max="9481" width="5.7109375" style="60" customWidth="1"/>
    <col min="9482" max="9482" width="2.7109375" style="60" customWidth="1"/>
    <col min="9483" max="9483" width="6.7109375" style="60" customWidth="1"/>
    <col min="9484" max="9484" width="15.7109375" style="60" customWidth="1"/>
    <col min="9485" max="9485" width="3.28515625" style="60" customWidth="1"/>
    <col min="9486" max="9486" width="11.85546875" style="60" customWidth="1"/>
    <col min="9487" max="9487" width="3.28515625" style="60" customWidth="1"/>
    <col min="9488" max="9488" width="11.85546875" style="60" customWidth="1"/>
    <col min="9489" max="9489" width="8" style="60" customWidth="1"/>
    <col min="9490" max="9495" width="12.42578125" style="60" customWidth="1"/>
    <col min="9496" max="9730" width="12" style="60"/>
    <col min="9731" max="9731" width="7.85546875" style="60" customWidth="1"/>
    <col min="9732" max="9732" width="34" style="60" bestFit="1" customWidth="1"/>
    <col min="9733" max="9733" width="3.7109375" style="60" customWidth="1"/>
    <col min="9734" max="9734" width="12.140625" style="60" customWidth="1"/>
    <col min="9735" max="9735" width="3.140625" style="60" customWidth="1"/>
    <col min="9736" max="9736" width="10.7109375" style="60" customWidth="1"/>
    <col min="9737" max="9737" width="5.7109375" style="60" customWidth="1"/>
    <col min="9738" max="9738" width="2.7109375" style="60" customWidth="1"/>
    <col min="9739" max="9739" width="6.7109375" style="60" customWidth="1"/>
    <col min="9740" max="9740" width="15.7109375" style="60" customWidth="1"/>
    <col min="9741" max="9741" width="3.28515625" style="60" customWidth="1"/>
    <col min="9742" max="9742" width="11.85546875" style="60" customWidth="1"/>
    <col min="9743" max="9743" width="3.28515625" style="60" customWidth="1"/>
    <col min="9744" max="9744" width="11.85546875" style="60" customWidth="1"/>
    <col min="9745" max="9745" width="8" style="60" customWidth="1"/>
    <col min="9746" max="9751" width="12.42578125" style="60" customWidth="1"/>
    <col min="9752" max="9986" width="12" style="60"/>
    <col min="9987" max="9987" width="7.85546875" style="60" customWidth="1"/>
    <col min="9988" max="9988" width="34" style="60" bestFit="1" customWidth="1"/>
    <col min="9989" max="9989" width="3.7109375" style="60" customWidth="1"/>
    <col min="9990" max="9990" width="12.140625" style="60" customWidth="1"/>
    <col min="9991" max="9991" width="3.140625" style="60" customWidth="1"/>
    <col min="9992" max="9992" width="10.7109375" style="60" customWidth="1"/>
    <col min="9993" max="9993" width="5.7109375" style="60" customWidth="1"/>
    <col min="9994" max="9994" width="2.7109375" style="60" customWidth="1"/>
    <col min="9995" max="9995" width="6.7109375" style="60" customWidth="1"/>
    <col min="9996" max="9996" width="15.7109375" style="60" customWidth="1"/>
    <col min="9997" max="9997" width="3.28515625" style="60" customWidth="1"/>
    <col min="9998" max="9998" width="11.85546875" style="60" customWidth="1"/>
    <col min="9999" max="9999" width="3.28515625" style="60" customWidth="1"/>
    <col min="10000" max="10000" width="11.85546875" style="60" customWidth="1"/>
    <col min="10001" max="10001" width="8" style="60" customWidth="1"/>
    <col min="10002" max="10007" width="12.42578125" style="60" customWidth="1"/>
    <col min="10008" max="10242" width="12" style="60"/>
    <col min="10243" max="10243" width="7.85546875" style="60" customWidth="1"/>
    <col min="10244" max="10244" width="34" style="60" bestFit="1" customWidth="1"/>
    <col min="10245" max="10245" width="3.7109375" style="60" customWidth="1"/>
    <col min="10246" max="10246" width="12.140625" style="60" customWidth="1"/>
    <col min="10247" max="10247" width="3.140625" style="60" customWidth="1"/>
    <col min="10248" max="10248" width="10.7109375" style="60" customWidth="1"/>
    <col min="10249" max="10249" width="5.7109375" style="60" customWidth="1"/>
    <col min="10250" max="10250" width="2.7109375" style="60" customWidth="1"/>
    <col min="10251" max="10251" width="6.7109375" style="60" customWidth="1"/>
    <col min="10252" max="10252" width="15.7109375" style="60" customWidth="1"/>
    <col min="10253" max="10253" width="3.28515625" style="60" customWidth="1"/>
    <col min="10254" max="10254" width="11.85546875" style="60" customWidth="1"/>
    <col min="10255" max="10255" width="3.28515625" style="60" customWidth="1"/>
    <col min="10256" max="10256" width="11.85546875" style="60" customWidth="1"/>
    <col min="10257" max="10257" width="8" style="60" customWidth="1"/>
    <col min="10258" max="10263" width="12.42578125" style="60" customWidth="1"/>
    <col min="10264" max="10498" width="12" style="60"/>
    <col min="10499" max="10499" width="7.85546875" style="60" customWidth="1"/>
    <col min="10500" max="10500" width="34" style="60" bestFit="1" customWidth="1"/>
    <col min="10501" max="10501" width="3.7109375" style="60" customWidth="1"/>
    <col min="10502" max="10502" width="12.140625" style="60" customWidth="1"/>
    <col min="10503" max="10503" width="3.140625" style="60" customWidth="1"/>
    <col min="10504" max="10504" width="10.7109375" style="60" customWidth="1"/>
    <col min="10505" max="10505" width="5.7109375" style="60" customWidth="1"/>
    <col min="10506" max="10506" width="2.7109375" style="60" customWidth="1"/>
    <col min="10507" max="10507" width="6.7109375" style="60" customWidth="1"/>
    <col min="10508" max="10508" width="15.7109375" style="60" customWidth="1"/>
    <col min="10509" max="10509" width="3.28515625" style="60" customWidth="1"/>
    <col min="10510" max="10510" width="11.85546875" style="60" customWidth="1"/>
    <col min="10511" max="10511" width="3.28515625" style="60" customWidth="1"/>
    <col min="10512" max="10512" width="11.85546875" style="60" customWidth="1"/>
    <col min="10513" max="10513" width="8" style="60" customWidth="1"/>
    <col min="10514" max="10519" width="12.42578125" style="60" customWidth="1"/>
    <col min="10520" max="10754" width="12" style="60"/>
    <col min="10755" max="10755" width="7.85546875" style="60" customWidth="1"/>
    <col min="10756" max="10756" width="34" style="60" bestFit="1" customWidth="1"/>
    <col min="10757" max="10757" width="3.7109375" style="60" customWidth="1"/>
    <col min="10758" max="10758" width="12.140625" style="60" customWidth="1"/>
    <col min="10759" max="10759" width="3.140625" style="60" customWidth="1"/>
    <col min="10760" max="10760" width="10.7109375" style="60" customWidth="1"/>
    <col min="10761" max="10761" width="5.7109375" style="60" customWidth="1"/>
    <col min="10762" max="10762" width="2.7109375" style="60" customWidth="1"/>
    <col min="10763" max="10763" width="6.7109375" style="60" customWidth="1"/>
    <col min="10764" max="10764" width="15.7109375" style="60" customWidth="1"/>
    <col min="10765" max="10765" width="3.28515625" style="60" customWidth="1"/>
    <col min="10766" max="10766" width="11.85546875" style="60" customWidth="1"/>
    <col min="10767" max="10767" width="3.28515625" style="60" customWidth="1"/>
    <col min="10768" max="10768" width="11.85546875" style="60" customWidth="1"/>
    <col min="10769" max="10769" width="8" style="60" customWidth="1"/>
    <col min="10770" max="10775" width="12.42578125" style="60" customWidth="1"/>
    <col min="10776" max="11010" width="12" style="60"/>
    <col min="11011" max="11011" width="7.85546875" style="60" customWidth="1"/>
    <col min="11012" max="11012" width="34" style="60" bestFit="1" customWidth="1"/>
    <col min="11013" max="11013" width="3.7109375" style="60" customWidth="1"/>
    <col min="11014" max="11014" width="12.140625" style="60" customWidth="1"/>
    <col min="11015" max="11015" width="3.140625" style="60" customWidth="1"/>
    <col min="11016" max="11016" width="10.7109375" style="60" customWidth="1"/>
    <col min="11017" max="11017" width="5.7109375" style="60" customWidth="1"/>
    <col min="11018" max="11018" width="2.7109375" style="60" customWidth="1"/>
    <col min="11019" max="11019" width="6.7109375" style="60" customWidth="1"/>
    <col min="11020" max="11020" width="15.7109375" style="60" customWidth="1"/>
    <col min="11021" max="11021" width="3.28515625" style="60" customWidth="1"/>
    <col min="11022" max="11022" width="11.85546875" style="60" customWidth="1"/>
    <col min="11023" max="11023" width="3.28515625" style="60" customWidth="1"/>
    <col min="11024" max="11024" width="11.85546875" style="60" customWidth="1"/>
    <col min="11025" max="11025" width="8" style="60" customWidth="1"/>
    <col min="11026" max="11031" width="12.42578125" style="60" customWidth="1"/>
    <col min="11032" max="11266" width="12" style="60"/>
    <col min="11267" max="11267" width="7.85546875" style="60" customWidth="1"/>
    <col min="11268" max="11268" width="34" style="60" bestFit="1" customWidth="1"/>
    <col min="11269" max="11269" width="3.7109375" style="60" customWidth="1"/>
    <col min="11270" max="11270" width="12.140625" style="60" customWidth="1"/>
    <col min="11271" max="11271" width="3.140625" style="60" customWidth="1"/>
    <col min="11272" max="11272" width="10.7109375" style="60" customWidth="1"/>
    <col min="11273" max="11273" width="5.7109375" style="60" customWidth="1"/>
    <col min="11274" max="11274" width="2.7109375" style="60" customWidth="1"/>
    <col min="11275" max="11275" width="6.7109375" style="60" customWidth="1"/>
    <col min="11276" max="11276" width="15.7109375" style="60" customWidth="1"/>
    <col min="11277" max="11277" width="3.28515625" style="60" customWidth="1"/>
    <col min="11278" max="11278" width="11.85546875" style="60" customWidth="1"/>
    <col min="11279" max="11279" width="3.28515625" style="60" customWidth="1"/>
    <col min="11280" max="11280" width="11.85546875" style="60" customWidth="1"/>
    <col min="11281" max="11281" width="8" style="60" customWidth="1"/>
    <col min="11282" max="11287" width="12.42578125" style="60" customWidth="1"/>
    <col min="11288" max="11522" width="12" style="60"/>
    <col min="11523" max="11523" width="7.85546875" style="60" customWidth="1"/>
    <col min="11524" max="11524" width="34" style="60" bestFit="1" customWidth="1"/>
    <col min="11525" max="11525" width="3.7109375" style="60" customWidth="1"/>
    <col min="11526" max="11526" width="12.140625" style="60" customWidth="1"/>
    <col min="11527" max="11527" width="3.140625" style="60" customWidth="1"/>
    <col min="11528" max="11528" width="10.7109375" style="60" customWidth="1"/>
    <col min="11529" max="11529" width="5.7109375" style="60" customWidth="1"/>
    <col min="11530" max="11530" width="2.7109375" style="60" customWidth="1"/>
    <col min="11531" max="11531" width="6.7109375" style="60" customWidth="1"/>
    <col min="11532" max="11532" width="15.7109375" style="60" customWidth="1"/>
    <col min="11533" max="11533" width="3.28515625" style="60" customWidth="1"/>
    <col min="11534" max="11534" width="11.85546875" style="60" customWidth="1"/>
    <col min="11535" max="11535" width="3.28515625" style="60" customWidth="1"/>
    <col min="11536" max="11536" width="11.85546875" style="60" customWidth="1"/>
    <col min="11537" max="11537" width="8" style="60" customWidth="1"/>
    <col min="11538" max="11543" width="12.42578125" style="60" customWidth="1"/>
    <col min="11544" max="11778" width="12" style="60"/>
    <col min="11779" max="11779" width="7.85546875" style="60" customWidth="1"/>
    <col min="11780" max="11780" width="34" style="60" bestFit="1" customWidth="1"/>
    <col min="11781" max="11781" width="3.7109375" style="60" customWidth="1"/>
    <col min="11782" max="11782" width="12.140625" style="60" customWidth="1"/>
    <col min="11783" max="11783" width="3.140625" style="60" customWidth="1"/>
    <col min="11784" max="11784" width="10.7109375" style="60" customWidth="1"/>
    <col min="11785" max="11785" width="5.7109375" style="60" customWidth="1"/>
    <col min="11786" max="11786" width="2.7109375" style="60" customWidth="1"/>
    <col min="11787" max="11787" width="6.7109375" style="60" customWidth="1"/>
    <col min="11788" max="11788" width="15.7109375" style="60" customWidth="1"/>
    <col min="11789" max="11789" width="3.28515625" style="60" customWidth="1"/>
    <col min="11790" max="11790" width="11.85546875" style="60" customWidth="1"/>
    <col min="11791" max="11791" width="3.28515625" style="60" customWidth="1"/>
    <col min="11792" max="11792" width="11.85546875" style="60" customWidth="1"/>
    <col min="11793" max="11793" width="8" style="60" customWidth="1"/>
    <col min="11794" max="11799" width="12.42578125" style="60" customWidth="1"/>
    <col min="11800" max="12034" width="12" style="60"/>
    <col min="12035" max="12035" width="7.85546875" style="60" customWidth="1"/>
    <col min="12036" max="12036" width="34" style="60" bestFit="1" customWidth="1"/>
    <col min="12037" max="12037" width="3.7109375" style="60" customWidth="1"/>
    <col min="12038" max="12038" width="12.140625" style="60" customWidth="1"/>
    <col min="12039" max="12039" width="3.140625" style="60" customWidth="1"/>
    <col min="12040" max="12040" width="10.7109375" style="60" customWidth="1"/>
    <col min="12041" max="12041" width="5.7109375" style="60" customWidth="1"/>
    <col min="12042" max="12042" width="2.7109375" style="60" customWidth="1"/>
    <col min="12043" max="12043" width="6.7109375" style="60" customWidth="1"/>
    <col min="12044" max="12044" width="15.7109375" style="60" customWidth="1"/>
    <col min="12045" max="12045" width="3.28515625" style="60" customWidth="1"/>
    <col min="12046" max="12046" width="11.85546875" style="60" customWidth="1"/>
    <col min="12047" max="12047" width="3.28515625" style="60" customWidth="1"/>
    <col min="12048" max="12048" width="11.85546875" style="60" customWidth="1"/>
    <col min="12049" max="12049" width="8" style="60" customWidth="1"/>
    <col min="12050" max="12055" width="12.42578125" style="60" customWidth="1"/>
    <col min="12056" max="12290" width="12" style="60"/>
    <col min="12291" max="12291" width="7.85546875" style="60" customWidth="1"/>
    <col min="12292" max="12292" width="34" style="60" bestFit="1" customWidth="1"/>
    <col min="12293" max="12293" width="3.7109375" style="60" customWidth="1"/>
    <col min="12294" max="12294" width="12.140625" style="60" customWidth="1"/>
    <col min="12295" max="12295" width="3.140625" style="60" customWidth="1"/>
    <col min="12296" max="12296" width="10.7109375" style="60" customWidth="1"/>
    <col min="12297" max="12297" width="5.7109375" style="60" customWidth="1"/>
    <col min="12298" max="12298" width="2.7109375" style="60" customWidth="1"/>
    <col min="12299" max="12299" width="6.7109375" style="60" customWidth="1"/>
    <col min="12300" max="12300" width="15.7109375" style="60" customWidth="1"/>
    <col min="12301" max="12301" width="3.28515625" style="60" customWidth="1"/>
    <col min="12302" max="12302" width="11.85546875" style="60" customWidth="1"/>
    <col min="12303" max="12303" width="3.28515625" style="60" customWidth="1"/>
    <col min="12304" max="12304" width="11.85546875" style="60" customWidth="1"/>
    <col min="12305" max="12305" width="8" style="60" customWidth="1"/>
    <col min="12306" max="12311" width="12.42578125" style="60" customWidth="1"/>
    <col min="12312" max="12546" width="12" style="60"/>
    <col min="12547" max="12547" width="7.85546875" style="60" customWidth="1"/>
    <col min="12548" max="12548" width="34" style="60" bestFit="1" customWidth="1"/>
    <col min="12549" max="12549" width="3.7109375" style="60" customWidth="1"/>
    <col min="12550" max="12550" width="12.140625" style="60" customWidth="1"/>
    <col min="12551" max="12551" width="3.140625" style="60" customWidth="1"/>
    <col min="12552" max="12552" width="10.7109375" style="60" customWidth="1"/>
    <col min="12553" max="12553" width="5.7109375" style="60" customWidth="1"/>
    <col min="12554" max="12554" width="2.7109375" style="60" customWidth="1"/>
    <col min="12555" max="12555" width="6.7109375" style="60" customWidth="1"/>
    <col min="12556" max="12556" width="15.7109375" style="60" customWidth="1"/>
    <col min="12557" max="12557" width="3.28515625" style="60" customWidth="1"/>
    <col min="12558" max="12558" width="11.85546875" style="60" customWidth="1"/>
    <col min="12559" max="12559" width="3.28515625" style="60" customWidth="1"/>
    <col min="12560" max="12560" width="11.85546875" style="60" customWidth="1"/>
    <col min="12561" max="12561" width="8" style="60" customWidth="1"/>
    <col min="12562" max="12567" width="12.42578125" style="60" customWidth="1"/>
    <col min="12568" max="12802" width="12" style="60"/>
    <col min="12803" max="12803" width="7.85546875" style="60" customWidth="1"/>
    <col min="12804" max="12804" width="34" style="60" bestFit="1" customWidth="1"/>
    <col min="12805" max="12805" width="3.7109375" style="60" customWidth="1"/>
    <col min="12806" max="12806" width="12.140625" style="60" customWidth="1"/>
    <col min="12807" max="12807" width="3.140625" style="60" customWidth="1"/>
    <col min="12808" max="12808" width="10.7109375" style="60" customWidth="1"/>
    <col min="12809" max="12809" width="5.7109375" style="60" customWidth="1"/>
    <col min="12810" max="12810" width="2.7109375" style="60" customWidth="1"/>
    <col min="12811" max="12811" width="6.7109375" style="60" customWidth="1"/>
    <col min="12812" max="12812" width="15.7109375" style="60" customWidth="1"/>
    <col min="12813" max="12813" width="3.28515625" style="60" customWidth="1"/>
    <col min="12814" max="12814" width="11.85546875" style="60" customWidth="1"/>
    <col min="12815" max="12815" width="3.28515625" style="60" customWidth="1"/>
    <col min="12816" max="12816" width="11.85546875" style="60" customWidth="1"/>
    <col min="12817" max="12817" width="8" style="60" customWidth="1"/>
    <col min="12818" max="12823" width="12.42578125" style="60" customWidth="1"/>
    <col min="12824" max="13058" width="12" style="60"/>
    <col min="13059" max="13059" width="7.85546875" style="60" customWidth="1"/>
    <col min="13060" max="13060" width="34" style="60" bestFit="1" customWidth="1"/>
    <col min="13061" max="13061" width="3.7109375" style="60" customWidth="1"/>
    <col min="13062" max="13062" width="12.140625" style="60" customWidth="1"/>
    <col min="13063" max="13063" width="3.140625" style="60" customWidth="1"/>
    <col min="13064" max="13064" width="10.7109375" style="60" customWidth="1"/>
    <col min="13065" max="13065" width="5.7109375" style="60" customWidth="1"/>
    <col min="13066" max="13066" width="2.7109375" style="60" customWidth="1"/>
    <col min="13067" max="13067" width="6.7109375" style="60" customWidth="1"/>
    <col min="13068" max="13068" width="15.7109375" style="60" customWidth="1"/>
    <col min="13069" max="13069" width="3.28515625" style="60" customWidth="1"/>
    <col min="13070" max="13070" width="11.85546875" style="60" customWidth="1"/>
    <col min="13071" max="13071" width="3.28515625" style="60" customWidth="1"/>
    <col min="13072" max="13072" width="11.85546875" style="60" customWidth="1"/>
    <col min="13073" max="13073" width="8" style="60" customWidth="1"/>
    <col min="13074" max="13079" width="12.42578125" style="60" customWidth="1"/>
    <col min="13080" max="13314" width="12" style="60"/>
    <col min="13315" max="13315" width="7.85546875" style="60" customWidth="1"/>
    <col min="13316" max="13316" width="34" style="60" bestFit="1" customWidth="1"/>
    <col min="13317" max="13317" width="3.7109375" style="60" customWidth="1"/>
    <col min="13318" max="13318" width="12.140625" style="60" customWidth="1"/>
    <col min="13319" max="13319" width="3.140625" style="60" customWidth="1"/>
    <col min="13320" max="13320" width="10.7109375" style="60" customWidth="1"/>
    <col min="13321" max="13321" width="5.7109375" style="60" customWidth="1"/>
    <col min="13322" max="13322" width="2.7109375" style="60" customWidth="1"/>
    <col min="13323" max="13323" width="6.7109375" style="60" customWidth="1"/>
    <col min="13324" max="13324" width="15.7109375" style="60" customWidth="1"/>
    <col min="13325" max="13325" width="3.28515625" style="60" customWidth="1"/>
    <col min="13326" max="13326" width="11.85546875" style="60" customWidth="1"/>
    <col min="13327" max="13327" width="3.28515625" style="60" customWidth="1"/>
    <col min="13328" max="13328" width="11.85546875" style="60" customWidth="1"/>
    <col min="13329" max="13329" width="8" style="60" customWidth="1"/>
    <col min="13330" max="13335" width="12.42578125" style="60" customWidth="1"/>
    <col min="13336" max="13570" width="12" style="60"/>
    <col min="13571" max="13571" width="7.85546875" style="60" customWidth="1"/>
    <col min="13572" max="13572" width="34" style="60" bestFit="1" customWidth="1"/>
    <col min="13573" max="13573" width="3.7109375" style="60" customWidth="1"/>
    <col min="13574" max="13574" width="12.140625" style="60" customWidth="1"/>
    <col min="13575" max="13575" width="3.140625" style="60" customWidth="1"/>
    <col min="13576" max="13576" width="10.7109375" style="60" customWidth="1"/>
    <col min="13577" max="13577" width="5.7109375" style="60" customWidth="1"/>
    <col min="13578" max="13578" width="2.7109375" style="60" customWidth="1"/>
    <col min="13579" max="13579" width="6.7109375" style="60" customWidth="1"/>
    <col min="13580" max="13580" width="15.7109375" style="60" customWidth="1"/>
    <col min="13581" max="13581" width="3.28515625" style="60" customWidth="1"/>
    <col min="13582" max="13582" width="11.85546875" style="60" customWidth="1"/>
    <col min="13583" max="13583" width="3.28515625" style="60" customWidth="1"/>
    <col min="13584" max="13584" width="11.85546875" style="60" customWidth="1"/>
    <col min="13585" max="13585" width="8" style="60" customWidth="1"/>
    <col min="13586" max="13591" width="12.42578125" style="60" customWidth="1"/>
    <col min="13592" max="13826" width="12" style="60"/>
    <col min="13827" max="13827" width="7.85546875" style="60" customWidth="1"/>
    <col min="13828" max="13828" width="34" style="60" bestFit="1" customWidth="1"/>
    <col min="13829" max="13829" width="3.7109375" style="60" customWidth="1"/>
    <col min="13830" max="13830" width="12.140625" style="60" customWidth="1"/>
    <col min="13831" max="13831" width="3.140625" style="60" customWidth="1"/>
    <col min="13832" max="13832" width="10.7109375" style="60" customWidth="1"/>
    <col min="13833" max="13833" width="5.7109375" style="60" customWidth="1"/>
    <col min="13834" max="13834" width="2.7109375" style="60" customWidth="1"/>
    <col min="13835" max="13835" width="6.7109375" style="60" customWidth="1"/>
    <col min="13836" max="13836" width="15.7109375" style="60" customWidth="1"/>
    <col min="13837" max="13837" width="3.28515625" style="60" customWidth="1"/>
    <col min="13838" max="13838" width="11.85546875" style="60" customWidth="1"/>
    <col min="13839" max="13839" width="3.28515625" style="60" customWidth="1"/>
    <col min="13840" max="13840" width="11.85546875" style="60" customWidth="1"/>
    <col min="13841" max="13841" width="8" style="60" customWidth="1"/>
    <col min="13842" max="13847" width="12.42578125" style="60" customWidth="1"/>
    <col min="13848" max="14082" width="12" style="60"/>
    <col min="14083" max="14083" width="7.85546875" style="60" customWidth="1"/>
    <col min="14084" max="14084" width="34" style="60" bestFit="1" customWidth="1"/>
    <col min="14085" max="14085" width="3.7109375" style="60" customWidth="1"/>
    <col min="14086" max="14086" width="12.140625" style="60" customWidth="1"/>
    <col min="14087" max="14087" width="3.140625" style="60" customWidth="1"/>
    <col min="14088" max="14088" width="10.7109375" style="60" customWidth="1"/>
    <col min="14089" max="14089" width="5.7109375" style="60" customWidth="1"/>
    <col min="14090" max="14090" width="2.7109375" style="60" customWidth="1"/>
    <col min="14091" max="14091" width="6.7109375" style="60" customWidth="1"/>
    <col min="14092" max="14092" width="15.7109375" style="60" customWidth="1"/>
    <col min="14093" max="14093" width="3.28515625" style="60" customWidth="1"/>
    <col min="14094" max="14094" width="11.85546875" style="60" customWidth="1"/>
    <col min="14095" max="14095" width="3.28515625" style="60" customWidth="1"/>
    <col min="14096" max="14096" width="11.85546875" style="60" customWidth="1"/>
    <col min="14097" max="14097" width="8" style="60" customWidth="1"/>
    <col min="14098" max="14103" width="12.42578125" style="60" customWidth="1"/>
    <col min="14104" max="14338" width="12" style="60"/>
    <col min="14339" max="14339" width="7.85546875" style="60" customWidth="1"/>
    <col min="14340" max="14340" width="34" style="60" bestFit="1" customWidth="1"/>
    <col min="14341" max="14341" width="3.7109375" style="60" customWidth="1"/>
    <col min="14342" max="14342" width="12.140625" style="60" customWidth="1"/>
    <col min="14343" max="14343" width="3.140625" style="60" customWidth="1"/>
    <col min="14344" max="14344" width="10.7109375" style="60" customWidth="1"/>
    <col min="14345" max="14345" width="5.7109375" style="60" customWidth="1"/>
    <col min="14346" max="14346" width="2.7109375" style="60" customWidth="1"/>
    <col min="14347" max="14347" width="6.7109375" style="60" customWidth="1"/>
    <col min="14348" max="14348" width="15.7109375" style="60" customWidth="1"/>
    <col min="14349" max="14349" width="3.28515625" style="60" customWidth="1"/>
    <col min="14350" max="14350" width="11.85546875" style="60" customWidth="1"/>
    <col min="14351" max="14351" width="3.28515625" style="60" customWidth="1"/>
    <col min="14352" max="14352" width="11.85546875" style="60" customWidth="1"/>
    <col min="14353" max="14353" width="8" style="60" customWidth="1"/>
    <col min="14354" max="14359" width="12.42578125" style="60" customWidth="1"/>
    <col min="14360" max="14594" width="12" style="60"/>
    <col min="14595" max="14595" width="7.85546875" style="60" customWidth="1"/>
    <col min="14596" max="14596" width="34" style="60" bestFit="1" customWidth="1"/>
    <col min="14597" max="14597" width="3.7109375" style="60" customWidth="1"/>
    <col min="14598" max="14598" width="12.140625" style="60" customWidth="1"/>
    <col min="14599" max="14599" width="3.140625" style="60" customWidth="1"/>
    <col min="14600" max="14600" width="10.7109375" style="60" customWidth="1"/>
    <col min="14601" max="14601" width="5.7109375" style="60" customWidth="1"/>
    <col min="14602" max="14602" width="2.7109375" style="60" customWidth="1"/>
    <col min="14603" max="14603" width="6.7109375" style="60" customWidth="1"/>
    <col min="14604" max="14604" width="15.7109375" style="60" customWidth="1"/>
    <col min="14605" max="14605" width="3.28515625" style="60" customWidth="1"/>
    <col min="14606" max="14606" width="11.85546875" style="60" customWidth="1"/>
    <col min="14607" max="14607" width="3.28515625" style="60" customWidth="1"/>
    <col min="14608" max="14608" width="11.85546875" style="60" customWidth="1"/>
    <col min="14609" max="14609" width="8" style="60" customWidth="1"/>
    <col min="14610" max="14615" width="12.42578125" style="60" customWidth="1"/>
    <col min="14616" max="14850" width="12" style="60"/>
    <col min="14851" max="14851" width="7.85546875" style="60" customWidth="1"/>
    <col min="14852" max="14852" width="34" style="60" bestFit="1" customWidth="1"/>
    <col min="14853" max="14853" width="3.7109375" style="60" customWidth="1"/>
    <col min="14854" max="14854" width="12.140625" style="60" customWidth="1"/>
    <col min="14855" max="14855" width="3.140625" style="60" customWidth="1"/>
    <col min="14856" max="14856" width="10.7109375" style="60" customWidth="1"/>
    <col min="14857" max="14857" width="5.7109375" style="60" customWidth="1"/>
    <col min="14858" max="14858" width="2.7109375" style="60" customWidth="1"/>
    <col min="14859" max="14859" width="6.7109375" style="60" customWidth="1"/>
    <col min="14860" max="14860" width="15.7109375" style="60" customWidth="1"/>
    <col min="14861" max="14861" width="3.28515625" style="60" customWidth="1"/>
    <col min="14862" max="14862" width="11.85546875" style="60" customWidth="1"/>
    <col min="14863" max="14863" width="3.28515625" style="60" customWidth="1"/>
    <col min="14864" max="14864" width="11.85546875" style="60" customWidth="1"/>
    <col min="14865" max="14865" width="8" style="60" customWidth="1"/>
    <col min="14866" max="14871" width="12.42578125" style="60" customWidth="1"/>
    <col min="14872" max="15106" width="12" style="60"/>
    <col min="15107" max="15107" width="7.85546875" style="60" customWidth="1"/>
    <col min="15108" max="15108" width="34" style="60" bestFit="1" customWidth="1"/>
    <col min="15109" max="15109" width="3.7109375" style="60" customWidth="1"/>
    <col min="15110" max="15110" width="12.140625" style="60" customWidth="1"/>
    <col min="15111" max="15111" width="3.140625" style="60" customWidth="1"/>
    <col min="15112" max="15112" width="10.7109375" style="60" customWidth="1"/>
    <col min="15113" max="15113" width="5.7109375" style="60" customWidth="1"/>
    <col min="15114" max="15114" width="2.7109375" style="60" customWidth="1"/>
    <col min="15115" max="15115" width="6.7109375" style="60" customWidth="1"/>
    <col min="15116" max="15116" width="15.7109375" style="60" customWidth="1"/>
    <col min="15117" max="15117" width="3.28515625" style="60" customWidth="1"/>
    <col min="15118" max="15118" width="11.85546875" style="60" customWidth="1"/>
    <col min="15119" max="15119" width="3.28515625" style="60" customWidth="1"/>
    <col min="15120" max="15120" width="11.85546875" style="60" customWidth="1"/>
    <col min="15121" max="15121" width="8" style="60" customWidth="1"/>
    <col min="15122" max="15127" width="12.42578125" style="60" customWidth="1"/>
    <col min="15128" max="15362" width="12" style="60"/>
    <col min="15363" max="15363" width="7.85546875" style="60" customWidth="1"/>
    <col min="15364" max="15364" width="34" style="60" bestFit="1" customWidth="1"/>
    <col min="15365" max="15365" width="3.7109375" style="60" customWidth="1"/>
    <col min="15366" max="15366" width="12.140625" style="60" customWidth="1"/>
    <col min="15367" max="15367" width="3.140625" style="60" customWidth="1"/>
    <col min="15368" max="15368" width="10.7109375" style="60" customWidth="1"/>
    <col min="15369" max="15369" width="5.7109375" style="60" customWidth="1"/>
    <col min="15370" max="15370" width="2.7109375" style="60" customWidth="1"/>
    <col min="15371" max="15371" width="6.7109375" style="60" customWidth="1"/>
    <col min="15372" max="15372" width="15.7109375" style="60" customWidth="1"/>
    <col min="15373" max="15373" width="3.28515625" style="60" customWidth="1"/>
    <col min="15374" max="15374" width="11.85546875" style="60" customWidth="1"/>
    <col min="15375" max="15375" width="3.28515625" style="60" customWidth="1"/>
    <col min="15376" max="15376" width="11.85546875" style="60" customWidth="1"/>
    <col min="15377" max="15377" width="8" style="60" customWidth="1"/>
    <col min="15378" max="15383" width="12.42578125" style="60" customWidth="1"/>
    <col min="15384" max="15618" width="12" style="60"/>
    <col min="15619" max="15619" width="7.85546875" style="60" customWidth="1"/>
    <col min="15620" max="15620" width="34" style="60" bestFit="1" customWidth="1"/>
    <col min="15621" max="15621" width="3.7109375" style="60" customWidth="1"/>
    <col min="15622" max="15622" width="12.140625" style="60" customWidth="1"/>
    <col min="15623" max="15623" width="3.140625" style="60" customWidth="1"/>
    <col min="15624" max="15624" width="10.7109375" style="60" customWidth="1"/>
    <col min="15625" max="15625" width="5.7109375" style="60" customWidth="1"/>
    <col min="15626" max="15626" width="2.7109375" style="60" customWidth="1"/>
    <col min="15627" max="15627" width="6.7109375" style="60" customWidth="1"/>
    <col min="15628" max="15628" width="15.7109375" style="60" customWidth="1"/>
    <col min="15629" max="15629" width="3.28515625" style="60" customWidth="1"/>
    <col min="15630" max="15630" width="11.85546875" style="60" customWidth="1"/>
    <col min="15631" max="15631" width="3.28515625" style="60" customWidth="1"/>
    <col min="15632" max="15632" width="11.85546875" style="60" customWidth="1"/>
    <col min="15633" max="15633" width="8" style="60" customWidth="1"/>
    <col min="15634" max="15639" width="12.42578125" style="60" customWidth="1"/>
    <col min="15640" max="15874" width="12" style="60"/>
    <col min="15875" max="15875" width="7.85546875" style="60" customWidth="1"/>
    <col min="15876" max="15876" width="34" style="60" bestFit="1" customWidth="1"/>
    <col min="15877" max="15877" width="3.7109375" style="60" customWidth="1"/>
    <col min="15878" max="15878" width="12.140625" style="60" customWidth="1"/>
    <col min="15879" max="15879" width="3.140625" style="60" customWidth="1"/>
    <col min="15880" max="15880" width="10.7109375" style="60" customWidth="1"/>
    <col min="15881" max="15881" width="5.7109375" style="60" customWidth="1"/>
    <col min="15882" max="15882" width="2.7109375" style="60" customWidth="1"/>
    <col min="15883" max="15883" width="6.7109375" style="60" customWidth="1"/>
    <col min="15884" max="15884" width="15.7109375" style="60" customWidth="1"/>
    <col min="15885" max="15885" width="3.28515625" style="60" customWidth="1"/>
    <col min="15886" max="15886" width="11.85546875" style="60" customWidth="1"/>
    <col min="15887" max="15887" width="3.28515625" style="60" customWidth="1"/>
    <col min="15888" max="15888" width="11.85546875" style="60" customWidth="1"/>
    <col min="15889" max="15889" width="8" style="60" customWidth="1"/>
    <col min="15890" max="15895" width="12.42578125" style="60" customWidth="1"/>
    <col min="15896" max="16130" width="12" style="60"/>
    <col min="16131" max="16131" width="7.85546875" style="60" customWidth="1"/>
    <col min="16132" max="16132" width="34" style="60" bestFit="1" customWidth="1"/>
    <col min="16133" max="16133" width="3.7109375" style="60" customWidth="1"/>
    <col min="16134" max="16134" width="12.140625" style="60" customWidth="1"/>
    <col min="16135" max="16135" width="3.140625" style="60" customWidth="1"/>
    <col min="16136" max="16136" width="10.7109375" style="60" customWidth="1"/>
    <col min="16137" max="16137" width="5.7109375" style="60" customWidth="1"/>
    <col min="16138" max="16138" width="2.7109375" style="60" customWidth="1"/>
    <col min="16139" max="16139" width="6.7109375" style="60" customWidth="1"/>
    <col min="16140" max="16140" width="15.7109375" style="60" customWidth="1"/>
    <col min="16141" max="16141" width="3.28515625" style="60" customWidth="1"/>
    <col min="16142" max="16142" width="11.85546875" style="60" customWidth="1"/>
    <col min="16143" max="16143" width="3.28515625" style="60" customWidth="1"/>
    <col min="16144" max="16144" width="11.85546875" style="60" customWidth="1"/>
    <col min="16145" max="16145" width="8" style="60" customWidth="1"/>
    <col min="16146" max="16151" width="12.42578125" style="60" customWidth="1"/>
    <col min="16152" max="16384" width="12" style="60"/>
  </cols>
  <sheetData>
    <row r="1" spans="1:20" ht="20.25" customHeight="1">
      <c r="A1" s="337" t="s">
        <v>340</v>
      </c>
      <c r="B1" s="337"/>
      <c r="C1" s="337"/>
      <c r="D1" s="338"/>
      <c r="E1" s="339"/>
      <c r="F1" s="340"/>
      <c r="G1" s="340"/>
      <c r="H1" s="341"/>
      <c r="I1" s="342"/>
      <c r="J1" s="338"/>
    </row>
    <row r="2" spans="1:20" ht="36.75" customHeight="1">
      <c r="A2" s="1089" t="s">
        <v>345</v>
      </c>
      <c r="B2" s="1089"/>
      <c r="C2" s="1089"/>
      <c r="D2" s="1089"/>
      <c r="E2" s="1089"/>
      <c r="F2" s="1089"/>
      <c r="G2" s="1089"/>
      <c r="H2" s="1089"/>
      <c r="I2" s="1089"/>
      <c r="J2" s="1089"/>
      <c r="K2" s="1089"/>
      <c r="L2" s="1089"/>
      <c r="M2" s="1089"/>
      <c r="N2" s="1089"/>
      <c r="O2" s="1089"/>
      <c r="P2" s="1089"/>
      <c r="Q2" s="1089"/>
      <c r="R2" s="145"/>
      <c r="S2" s="145"/>
      <c r="T2" s="145"/>
    </row>
    <row r="3" spans="1:20" ht="28.5" customHeight="1">
      <c r="A3" s="1108"/>
      <c r="B3" s="1108"/>
      <c r="C3" s="1108"/>
      <c r="D3" s="1108"/>
      <c r="E3" s="1108"/>
      <c r="F3" s="1108"/>
      <c r="G3" s="1108"/>
      <c r="H3" s="1108"/>
      <c r="I3" s="1108"/>
      <c r="J3" s="64"/>
      <c r="L3" s="65"/>
      <c r="M3" s="65"/>
      <c r="N3" s="66"/>
      <c r="O3" s="65"/>
      <c r="P3" s="66"/>
      <c r="Q3" s="66"/>
      <c r="R3" s="66"/>
      <c r="S3" s="66"/>
    </row>
    <row r="4" spans="1:20" ht="16.5" customHeight="1">
      <c r="A4" s="146"/>
      <c r="B4" s="146"/>
      <c r="C4" s="146"/>
      <c r="D4" s="145"/>
      <c r="E4" s="147"/>
      <c r="F4" s="1109"/>
      <c r="G4" s="1109"/>
      <c r="H4" s="1109"/>
      <c r="I4" s="1109"/>
    </row>
    <row r="5" spans="1:20" ht="28.5" customHeight="1">
      <c r="A5" s="1110" t="s">
        <v>202</v>
      </c>
      <c r="B5" s="1110"/>
      <c r="C5" s="1110"/>
      <c r="D5" s="1110"/>
      <c r="E5" s="1110"/>
      <c r="F5" s="1110"/>
      <c r="G5" s="1110"/>
      <c r="H5" s="1110"/>
      <c r="I5" s="1110"/>
      <c r="K5" s="148" t="s">
        <v>161</v>
      </c>
      <c r="L5" s="71"/>
      <c r="M5" s="71"/>
      <c r="N5" s="72"/>
      <c r="O5" s="71"/>
      <c r="P5" s="72"/>
      <c r="Q5" s="72"/>
      <c r="R5" s="149"/>
      <c r="S5" s="149"/>
      <c r="T5" s="149"/>
    </row>
    <row r="6" spans="1:20" ht="28.5" customHeight="1" thickBot="1">
      <c r="A6" s="150" t="s">
        <v>203</v>
      </c>
      <c r="B6" s="150"/>
      <c r="C6" s="150"/>
      <c r="D6" s="329"/>
      <c r="E6" s="329"/>
      <c r="F6" s="329"/>
      <c r="G6" s="329"/>
      <c r="H6" s="329"/>
      <c r="I6" s="329"/>
      <c r="J6" s="133"/>
      <c r="K6" s="151"/>
      <c r="L6" s="71"/>
      <c r="M6" s="71"/>
      <c r="N6" s="72"/>
      <c r="O6" s="71"/>
      <c r="P6" s="72"/>
      <c r="Q6" s="72"/>
      <c r="R6" s="149"/>
      <c r="S6" s="149"/>
      <c r="T6" s="149"/>
    </row>
    <row r="7" spans="1:20" ht="16.5" customHeight="1" thickBot="1">
      <c r="A7" s="1102" t="s">
        <v>162</v>
      </c>
      <c r="B7" s="1071" t="s">
        <v>163</v>
      </c>
      <c r="C7" s="1072"/>
      <c r="D7" s="152" t="s">
        <v>106</v>
      </c>
      <c r="E7" s="74" t="s">
        <v>89</v>
      </c>
      <c r="F7" s="75" t="s">
        <v>101</v>
      </c>
      <c r="G7" s="75"/>
      <c r="H7" s="76"/>
      <c r="I7" s="77" t="s">
        <v>78</v>
      </c>
      <c r="K7" s="78"/>
      <c r="L7" s="1093"/>
      <c r="M7" s="1095" t="s">
        <v>79</v>
      </c>
      <c r="N7" s="1096"/>
      <c r="O7" s="1096"/>
      <c r="P7" s="1097"/>
      <c r="Q7" s="72"/>
      <c r="R7" s="149"/>
      <c r="S7" s="153"/>
      <c r="T7" s="129"/>
    </row>
    <row r="8" spans="1:20" ht="16.5" customHeight="1" thickTop="1" thickBot="1">
      <c r="A8" s="1103"/>
      <c r="B8" s="1073"/>
      <c r="C8" s="1074"/>
      <c r="D8" s="333" t="s">
        <v>80</v>
      </c>
      <c r="E8" s="80"/>
      <c r="F8" s="81" t="s">
        <v>204</v>
      </c>
      <c r="G8" s="81" t="s">
        <v>165</v>
      </c>
      <c r="H8" s="82"/>
      <c r="I8" s="83" t="s">
        <v>60</v>
      </c>
      <c r="K8" s="84"/>
      <c r="L8" s="1094"/>
      <c r="M8" s="1111" t="s">
        <v>327</v>
      </c>
      <c r="N8" s="1112"/>
      <c r="O8" s="1113" t="s">
        <v>329</v>
      </c>
      <c r="P8" s="1114"/>
      <c r="Q8" s="72"/>
      <c r="R8" s="149"/>
      <c r="S8" s="153"/>
      <c r="T8" s="129"/>
    </row>
    <row r="9" spans="1:20" ht="16.5" customHeight="1" thickTop="1" thickBot="1">
      <c r="A9" s="1103"/>
      <c r="B9" s="1075"/>
      <c r="C9" s="1077" t="s">
        <v>166</v>
      </c>
      <c r="D9" s="154" t="s">
        <v>330</v>
      </c>
      <c r="E9" s="80" t="s">
        <v>89</v>
      </c>
      <c r="F9" s="81" t="s">
        <v>167</v>
      </c>
      <c r="G9" s="81"/>
      <c r="H9" s="85"/>
      <c r="I9" s="86" t="s">
        <v>78</v>
      </c>
      <c r="L9" s="87" t="s">
        <v>326</v>
      </c>
      <c r="M9" s="88" t="s">
        <v>165</v>
      </c>
      <c r="N9" s="89">
        <f>H8</f>
        <v>0</v>
      </c>
      <c r="O9" s="88" t="s">
        <v>102</v>
      </c>
      <c r="P9" s="89">
        <f>H10</f>
        <v>0</v>
      </c>
    </row>
    <row r="10" spans="1:20" ht="16.5" customHeight="1" thickTop="1" thickBot="1">
      <c r="A10" s="1104"/>
      <c r="B10" s="1076"/>
      <c r="C10" s="1078"/>
      <c r="D10" s="155" t="s">
        <v>80</v>
      </c>
      <c r="E10" s="91"/>
      <c r="F10" s="92" t="s">
        <v>86</v>
      </c>
      <c r="G10" s="81" t="s">
        <v>102</v>
      </c>
      <c r="H10" s="82"/>
      <c r="I10" s="93" t="s">
        <v>60</v>
      </c>
      <c r="L10" s="87" t="s">
        <v>168</v>
      </c>
      <c r="M10" s="88" t="s">
        <v>104</v>
      </c>
      <c r="N10" s="89">
        <f>H12</f>
        <v>0</v>
      </c>
      <c r="O10" s="88" t="s">
        <v>105</v>
      </c>
      <c r="P10" s="89">
        <f>H14</f>
        <v>0</v>
      </c>
    </row>
    <row r="11" spans="1:20" ht="16.5" customHeight="1" thickBot="1">
      <c r="A11" s="1102" t="s">
        <v>169</v>
      </c>
      <c r="B11" s="1071" t="s">
        <v>163</v>
      </c>
      <c r="C11" s="1072"/>
      <c r="D11" s="152" t="s">
        <v>106</v>
      </c>
      <c r="E11" s="74" t="s">
        <v>89</v>
      </c>
      <c r="F11" s="75" t="s">
        <v>90</v>
      </c>
      <c r="G11" s="75"/>
      <c r="H11" s="76"/>
      <c r="I11" s="77" t="s">
        <v>78</v>
      </c>
      <c r="K11" s="95"/>
      <c r="L11" s="87" t="s">
        <v>170</v>
      </c>
      <c r="M11" s="88" t="s">
        <v>171</v>
      </c>
      <c r="N11" s="89">
        <f>H16</f>
        <v>0</v>
      </c>
      <c r="O11" s="88" t="s">
        <v>87</v>
      </c>
      <c r="P11" s="89">
        <f>H18</f>
        <v>0</v>
      </c>
      <c r="Q11" s="95"/>
      <c r="R11" s="95"/>
      <c r="S11" s="95"/>
      <c r="T11" s="95"/>
    </row>
    <row r="12" spans="1:20" ht="16.5" customHeight="1" thickTop="1" thickBot="1">
      <c r="A12" s="1103"/>
      <c r="B12" s="1073"/>
      <c r="C12" s="1074"/>
      <c r="D12" s="156" t="s">
        <v>80</v>
      </c>
      <c r="E12" s="80"/>
      <c r="F12" s="81" t="s">
        <v>85</v>
      </c>
      <c r="G12" s="81" t="s">
        <v>104</v>
      </c>
      <c r="H12" s="82"/>
      <c r="I12" s="83" t="s">
        <v>60</v>
      </c>
      <c r="K12" s="95"/>
      <c r="L12" s="87" t="s">
        <v>172</v>
      </c>
      <c r="M12" s="88" t="s">
        <v>173</v>
      </c>
      <c r="N12" s="89">
        <f>H20</f>
        <v>0</v>
      </c>
      <c r="O12" s="88" t="s">
        <v>92</v>
      </c>
      <c r="P12" s="89">
        <f>H22</f>
        <v>0</v>
      </c>
      <c r="Q12" s="95"/>
      <c r="R12" s="95"/>
      <c r="S12" s="95"/>
      <c r="T12" s="95"/>
    </row>
    <row r="13" spans="1:20" ht="16.5" customHeight="1" thickTop="1" thickBot="1">
      <c r="A13" s="1103"/>
      <c r="B13" s="1075"/>
      <c r="C13" s="1077" t="s">
        <v>166</v>
      </c>
      <c r="D13" s="154" t="s">
        <v>330</v>
      </c>
      <c r="E13" s="80" t="s">
        <v>89</v>
      </c>
      <c r="F13" s="81" t="s">
        <v>167</v>
      </c>
      <c r="G13" s="81"/>
      <c r="H13" s="85"/>
      <c r="I13" s="86" t="s">
        <v>78</v>
      </c>
      <c r="K13" s="95"/>
      <c r="L13" s="87" t="s">
        <v>174</v>
      </c>
      <c r="M13" s="88" t="s">
        <v>175</v>
      </c>
      <c r="N13" s="89">
        <f>H24</f>
        <v>0</v>
      </c>
      <c r="O13" s="88" t="s">
        <v>96</v>
      </c>
      <c r="P13" s="89">
        <f>H26</f>
        <v>0</v>
      </c>
      <c r="Q13" s="95"/>
      <c r="R13" s="95"/>
      <c r="S13" s="95"/>
      <c r="T13" s="95"/>
    </row>
    <row r="14" spans="1:20" ht="16.5" customHeight="1" thickTop="1" thickBot="1">
      <c r="A14" s="1104"/>
      <c r="B14" s="1076"/>
      <c r="C14" s="1078"/>
      <c r="D14" s="157" t="s">
        <v>80</v>
      </c>
      <c r="E14" s="91"/>
      <c r="F14" s="92" t="s">
        <v>86</v>
      </c>
      <c r="G14" s="81" t="s">
        <v>105</v>
      </c>
      <c r="H14" s="82"/>
      <c r="I14" s="93" t="s">
        <v>60</v>
      </c>
      <c r="K14" s="95"/>
      <c r="L14" s="87" t="s">
        <v>176</v>
      </c>
      <c r="M14" s="88" t="s">
        <v>177</v>
      </c>
      <c r="N14" s="89">
        <f>H28</f>
        <v>0</v>
      </c>
      <c r="O14" s="88" t="s">
        <v>97</v>
      </c>
      <c r="P14" s="89">
        <f>H30</f>
        <v>0</v>
      </c>
      <c r="Q14" s="95"/>
      <c r="R14" s="95"/>
      <c r="S14" s="95"/>
      <c r="T14" s="95"/>
    </row>
    <row r="15" spans="1:20" ht="16.5" customHeight="1" thickBot="1">
      <c r="A15" s="1102" t="s">
        <v>170</v>
      </c>
      <c r="B15" s="1071" t="s">
        <v>163</v>
      </c>
      <c r="C15" s="1072"/>
      <c r="D15" s="152" t="s">
        <v>106</v>
      </c>
      <c r="E15" s="74" t="s">
        <v>89</v>
      </c>
      <c r="F15" s="75" t="s">
        <v>90</v>
      </c>
      <c r="G15" s="75"/>
      <c r="H15" s="76"/>
      <c r="I15" s="77" t="s">
        <v>78</v>
      </c>
      <c r="K15" s="95"/>
      <c r="L15" s="87" t="s">
        <v>178</v>
      </c>
      <c r="M15" s="88" t="s">
        <v>179</v>
      </c>
      <c r="N15" s="89">
        <f>H32</f>
        <v>0</v>
      </c>
      <c r="O15" s="88" t="s">
        <v>180</v>
      </c>
      <c r="P15" s="89">
        <f>H34</f>
        <v>0</v>
      </c>
      <c r="Q15" s="95"/>
      <c r="R15" s="95"/>
      <c r="S15" s="95"/>
      <c r="T15" s="95"/>
    </row>
    <row r="16" spans="1:20" ht="16.5" customHeight="1" thickTop="1" thickBot="1">
      <c r="A16" s="1103"/>
      <c r="B16" s="1073"/>
      <c r="C16" s="1074"/>
      <c r="D16" s="156" t="s">
        <v>80</v>
      </c>
      <c r="E16" s="80"/>
      <c r="F16" s="81" t="s">
        <v>85</v>
      </c>
      <c r="G16" s="81" t="s">
        <v>171</v>
      </c>
      <c r="H16" s="82"/>
      <c r="I16" s="83" t="s">
        <v>60</v>
      </c>
      <c r="K16" s="95"/>
      <c r="L16" s="87" t="s">
        <v>181</v>
      </c>
      <c r="M16" s="88" t="s">
        <v>182</v>
      </c>
      <c r="N16" s="89">
        <f>H36</f>
        <v>0</v>
      </c>
      <c r="O16" s="88" t="s">
        <v>99</v>
      </c>
      <c r="P16" s="89">
        <f>H38</f>
        <v>0</v>
      </c>
      <c r="Q16" s="95"/>
      <c r="R16" s="95"/>
      <c r="S16" s="95"/>
      <c r="T16" s="95"/>
    </row>
    <row r="17" spans="1:20" ht="16.5" customHeight="1" thickTop="1" thickBot="1">
      <c r="A17" s="1103"/>
      <c r="B17" s="1075"/>
      <c r="C17" s="1077" t="s">
        <v>166</v>
      </c>
      <c r="D17" s="154" t="s">
        <v>330</v>
      </c>
      <c r="E17" s="80" t="s">
        <v>89</v>
      </c>
      <c r="F17" s="81" t="s">
        <v>167</v>
      </c>
      <c r="G17" s="81"/>
      <c r="H17" s="85"/>
      <c r="I17" s="86" t="s">
        <v>78</v>
      </c>
      <c r="K17" s="95"/>
      <c r="L17" s="87" t="s">
        <v>183</v>
      </c>
      <c r="M17" s="88" t="s">
        <v>184</v>
      </c>
      <c r="N17" s="89">
        <f>H40</f>
        <v>0</v>
      </c>
      <c r="O17" s="88" t="s">
        <v>100</v>
      </c>
      <c r="P17" s="89">
        <f>H42</f>
        <v>0</v>
      </c>
      <c r="Q17" s="95"/>
      <c r="R17" s="95"/>
      <c r="S17" s="95"/>
      <c r="T17" s="95"/>
    </row>
    <row r="18" spans="1:20" ht="16.5" customHeight="1" thickTop="1" thickBot="1">
      <c r="A18" s="1104"/>
      <c r="B18" s="1076"/>
      <c r="C18" s="1078"/>
      <c r="D18" s="157" t="s">
        <v>80</v>
      </c>
      <c r="E18" s="91"/>
      <c r="F18" s="92" t="s">
        <v>86</v>
      </c>
      <c r="G18" s="81" t="s">
        <v>87</v>
      </c>
      <c r="H18" s="82"/>
      <c r="I18" s="93" t="s">
        <v>60</v>
      </c>
      <c r="K18" s="95"/>
      <c r="L18" s="87" t="s">
        <v>185</v>
      </c>
      <c r="M18" s="88" t="s">
        <v>186</v>
      </c>
      <c r="N18" s="89">
        <f>H44</f>
        <v>0</v>
      </c>
      <c r="O18" s="88" t="s">
        <v>88</v>
      </c>
      <c r="P18" s="89">
        <f>H46</f>
        <v>0</v>
      </c>
      <c r="Q18" s="95"/>
      <c r="R18" s="95"/>
      <c r="S18" s="95"/>
      <c r="T18" s="95"/>
    </row>
    <row r="19" spans="1:20" ht="16.5" customHeight="1" thickBot="1">
      <c r="A19" s="1102" t="s">
        <v>187</v>
      </c>
      <c r="B19" s="1071" t="s">
        <v>163</v>
      </c>
      <c r="C19" s="1072"/>
      <c r="D19" s="152" t="s">
        <v>106</v>
      </c>
      <c r="E19" s="74" t="s">
        <v>89</v>
      </c>
      <c r="F19" s="75" t="s">
        <v>90</v>
      </c>
      <c r="G19" s="75"/>
      <c r="H19" s="76"/>
      <c r="I19" s="77" t="s">
        <v>78</v>
      </c>
      <c r="K19" s="95"/>
      <c r="L19" s="87" t="s">
        <v>188</v>
      </c>
      <c r="M19" s="98" t="s">
        <v>189</v>
      </c>
      <c r="N19" s="99">
        <f>H48</f>
        <v>0</v>
      </c>
      <c r="O19" s="98" t="s">
        <v>190</v>
      </c>
      <c r="P19" s="99">
        <f>H50</f>
        <v>0</v>
      </c>
      <c r="Q19" s="95"/>
      <c r="R19" s="95"/>
      <c r="S19" s="95"/>
      <c r="T19" s="95"/>
    </row>
    <row r="20" spans="1:20" ht="16.5" customHeight="1" thickTop="1" thickBot="1">
      <c r="A20" s="1103"/>
      <c r="B20" s="1073"/>
      <c r="C20" s="1074"/>
      <c r="D20" s="156" t="s">
        <v>80</v>
      </c>
      <c r="E20" s="80"/>
      <c r="F20" s="81" t="s">
        <v>85</v>
      </c>
      <c r="G20" s="81" t="s">
        <v>173</v>
      </c>
      <c r="H20" s="82"/>
      <c r="I20" s="83" t="s">
        <v>60</v>
      </c>
      <c r="K20" s="95"/>
      <c r="L20" s="100" t="s">
        <v>91</v>
      </c>
      <c r="M20" s="100"/>
      <c r="N20" s="101">
        <f>SUM(N9:N19)</f>
        <v>0</v>
      </c>
      <c r="O20" s="100"/>
      <c r="P20" s="101">
        <f>SUM(P9:P19)</f>
        <v>0</v>
      </c>
      <c r="Q20" s="95"/>
      <c r="R20" s="95"/>
      <c r="S20" s="95"/>
      <c r="T20" s="95"/>
    </row>
    <row r="21" spans="1:20" ht="16.5" customHeight="1" thickTop="1" thickBot="1">
      <c r="A21" s="1103"/>
      <c r="B21" s="1075"/>
      <c r="C21" s="1077" t="s">
        <v>166</v>
      </c>
      <c r="D21" s="154" t="s">
        <v>330</v>
      </c>
      <c r="E21" s="80" t="s">
        <v>89</v>
      </c>
      <c r="F21" s="81" t="s">
        <v>167</v>
      </c>
      <c r="G21" s="81"/>
      <c r="H21" s="85"/>
      <c r="I21" s="86" t="s">
        <v>78</v>
      </c>
      <c r="K21" s="95"/>
      <c r="L21" s="102"/>
      <c r="M21" s="102"/>
      <c r="N21" s="95"/>
      <c r="O21" s="102"/>
      <c r="P21" s="95"/>
      <c r="Q21" s="95"/>
      <c r="R21" s="95"/>
      <c r="S21" s="95"/>
      <c r="T21" s="95"/>
    </row>
    <row r="22" spans="1:20" ht="16.5" customHeight="1" thickTop="1" thickBot="1">
      <c r="A22" s="1104"/>
      <c r="B22" s="1076"/>
      <c r="C22" s="1078"/>
      <c r="D22" s="157" t="s">
        <v>80</v>
      </c>
      <c r="E22" s="91"/>
      <c r="F22" s="92" t="s">
        <v>86</v>
      </c>
      <c r="G22" s="81" t="s">
        <v>92</v>
      </c>
      <c r="H22" s="82"/>
      <c r="I22" s="93" t="s">
        <v>60</v>
      </c>
      <c r="K22" s="95"/>
      <c r="L22" s="60"/>
      <c r="M22" s="60"/>
      <c r="N22" s="103" t="s">
        <v>93</v>
      </c>
      <c r="O22" s="60"/>
      <c r="P22" s="103" t="s">
        <v>94</v>
      </c>
      <c r="Q22" s="60"/>
      <c r="R22" s="60"/>
      <c r="S22" s="60"/>
      <c r="T22" s="95"/>
    </row>
    <row r="23" spans="1:20" ht="16.5" customHeight="1" thickBot="1">
      <c r="A23" s="1102" t="s">
        <v>191</v>
      </c>
      <c r="B23" s="1071" t="s">
        <v>163</v>
      </c>
      <c r="C23" s="1072"/>
      <c r="D23" s="152" t="s">
        <v>106</v>
      </c>
      <c r="E23" s="74" t="s">
        <v>89</v>
      </c>
      <c r="F23" s="75" t="s">
        <v>90</v>
      </c>
      <c r="G23" s="75"/>
      <c r="H23" s="76"/>
      <c r="I23" s="77" t="s">
        <v>78</v>
      </c>
      <c r="K23" s="95"/>
      <c r="L23" s="60"/>
      <c r="M23" s="60"/>
      <c r="N23" s="60"/>
      <c r="O23" s="60"/>
      <c r="P23" s="60"/>
      <c r="Q23" s="60"/>
      <c r="R23" s="60"/>
      <c r="S23" s="60"/>
      <c r="T23" s="95"/>
    </row>
    <row r="24" spans="1:20" ht="16.5" customHeight="1" thickTop="1" thickBot="1">
      <c r="A24" s="1103"/>
      <c r="B24" s="1073"/>
      <c r="C24" s="1074"/>
      <c r="D24" s="156" t="s">
        <v>80</v>
      </c>
      <c r="E24" s="80"/>
      <c r="F24" s="81" t="s">
        <v>85</v>
      </c>
      <c r="G24" s="81" t="s">
        <v>175</v>
      </c>
      <c r="H24" s="82"/>
      <c r="I24" s="83" t="s">
        <v>60</v>
      </c>
      <c r="K24" s="60"/>
      <c r="L24" s="104" t="s">
        <v>95</v>
      </c>
      <c r="M24" s="105"/>
      <c r="N24" s="106"/>
      <c r="O24" s="105"/>
      <c r="P24" s="106"/>
      <c r="Q24" s="60"/>
      <c r="R24" s="95"/>
      <c r="S24" s="95"/>
      <c r="T24" s="95"/>
    </row>
    <row r="25" spans="1:20" ht="16.5" customHeight="1" thickTop="1" thickBot="1">
      <c r="A25" s="1103"/>
      <c r="B25" s="1075"/>
      <c r="C25" s="1077" t="s">
        <v>166</v>
      </c>
      <c r="D25" s="154" t="s">
        <v>330</v>
      </c>
      <c r="E25" s="80" t="s">
        <v>89</v>
      </c>
      <c r="F25" s="81" t="s">
        <v>167</v>
      </c>
      <c r="G25" s="81"/>
      <c r="H25" s="85"/>
      <c r="I25" s="86" t="s">
        <v>78</v>
      </c>
      <c r="K25" s="60"/>
      <c r="L25" s="107"/>
      <c r="M25" s="107"/>
      <c r="N25" s="60"/>
      <c r="O25" s="107"/>
      <c r="P25" s="60"/>
      <c r="Q25" s="60"/>
      <c r="S25" s="112"/>
      <c r="T25" s="95"/>
    </row>
    <row r="26" spans="1:20" ht="16.5" customHeight="1" thickTop="1" thickBot="1">
      <c r="A26" s="1104"/>
      <c r="B26" s="1076"/>
      <c r="C26" s="1078"/>
      <c r="D26" s="157" t="s">
        <v>80</v>
      </c>
      <c r="E26" s="91"/>
      <c r="F26" s="92" t="s">
        <v>86</v>
      </c>
      <c r="G26" s="81" t="s">
        <v>96</v>
      </c>
      <c r="H26" s="82"/>
      <c r="I26" s="93" t="s">
        <v>60</v>
      </c>
      <c r="K26" s="60"/>
      <c r="L26" s="102"/>
      <c r="M26" s="102"/>
      <c r="N26" s="95"/>
      <c r="O26" s="102"/>
      <c r="P26" s="95"/>
      <c r="Q26" s="95"/>
      <c r="T26" s="95"/>
    </row>
    <row r="27" spans="1:20" ht="16.5" customHeight="1" thickTop="1" thickBot="1">
      <c r="A27" s="1102" t="s">
        <v>192</v>
      </c>
      <c r="B27" s="1071" t="s">
        <v>163</v>
      </c>
      <c r="C27" s="1072"/>
      <c r="D27" s="152" t="s">
        <v>106</v>
      </c>
      <c r="E27" s="74" t="s">
        <v>89</v>
      </c>
      <c r="F27" s="75" t="s">
        <v>90</v>
      </c>
      <c r="G27" s="75"/>
      <c r="H27" s="76"/>
      <c r="I27" s="77" t="s">
        <v>78</v>
      </c>
      <c r="K27" s="108" t="s">
        <v>193</v>
      </c>
      <c r="L27" s="109">
        <f>P24</f>
        <v>0</v>
      </c>
      <c r="M27" s="110"/>
      <c r="N27" s="111" t="s">
        <v>60</v>
      </c>
      <c r="O27" s="110"/>
      <c r="P27" s="111"/>
      <c r="Q27" s="112"/>
      <c r="S27" s="112"/>
      <c r="T27" s="95"/>
    </row>
    <row r="28" spans="1:20" ht="16.5" customHeight="1" thickTop="1" thickBot="1">
      <c r="A28" s="1103"/>
      <c r="B28" s="1073"/>
      <c r="C28" s="1074"/>
      <c r="D28" s="156" t="s">
        <v>80</v>
      </c>
      <c r="E28" s="80"/>
      <c r="F28" s="81" t="s">
        <v>85</v>
      </c>
      <c r="G28" s="81" t="s">
        <v>177</v>
      </c>
      <c r="H28" s="82"/>
      <c r="I28" s="83" t="s">
        <v>60</v>
      </c>
      <c r="K28" s="108"/>
      <c r="L28" s="113"/>
      <c r="M28" s="113"/>
      <c r="N28" s="114" t="s">
        <v>194</v>
      </c>
      <c r="O28" s="113"/>
      <c r="P28" s="115"/>
      <c r="Q28" s="116" t="s">
        <v>195</v>
      </c>
      <c r="S28" s="95"/>
      <c r="T28" s="95"/>
    </row>
    <row r="29" spans="1:20" ht="16.5" customHeight="1" thickTop="1" thickBot="1">
      <c r="A29" s="1103"/>
      <c r="B29" s="1075"/>
      <c r="C29" s="1077" t="s">
        <v>166</v>
      </c>
      <c r="D29" s="154" t="s">
        <v>330</v>
      </c>
      <c r="E29" s="80" t="s">
        <v>89</v>
      </c>
      <c r="F29" s="81" t="s">
        <v>167</v>
      </c>
      <c r="G29" s="81"/>
      <c r="H29" s="85"/>
      <c r="I29" s="86" t="s">
        <v>78</v>
      </c>
      <c r="K29" s="117" t="s">
        <v>196</v>
      </c>
      <c r="L29" s="118">
        <f>N24</f>
        <v>0</v>
      </c>
      <c r="M29" s="119"/>
      <c r="N29" s="120" t="s">
        <v>60</v>
      </c>
      <c r="O29" s="119"/>
      <c r="P29" s="120"/>
      <c r="Q29" s="120"/>
      <c r="R29" s="95"/>
      <c r="S29" s="95"/>
      <c r="T29" s="95"/>
    </row>
    <row r="30" spans="1:20" ht="16.5" customHeight="1" thickTop="1" thickBot="1">
      <c r="A30" s="1104"/>
      <c r="B30" s="1076"/>
      <c r="C30" s="1078"/>
      <c r="D30" s="157" t="s">
        <v>80</v>
      </c>
      <c r="E30" s="91"/>
      <c r="F30" s="92" t="s">
        <v>86</v>
      </c>
      <c r="G30" s="81" t="s">
        <v>97</v>
      </c>
      <c r="H30" s="82"/>
      <c r="I30" s="93" t="s">
        <v>60</v>
      </c>
      <c r="K30" s="95"/>
      <c r="L30" s="95"/>
      <c r="M30" s="95"/>
      <c r="N30" s="95"/>
      <c r="O30" s="95"/>
      <c r="P30" s="95"/>
      <c r="Q30" s="95"/>
      <c r="R30" s="95"/>
      <c r="S30" s="95"/>
      <c r="T30" s="95"/>
    </row>
    <row r="31" spans="1:20" ht="16.5" customHeight="1" thickBot="1">
      <c r="A31" s="1102" t="s">
        <v>197</v>
      </c>
      <c r="B31" s="1071" t="s">
        <v>163</v>
      </c>
      <c r="C31" s="1072"/>
      <c r="D31" s="152" t="s">
        <v>106</v>
      </c>
      <c r="E31" s="74" t="s">
        <v>89</v>
      </c>
      <c r="F31" s="75" t="s">
        <v>90</v>
      </c>
      <c r="G31" s="75"/>
      <c r="H31" s="76"/>
      <c r="I31" s="77" t="s">
        <v>78</v>
      </c>
      <c r="K31" s="60"/>
      <c r="L31" s="1088" t="s">
        <v>98</v>
      </c>
      <c r="M31" s="1088"/>
      <c r="N31" s="1088"/>
      <c r="O31" s="1088"/>
      <c r="P31" s="1088"/>
      <c r="Q31" s="1088"/>
      <c r="R31" s="95"/>
      <c r="S31" s="95"/>
      <c r="T31" s="95"/>
    </row>
    <row r="32" spans="1:20" ht="16.5" customHeight="1" thickTop="1" thickBot="1">
      <c r="A32" s="1103"/>
      <c r="B32" s="1073"/>
      <c r="C32" s="1074"/>
      <c r="D32" s="156" t="s">
        <v>80</v>
      </c>
      <c r="E32" s="80"/>
      <c r="F32" s="81" t="s">
        <v>85</v>
      </c>
      <c r="G32" s="81" t="s">
        <v>179</v>
      </c>
      <c r="H32" s="82"/>
      <c r="I32" s="83" t="s">
        <v>60</v>
      </c>
      <c r="K32" s="95"/>
      <c r="L32" s="1088"/>
      <c r="M32" s="1088"/>
      <c r="N32" s="1088"/>
      <c r="O32" s="1088"/>
      <c r="P32" s="1088"/>
      <c r="Q32" s="1088"/>
      <c r="R32" s="95"/>
      <c r="S32" s="95"/>
      <c r="T32" s="95"/>
    </row>
    <row r="33" spans="1:20" ht="16.5" customHeight="1" thickTop="1" thickBot="1">
      <c r="A33" s="1103"/>
      <c r="B33" s="1075"/>
      <c r="C33" s="1077" t="s">
        <v>166</v>
      </c>
      <c r="D33" s="154" t="s">
        <v>330</v>
      </c>
      <c r="E33" s="80" t="s">
        <v>89</v>
      </c>
      <c r="F33" s="81" t="s">
        <v>167</v>
      </c>
      <c r="G33" s="81"/>
      <c r="H33" s="85"/>
      <c r="I33" s="86" t="s">
        <v>78</v>
      </c>
      <c r="K33" s="95"/>
      <c r="L33" s="158"/>
      <c r="M33" s="158"/>
      <c r="N33" s="158"/>
      <c r="O33" s="122"/>
      <c r="P33" s="159"/>
      <c r="Q33" s="159"/>
      <c r="R33" s="95"/>
      <c r="S33" s="95"/>
      <c r="T33" s="95"/>
    </row>
    <row r="34" spans="1:20" ht="16.5" customHeight="1" thickTop="1" thickBot="1">
      <c r="A34" s="1104"/>
      <c r="B34" s="1076"/>
      <c r="C34" s="1078"/>
      <c r="D34" s="157" t="s">
        <v>80</v>
      </c>
      <c r="E34" s="91"/>
      <c r="F34" s="92" t="s">
        <v>86</v>
      </c>
      <c r="G34" s="81" t="s">
        <v>180</v>
      </c>
      <c r="H34" s="82"/>
      <c r="I34" s="93" t="s">
        <v>60</v>
      </c>
      <c r="K34" s="95"/>
      <c r="L34" s="158"/>
      <c r="M34" s="158"/>
      <c r="N34" s="158"/>
      <c r="O34" s="122"/>
      <c r="P34" s="159"/>
      <c r="Q34" s="159"/>
      <c r="R34" s="95"/>
      <c r="S34" s="95"/>
      <c r="T34" s="95"/>
    </row>
    <row r="35" spans="1:20" ht="16.5" customHeight="1" thickBot="1">
      <c r="A35" s="1102" t="s">
        <v>198</v>
      </c>
      <c r="B35" s="1071" t="s">
        <v>163</v>
      </c>
      <c r="C35" s="1072"/>
      <c r="D35" s="152" t="s">
        <v>106</v>
      </c>
      <c r="E35" s="74" t="s">
        <v>89</v>
      </c>
      <c r="F35" s="75" t="s">
        <v>90</v>
      </c>
      <c r="G35" s="75"/>
      <c r="H35" s="76"/>
      <c r="I35" s="77" t="s">
        <v>78</v>
      </c>
      <c r="K35" s="95"/>
      <c r="L35" s="1105" t="s">
        <v>309</v>
      </c>
      <c r="M35" s="1106"/>
      <c r="N35" s="1106"/>
      <c r="O35" s="1106"/>
      <c r="P35" s="1107"/>
      <c r="Q35" s="124"/>
      <c r="R35" s="95"/>
      <c r="S35" s="95"/>
      <c r="T35" s="95"/>
    </row>
    <row r="36" spans="1:20" ht="16.5" customHeight="1" thickTop="1" thickBot="1">
      <c r="A36" s="1103"/>
      <c r="B36" s="1073"/>
      <c r="C36" s="1074"/>
      <c r="D36" s="156" t="s">
        <v>80</v>
      </c>
      <c r="E36" s="80"/>
      <c r="F36" s="81" t="s">
        <v>85</v>
      </c>
      <c r="G36" s="81" t="s">
        <v>182</v>
      </c>
      <c r="H36" s="82"/>
      <c r="I36" s="83" t="s">
        <v>60</v>
      </c>
      <c r="K36" s="95"/>
      <c r="L36" s="160"/>
      <c r="M36" s="160"/>
      <c r="N36" s="160"/>
      <c r="O36" s="160"/>
      <c r="P36" s="161"/>
      <c r="Q36" s="124"/>
      <c r="R36" s="95"/>
      <c r="S36" s="95"/>
      <c r="T36" s="95"/>
    </row>
    <row r="37" spans="1:20" ht="16.5" customHeight="1" thickTop="1" thickBot="1">
      <c r="A37" s="1103"/>
      <c r="B37" s="1075"/>
      <c r="C37" s="1077" t="s">
        <v>166</v>
      </c>
      <c r="D37" s="154" t="s">
        <v>330</v>
      </c>
      <c r="E37" s="80" t="s">
        <v>89</v>
      </c>
      <c r="F37" s="81" t="s">
        <v>167</v>
      </c>
      <c r="G37" s="81"/>
      <c r="H37" s="85"/>
      <c r="I37" s="86" t="s">
        <v>78</v>
      </c>
      <c r="K37" s="95"/>
      <c r="L37" s="162"/>
      <c r="M37" s="162"/>
      <c r="N37" s="162"/>
      <c r="O37" s="162"/>
      <c r="P37" s="163"/>
      <c r="Q37" s="163"/>
      <c r="R37" s="95"/>
      <c r="S37" s="95"/>
      <c r="T37" s="95"/>
    </row>
    <row r="38" spans="1:20" ht="16.5" customHeight="1" thickTop="1" thickBot="1">
      <c r="A38" s="1104"/>
      <c r="B38" s="1076"/>
      <c r="C38" s="1078"/>
      <c r="D38" s="157" t="s">
        <v>80</v>
      </c>
      <c r="E38" s="91"/>
      <c r="F38" s="92" t="s">
        <v>86</v>
      </c>
      <c r="G38" s="81" t="s">
        <v>99</v>
      </c>
      <c r="H38" s="82"/>
      <c r="I38" s="93" t="s">
        <v>60</v>
      </c>
      <c r="K38" s="95"/>
      <c r="L38" s="162"/>
      <c r="M38" s="162"/>
      <c r="N38" s="162"/>
      <c r="O38" s="162"/>
      <c r="P38" s="163"/>
      <c r="Q38" s="163"/>
      <c r="R38" s="95"/>
      <c r="S38" s="95"/>
      <c r="T38" s="95"/>
    </row>
    <row r="39" spans="1:20" ht="16.5" customHeight="1" thickBot="1">
      <c r="A39" s="1102" t="s">
        <v>199</v>
      </c>
      <c r="B39" s="1071" t="s">
        <v>163</v>
      </c>
      <c r="C39" s="1072"/>
      <c r="D39" s="152" t="s">
        <v>106</v>
      </c>
      <c r="E39" s="74" t="s">
        <v>89</v>
      </c>
      <c r="F39" s="75" t="s">
        <v>90</v>
      </c>
      <c r="G39" s="75"/>
      <c r="H39" s="76"/>
      <c r="I39" s="77" t="s">
        <v>78</v>
      </c>
      <c r="K39" s="95"/>
      <c r="L39" s="164"/>
      <c r="M39" s="164"/>
      <c r="N39" s="164"/>
      <c r="O39" s="164"/>
      <c r="P39" s="164"/>
      <c r="Q39" s="165"/>
      <c r="R39" s="95"/>
      <c r="S39" s="95"/>
      <c r="T39" s="95"/>
    </row>
    <row r="40" spans="1:20" ht="16.5" customHeight="1" thickTop="1" thickBot="1">
      <c r="A40" s="1103"/>
      <c r="B40" s="1073"/>
      <c r="C40" s="1074"/>
      <c r="D40" s="156" t="s">
        <v>80</v>
      </c>
      <c r="E40" s="80"/>
      <c r="F40" s="81" t="s">
        <v>85</v>
      </c>
      <c r="G40" s="81" t="s">
        <v>184</v>
      </c>
      <c r="H40" s="82"/>
      <c r="I40" s="83" t="s">
        <v>60</v>
      </c>
      <c r="K40" s="95"/>
      <c r="L40" s="102"/>
      <c r="M40" s="102"/>
      <c r="N40" s="95"/>
      <c r="O40" s="102"/>
      <c r="P40" s="95"/>
      <c r="Q40" s="95"/>
      <c r="R40" s="95"/>
      <c r="S40" s="95"/>
      <c r="T40" s="95"/>
    </row>
    <row r="41" spans="1:20" ht="16.5" customHeight="1" thickTop="1" thickBot="1">
      <c r="A41" s="1103"/>
      <c r="B41" s="1075"/>
      <c r="C41" s="1077" t="s">
        <v>166</v>
      </c>
      <c r="D41" s="154" t="s">
        <v>330</v>
      </c>
      <c r="E41" s="80" t="s">
        <v>89</v>
      </c>
      <c r="F41" s="81" t="s">
        <v>167</v>
      </c>
      <c r="G41" s="81"/>
      <c r="H41" s="85"/>
      <c r="I41" s="86" t="s">
        <v>78</v>
      </c>
      <c r="K41" s="95"/>
      <c r="L41" s="102"/>
      <c r="M41" s="102"/>
      <c r="N41" s="95"/>
      <c r="O41" s="102"/>
      <c r="P41" s="95"/>
      <c r="Q41" s="95"/>
      <c r="R41" s="95"/>
      <c r="S41" s="95"/>
      <c r="T41" s="95"/>
    </row>
    <row r="42" spans="1:20" ht="16.5" customHeight="1" thickTop="1" thickBot="1">
      <c r="A42" s="1104"/>
      <c r="B42" s="1076"/>
      <c r="C42" s="1078"/>
      <c r="D42" s="157" t="s">
        <v>80</v>
      </c>
      <c r="E42" s="91"/>
      <c r="F42" s="92" t="s">
        <v>86</v>
      </c>
      <c r="G42" s="81" t="s">
        <v>100</v>
      </c>
      <c r="H42" s="82"/>
      <c r="I42" s="93" t="s">
        <v>60</v>
      </c>
      <c r="K42" s="95"/>
      <c r="L42" s="102"/>
      <c r="M42" s="102"/>
      <c r="N42" s="95"/>
      <c r="O42" s="102"/>
      <c r="P42" s="95"/>
      <c r="Q42" s="95"/>
      <c r="R42" s="95"/>
      <c r="S42" s="95"/>
      <c r="T42" s="95"/>
    </row>
    <row r="43" spans="1:20" ht="16.5" customHeight="1" thickBot="1">
      <c r="A43" s="1102" t="s">
        <v>200</v>
      </c>
      <c r="B43" s="1071" t="s">
        <v>163</v>
      </c>
      <c r="C43" s="1072"/>
      <c r="D43" s="152" t="s">
        <v>106</v>
      </c>
      <c r="E43" s="74" t="s">
        <v>89</v>
      </c>
      <c r="F43" s="75" t="s">
        <v>90</v>
      </c>
      <c r="G43" s="75"/>
      <c r="H43" s="76"/>
      <c r="I43" s="77" t="s">
        <v>78</v>
      </c>
      <c r="K43" s="95"/>
      <c r="L43" s="102"/>
      <c r="M43" s="102"/>
      <c r="N43" s="95"/>
      <c r="O43" s="102"/>
      <c r="P43" s="95"/>
      <c r="Q43" s="95"/>
      <c r="R43" s="95"/>
      <c r="S43" s="95"/>
      <c r="T43" s="95"/>
    </row>
    <row r="44" spans="1:20" ht="16.5" customHeight="1" thickTop="1" thickBot="1">
      <c r="A44" s="1103"/>
      <c r="B44" s="1073"/>
      <c r="C44" s="1074"/>
      <c r="D44" s="156" t="s">
        <v>80</v>
      </c>
      <c r="E44" s="80"/>
      <c r="F44" s="81" t="s">
        <v>85</v>
      </c>
      <c r="G44" s="81" t="s">
        <v>186</v>
      </c>
      <c r="H44" s="82"/>
      <c r="I44" s="83" t="s">
        <v>60</v>
      </c>
      <c r="K44" s="95"/>
      <c r="L44" s="102"/>
      <c r="M44" s="102"/>
      <c r="N44" s="95"/>
      <c r="O44" s="102"/>
      <c r="P44" s="95"/>
      <c r="Q44" s="95"/>
      <c r="R44" s="95"/>
      <c r="S44" s="95"/>
      <c r="T44" s="95"/>
    </row>
    <row r="45" spans="1:20" ht="16.5" customHeight="1" thickTop="1" thickBot="1">
      <c r="A45" s="1103"/>
      <c r="B45" s="1075"/>
      <c r="C45" s="1077" t="s">
        <v>166</v>
      </c>
      <c r="D45" s="154" t="s">
        <v>330</v>
      </c>
      <c r="E45" s="80" t="s">
        <v>89</v>
      </c>
      <c r="F45" s="81" t="s">
        <v>167</v>
      </c>
      <c r="G45" s="81"/>
      <c r="H45" s="85"/>
      <c r="I45" s="86" t="s">
        <v>78</v>
      </c>
      <c r="K45" s="95"/>
      <c r="L45" s="102"/>
      <c r="M45" s="102"/>
      <c r="N45" s="95"/>
      <c r="O45" s="102"/>
      <c r="P45" s="95"/>
      <c r="Q45" s="95"/>
      <c r="R45" s="95"/>
      <c r="S45" s="95"/>
      <c r="T45" s="95"/>
    </row>
    <row r="46" spans="1:20" ht="16.5" customHeight="1" thickTop="1" thickBot="1">
      <c r="A46" s="1104"/>
      <c r="B46" s="1076"/>
      <c r="C46" s="1078"/>
      <c r="D46" s="157" t="s">
        <v>80</v>
      </c>
      <c r="E46" s="91"/>
      <c r="F46" s="92" t="s">
        <v>86</v>
      </c>
      <c r="G46" s="81" t="s">
        <v>88</v>
      </c>
      <c r="H46" s="82"/>
      <c r="I46" s="93" t="s">
        <v>60</v>
      </c>
      <c r="K46" s="95"/>
      <c r="L46" s="102"/>
      <c r="M46" s="102"/>
      <c r="N46" s="95"/>
      <c r="O46" s="102"/>
      <c r="P46" s="95"/>
      <c r="Q46" s="95"/>
      <c r="R46" s="95"/>
      <c r="S46" s="95"/>
      <c r="T46" s="95"/>
    </row>
    <row r="47" spans="1:20" ht="16.5" customHeight="1" thickBot="1">
      <c r="A47" s="1102" t="s">
        <v>201</v>
      </c>
      <c r="B47" s="1071" t="s">
        <v>163</v>
      </c>
      <c r="C47" s="1072"/>
      <c r="D47" s="152" t="s">
        <v>106</v>
      </c>
      <c r="E47" s="74" t="s">
        <v>89</v>
      </c>
      <c r="F47" s="75" t="s">
        <v>90</v>
      </c>
      <c r="G47" s="75"/>
      <c r="H47" s="76"/>
      <c r="I47" s="77" t="s">
        <v>78</v>
      </c>
      <c r="K47" s="95"/>
      <c r="L47" s="102"/>
      <c r="M47" s="102"/>
      <c r="N47" s="95"/>
      <c r="O47" s="102"/>
      <c r="P47" s="95"/>
      <c r="Q47" s="95"/>
      <c r="R47" s="95"/>
      <c r="S47" s="95"/>
      <c r="T47" s="95"/>
    </row>
    <row r="48" spans="1:20" ht="16.5" customHeight="1" thickTop="1" thickBot="1">
      <c r="A48" s="1103"/>
      <c r="B48" s="1073"/>
      <c r="C48" s="1074"/>
      <c r="D48" s="156" t="s">
        <v>80</v>
      </c>
      <c r="E48" s="80"/>
      <c r="F48" s="81" t="s">
        <v>85</v>
      </c>
      <c r="G48" s="81" t="s">
        <v>189</v>
      </c>
      <c r="H48" s="82"/>
      <c r="I48" s="83" t="s">
        <v>60</v>
      </c>
      <c r="K48" s="95"/>
      <c r="L48" s="102"/>
      <c r="M48" s="102"/>
      <c r="N48" s="95"/>
      <c r="O48" s="102"/>
      <c r="P48" s="95"/>
      <c r="Q48" s="95"/>
      <c r="R48" s="95"/>
      <c r="S48" s="95"/>
      <c r="T48" s="95"/>
    </row>
    <row r="49" spans="1:21" ht="16.5" customHeight="1" thickTop="1" thickBot="1">
      <c r="A49" s="1103"/>
      <c r="B49" s="1075"/>
      <c r="C49" s="1077" t="s">
        <v>166</v>
      </c>
      <c r="D49" s="154" t="s">
        <v>330</v>
      </c>
      <c r="E49" s="80" t="s">
        <v>89</v>
      </c>
      <c r="F49" s="81" t="s">
        <v>167</v>
      </c>
      <c r="G49" s="81"/>
      <c r="H49" s="85"/>
      <c r="I49" s="86" t="s">
        <v>78</v>
      </c>
      <c r="K49" s="95"/>
      <c r="L49" s="102"/>
      <c r="M49" s="102"/>
      <c r="N49" s="95"/>
      <c r="O49" s="102"/>
      <c r="P49" s="95"/>
      <c r="Q49" s="95"/>
      <c r="R49" s="95"/>
      <c r="S49" s="95"/>
      <c r="T49" s="95"/>
    </row>
    <row r="50" spans="1:21" ht="16.5" customHeight="1" thickTop="1" thickBot="1">
      <c r="A50" s="1104"/>
      <c r="B50" s="1076"/>
      <c r="C50" s="1078"/>
      <c r="D50" s="157" t="s">
        <v>80</v>
      </c>
      <c r="E50" s="91"/>
      <c r="F50" s="92" t="s">
        <v>86</v>
      </c>
      <c r="G50" s="127" t="s">
        <v>190</v>
      </c>
      <c r="H50" s="82"/>
      <c r="I50" s="93" t="s">
        <v>60</v>
      </c>
      <c r="K50" s="95"/>
      <c r="L50" s="102"/>
      <c r="M50" s="102"/>
      <c r="N50" s="95"/>
      <c r="O50" s="102"/>
      <c r="P50" s="95"/>
      <c r="Q50" s="95"/>
      <c r="R50" s="95"/>
      <c r="S50" s="95"/>
      <c r="T50" s="95"/>
    </row>
    <row r="51" spans="1:21" s="133" customFormat="1" ht="6.75" customHeight="1">
      <c r="A51" s="128"/>
      <c r="B51" s="128"/>
      <c r="C51" s="128"/>
      <c r="D51" s="129"/>
      <c r="E51" s="80"/>
      <c r="F51" s="130"/>
      <c r="G51" s="130"/>
      <c r="H51" s="131"/>
      <c r="I51" s="132"/>
      <c r="K51" s="95"/>
      <c r="L51" s="102"/>
      <c r="M51" s="102"/>
      <c r="N51" s="95"/>
      <c r="O51" s="102"/>
      <c r="P51" s="95"/>
      <c r="Q51" s="95"/>
      <c r="R51" s="95"/>
      <c r="S51" s="95"/>
      <c r="T51" s="95"/>
      <c r="U51" s="129"/>
    </row>
    <row r="81" spans="1:1" ht="409.6">
      <c r="A81" s="372" t="s">
        <v>346</v>
      </c>
    </row>
  </sheetData>
  <mergeCells count="54">
    <mergeCell ref="A2:Q2"/>
    <mergeCell ref="A3:I3"/>
    <mergeCell ref="F4:I4"/>
    <mergeCell ref="A5:I5"/>
    <mergeCell ref="A7:A10"/>
    <mergeCell ref="B7:C8"/>
    <mergeCell ref="L7:L8"/>
    <mergeCell ref="M7:P7"/>
    <mergeCell ref="M8:N8"/>
    <mergeCell ref="O8:P8"/>
    <mergeCell ref="B9:B10"/>
    <mergeCell ref="C9:C10"/>
    <mergeCell ref="A11:A14"/>
    <mergeCell ref="B11:C12"/>
    <mergeCell ref="B13:B14"/>
    <mergeCell ref="C13:C14"/>
    <mergeCell ref="A15:A18"/>
    <mergeCell ref="B15:C16"/>
    <mergeCell ref="B17:B18"/>
    <mergeCell ref="C17:C18"/>
    <mergeCell ref="A19:A22"/>
    <mergeCell ref="B19:C20"/>
    <mergeCell ref="B21:B22"/>
    <mergeCell ref="C21:C22"/>
    <mergeCell ref="A23:A26"/>
    <mergeCell ref="B23:C24"/>
    <mergeCell ref="B25:B26"/>
    <mergeCell ref="C25:C26"/>
    <mergeCell ref="A27:A30"/>
    <mergeCell ref="B27:C28"/>
    <mergeCell ref="B29:B30"/>
    <mergeCell ref="C29:C30"/>
    <mergeCell ref="A35:A38"/>
    <mergeCell ref="B35:C36"/>
    <mergeCell ref="L35:P35"/>
    <mergeCell ref="B37:B38"/>
    <mergeCell ref="C37:C38"/>
    <mergeCell ref="A31:A34"/>
    <mergeCell ref="B31:C32"/>
    <mergeCell ref="L31:Q32"/>
    <mergeCell ref="B33:B34"/>
    <mergeCell ref="C33:C34"/>
    <mergeCell ref="A47:A50"/>
    <mergeCell ref="B47:C48"/>
    <mergeCell ref="B49:B50"/>
    <mergeCell ref="C49:C50"/>
    <mergeCell ref="A39:A42"/>
    <mergeCell ref="B39:C40"/>
    <mergeCell ref="B41:B42"/>
    <mergeCell ref="C41:C42"/>
    <mergeCell ref="A43:A46"/>
    <mergeCell ref="B43:C44"/>
    <mergeCell ref="B45:B46"/>
    <mergeCell ref="C45:C46"/>
  </mergeCells>
  <phoneticPr fontId="5"/>
  <pageMargins left="0.41" right="0.25" top="0.45" bottom="0.39" header="0.24" footer="0.3"/>
  <pageSetup paperSize="9" scale="86" orientation="portrait" r:id="rId1"/>
  <headerFooter alignWithMargins="0">
    <oddHeader>&amp;R&amp;A</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O290"/>
  <sheetViews>
    <sheetView showGridLines="0" view="pageBreakPreview" zoomScale="70" zoomScaleNormal="55" zoomScaleSheetLayoutView="70" workbookViewId="0">
      <selection activeCell="C1" sqref="C1"/>
    </sheetView>
  </sheetViews>
  <sheetFormatPr defaultColWidth="6" defaultRowHeight="14.4"/>
  <cols>
    <col min="1" max="1" width="1.140625" style="415" customWidth="1"/>
    <col min="2" max="2" width="9.28515625" style="415" customWidth="1"/>
    <col min="3" max="4" width="10.85546875" style="415" customWidth="1"/>
    <col min="5" max="8" width="4.28515625" style="415" hidden="1" customWidth="1"/>
    <col min="9" max="10" width="4.28515625" style="415" customWidth="1"/>
    <col min="11" max="62" width="7.7109375" style="415" customWidth="1"/>
    <col min="63" max="63" width="1.42578125" style="415" customWidth="1"/>
    <col min="64" max="16384" width="6" style="415"/>
  </cols>
  <sheetData>
    <row r="1" spans="2:67" s="378" customFormat="1" ht="20.25" customHeight="1">
      <c r="C1" s="674" t="s">
        <v>1001</v>
      </c>
      <c r="D1" s="379"/>
      <c r="E1" s="379"/>
      <c r="F1" s="379"/>
      <c r="G1" s="379"/>
      <c r="H1" s="379"/>
      <c r="I1" s="379"/>
      <c r="J1" s="379"/>
      <c r="M1" s="380" t="s">
        <v>444</v>
      </c>
      <c r="P1" s="379"/>
      <c r="Q1" s="379"/>
      <c r="R1" s="379"/>
      <c r="S1" s="379"/>
      <c r="T1" s="379"/>
      <c r="U1" s="379"/>
      <c r="V1" s="379"/>
      <c r="W1" s="379"/>
      <c r="AS1" s="381" t="s">
        <v>445</v>
      </c>
      <c r="AT1" s="1168" t="s">
        <v>446</v>
      </c>
      <c r="AU1" s="1169"/>
      <c r="AV1" s="1169"/>
      <c r="AW1" s="1169"/>
      <c r="AX1" s="1169"/>
      <c r="AY1" s="1169"/>
      <c r="AZ1" s="1169"/>
      <c r="BA1" s="1169"/>
      <c r="BB1" s="1169"/>
      <c r="BC1" s="1169"/>
      <c r="BD1" s="1169"/>
      <c r="BE1" s="1169"/>
      <c r="BF1" s="1169"/>
      <c r="BG1" s="1169"/>
      <c r="BH1" s="1169"/>
      <c r="BI1" s="1169"/>
      <c r="BJ1" s="381" t="s">
        <v>447</v>
      </c>
    </row>
    <row r="2" spans="2:67" s="382" customFormat="1" ht="20.25" customHeight="1">
      <c r="J2" s="380"/>
      <c r="M2" s="380"/>
      <c r="N2" s="380"/>
      <c r="P2" s="381"/>
      <c r="Q2" s="381"/>
      <c r="R2" s="381"/>
      <c r="S2" s="381"/>
      <c r="T2" s="381"/>
      <c r="U2" s="381"/>
      <c r="V2" s="381"/>
      <c r="W2" s="381"/>
      <c r="AB2" s="383" t="s">
        <v>448</v>
      </c>
      <c r="AC2" s="1170">
        <v>6</v>
      </c>
      <c r="AD2" s="1170"/>
      <c r="AE2" s="383" t="s">
        <v>449</v>
      </c>
      <c r="AF2" s="1171">
        <f>IF(AC2=0,"",YEAR(DATE(2018+AC2,1,1)))</f>
        <v>2024</v>
      </c>
      <c r="AG2" s="1171"/>
      <c r="AH2" s="384" t="s">
        <v>450</v>
      </c>
      <c r="AI2" s="384" t="s">
        <v>451</v>
      </c>
      <c r="AJ2" s="1170">
        <v>4</v>
      </c>
      <c r="AK2" s="1170"/>
      <c r="AL2" s="384" t="s">
        <v>452</v>
      </c>
      <c r="AS2" s="381" t="s">
        <v>453</v>
      </c>
      <c r="AT2" s="1170"/>
      <c r="AU2" s="1170"/>
      <c r="AV2" s="1170"/>
      <c r="AW2" s="1170"/>
      <c r="AX2" s="1170"/>
      <c r="AY2" s="1170"/>
      <c r="AZ2" s="1170"/>
      <c r="BA2" s="1170"/>
      <c r="BB2" s="1170"/>
      <c r="BC2" s="1170"/>
      <c r="BD2" s="1170"/>
      <c r="BE2" s="1170"/>
      <c r="BF2" s="1170"/>
      <c r="BG2" s="1170"/>
      <c r="BH2" s="1170"/>
      <c r="BI2" s="1170"/>
      <c r="BJ2" s="381" t="s">
        <v>447</v>
      </c>
      <c r="BK2" s="381"/>
      <c r="BL2" s="381"/>
      <c r="BM2" s="381"/>
    </row>
    <row r="3" spans="2:67" s="382" customFormat="1" ht="20.25" customHeight="1">
      <c r="J3" s="380"/>
      <c r="M3" s="380"/>
      <c r="O3" s="381"/>
      <c r="P3" s="381"/>
      <c r="Q3" s="381"/>
      <c r="R3" s="381"/>
      <c r="S3" s="381"/>
      <c r="T3" s="381"/>
      <c r="U3" s="381"/>
      <c r="AC3" s="385"/>
      <c r="AD3" s="385"/>
      <c r="AE3" s="386"/>
      <c r="AF3" s="387"/>
      <c r="AG3" s="386"/>
      <c r="BD3" s="388" t="s">
        <v>455</v>
      </c>
      <c r="BE3" s="1172" t="s">
        <v>456</v>
      </c>
      <c r="BF3" s="1173"/>
      <c r="BG3" s="1173"/>
      <c r="BH3" s="1174"/>
      <c r="BI3" s="381"/>
    </row>
    <row r="4" spans="2:67" s="382" customFormat="1" ht="20.25" customHeight="1">
      <c r="B4" s="389"/>
      <c r="C4" s="389"/>
      <c r="D4" s="389"/>
      <c r="E4" s="389"/>
      <c r="F4" s="389"/>
      <c r="G4" s="389"/>
      <c r="H4" s="389"/>
      <c r="I4" s="389"/>
      <c r="J4" s="390"/>
      <c r="K4" s="389"/>
      <c r="L4" s="389"/>
      <c r="M4" s="390"/>
      <c r="N4" s="389"/>
      <c r="O4" s="391"/>
      <c r="P4" s="391"/>
      <c r="Q4" s="391"/>
      <c r="R4" s="391"/>
      <c r="S4" s="391"/>
      <c r="T4" s="391"/>
      <c r="U4" s="391"/>
      <c r="V4" s="389"/>
      <c r="W4" s="389"/>
      <c r="X4" s="389"/>
      <c r="Y4" s="389"/>
      <c r="Z4" s="389"/>
      <c r="AA4" s="389"/>
      <c r="AB4" s="389"/>
      <c r="AC4" s="392"/>
      <c r="AD4" s="392"/>
      <c r="AE4" s="393"/>
      <c r="AF4" s="394"/>
      <c r="AG4" s="393"/>
      <c r="AH4" s="389"/>
      <c r="AI4" s="389"/>
      <c r="AJ4" s="389"/>
      <c r="AK4" s="389"/>
      <c r="AL4" s="389"/>
      <c r="AM4" s="389"/>
      <c r="AN4" s="389"/>
      <c r="AO4" s="389"/>
      <c r="AP4" s="389"/>
      <c r="AQ4" s="389"/>
      <c r="AR4" s="389"/>
      <c r="BD4" s="388" t="s">
        <v>457</v>
      </c>
      <c r="BE4" s="1172" t="s">
        <v>458</v>
      </c>
      <c r="BF4" s="1173"/>
      <c r="BG4" s="1173"/>
      <c r="BH4" s="1174"/>
      <c r="BI4" s="381"/>
    </row>
    <row r="5" spans="2:67" s="382" customFormat="1" ht="9" customHeight="1">
      <c r="B5" s="389"/>
      <c r="C5" s="389"/>
      <c r="D5" s="389"/>
      <c r="E5" s="389"/>
      <c r="F5" s="389"/>
      <c r="G5" s="389"/>
      <c r="H5" s="389"/>
      <c r="I5" s="389"/>
      <c r="J5" s="390"/>
      <c r="K5" s="389"/>
      <c r="L5" s="389"/>
      <c r="M5" s="390"/>
      <c r="N5" s="389"/>
      <c r="O5" s="391"/>
      <c r="P5" s="391"/>
      <c r="Q5" s="391"/>
      <c r="R5" s="391"/>
      <c r="S5" s="391"/>
      <c r="T5" s="391"/>
      <c r="U5" s="391"/>
      <c r="V5" s="389"/>
      <c r="W5" s="389"/>
      <c r="X5" s="389"/>
      <c r="Y5" s="389"/>
      <c r="Z5" s="389"/>
      <c r="AA5" s="389"/>
      <c r="AB5" s="389"/>
      <c r="AC5" s="395"/>
      <c r="AD5" s="395"/>
      <c r="AE5" s="389"/>
      <c r="AF5" s="389"/>
      <c r="AG5" s="389"/>
      <c r="AH5" s="389"/>
      <c r="AI5" s="389"/>
      <c r="AJ5" s="396"/>
      <c r="AK5" s="396"/>
      <c r="AL5" s="396"/>
      <c r="AM5" s="396"/>
      <c r="AN5" s="396"/>
      <c r="AO5" s="396"/>
      <c r="AP5" s="396"/>
      <c r="AQ5" s="396"/>
      <c r="AR5" s="396"/>
      <c r="AS5" s="378"/>
      <c r="AT5" s="378"/>
      <c r="AU5" s="378"/>
      <c r="AV5" s="378"/>
      <c r="AW5" s="378"/>
      <c r="AX5" s="378"/>
      <c r="AY5" s="378"/>
      <c r="AZ5" s="378"/>
      <c r="BA5" s="378"/>
      <c r="BB5" s="378"/>
      <c r="BC5" s="378"/>
      <c r="BD5" s="378"/>
      <c r="BE5" s="378"/>
      <c r="BF5" s="378"/>
      <c r="BG5" s="378"/>
      <c r="BH5" s="397"/>
      <c r="BI5" s="397"/>
    </row>
    <row r="6" spans="2:67" s="382" customFormat="1" ht="21" customHeight="1">
      <c r="B6" s="398"/>
      <c r="C6" s="399"/>
      <c r="D6" s="399"/>
      <c r="E6" s="399"/>
      <c r="F6" s="399"/>
      <c r="G6" s="399"/>
      <c r="H6" s="399"/>
      <c r="I6" s="399"/>
      <c r="J6" s="399"/>
      <c r="K6" s="400"/>
      <c r="L6" s="400"/>
      <c r="M6" s="400"/>
      <c r="N6" s="401"/>
      <c r="O6" s="400"/>
      <c r="P6" s="400"/>
      <c r="Q6" s="400"/>
      <c r="R6" s="389"/>
      <c r="S6" s="389"/>
      <c r="T6" s="389"/>
      <c r="U6" s="389"/>
      <c r="V6" s="389"/>
      <c r="W6" s="389"/>
      <c r="X6" s="389"/>
      <c r="Y6" s="389"/>
      <c r="Z6" s="389"/>
      <c r="AA6" s="389"/>
      <c r="AB6" s="389"/>
      <c r="AC6" s="389"/>
      <c r="AD6" s="389"/>
      <c r="AE6" s="389"/>
      <c r="AF6" s="389"/>
      <c r="AG6" s="389"/>
      <c r="AH6" s="389"/>
      <c r="AI6" s="389"/>
      <c r="AJ6" s="396"/>
      <c r="AK6" s="396"/>
      <c r="AL6" s="396"/>
      <c r="AM6" s="396"/>
      <c r="AN6" s="396"/>
      <c r="AO6" s="396" t="s">
        <v>459</v>
      </c>
      <c r="AP6" s="396"/>
      <c r="AQ6" s="396"/>
      <c r="AR6" s="396"/>
      <c r="AS6" s="378"/>
      <c r="AT6" s="378"/>
      <c r="AU6" s="378"/>
      <c r="AW6" s="402"/>
      <c r="AX6" s="402"/>
      <c r="AY6" s="403"/>
      <c r="AZ6" s="378"/>
      <c r="BA6" s="1201">
        <v>40</v>
      </c>
      <c r="BB6" s="1202"/>
      <c r="BC6" s="403" t="s">
        <v>460</v>
      </c>
      <c r="BD6" s="378"/>
      <c r="BE6" s="1201">
        <v>160</v>
      </c>
      <c r="BF6" s="1202"/>
      <c r="BG6" s="403" t="s">
        <v>461</v>
      </c>
      <c r="BH6" s="378"/>
      <c r="BI6" s="397"/>
    </row>
    <row r="7" spans="2:67" s="382" customFormat="1" ht="5.25" customHeight="1">
      <c r="B7" s="398"/>
      <c r="C7" s="404"/>
      <c r="D7" s="404"/>
      <c r="E7" s="404"/>
      <c r="F7" s="404"/>
      <c r="G7" s="404"/>
      <c r="H7" s="404"/>
      <c r="I7" s="404"/>
      <c r="J7" s="400"/>
      <c r="K7" s="400"/>
      <c r="L7" s="400"/>
      <c r="M7" s="401"/>
      <c r="N7" s="400"/>
      <c r="O7" s="400"/>
      <c r="P7" s="400"/>
      <c r="Q7" s="400"/>
      <c r="R7" s="389"/>
      <c r="S7" s="389"/>
      <c r="T7" s="389"/>
      <c r="U7" s="389"/>
      <c r="V7" s="389"/>
      <c r="W7" s="389"/>
      <c r="X7" s="389"/>
      <c r="Y7" s="389"/>
      <c r="Z7" s="389"/>
      <c r="AA7" s="389"/>
      <c r="AB7" s="389"/>
      <c r="AC7" s="389"/>
      <c r="AD7" s="389"/>
      <c r="AE7" s="389"/>
      <c r="AF7" s="389"/>
      <c r="AG7" s="389"/>
      <c r="AH7" s="389"/>
      <c r="AI7" s="389"/>
      <c r="AJ7" s="396"/>
      <c r="AK7" s="396"/>
      <c r="AL7" s="396"/>
      <c r="AM7" s="396"/>
      <c r="AN7" s="396"/>
      <c r="AO7" s="396"/>
      <c r="AP7" s="396"/>
      <c r="AQ7" s="396"/>
      <c r="AR7" s="396"/>
      <c r="AS7" s="396"/>
      <c r="AT7" s="396"/>
      <c r="AU7" s="396"/>
      <c r="AV7" s="396"/>
      <c r="AW7" s="396"/>
      <c r="AX7" s="396"/>
      <c r="AY7" s="396"/>
      <c r="AZ7" s="396"/>
      <c r="BA7" s="396"/>
      <c r="BB7" s="396"/>
      <c r="BC7" s="396"/>
      <c r="BD7" s="396"/>
      <c r="BE7" s="396"/>
      <c r="BF7" s="396"/>
      <c r="BG7" s="396"/>
      <c r="BH7" s="405"/>
      <c r="BI7" s="405"/>
      <c r="BJ7" s="389"/>
    </row>
    <row r="8" spans="2:67" s="382" customFormat="1" ht="21" customHeight="1">
      <c r="B8" s="406"/>
      <c r="C8" s="401"/>
      <c r="D8" s="401"/>
      <c r="E8" s="401"/>
      <c r="F8" s="401"/>
      <c r="G8" s="401"/>
      <c r="H8" s="401"/>
      <c r="I8" s="401"/>
      <c r="J8" s="400"/>
      <c r="K8" s="400"/>
      <c r="L8" s="400"/>
      <c r="M8" s="401"/>
      <c r="N8" s="400"/>
      <c r="O8" s="400"/>
      <c r="P8" s="400"/>
      <c r="Q8" s="400"/>
      <c r="R8" s="389"/>
      <c r="S8" s="389"/>
      <c r="T8" s="389"/>
      <c r="U8" s="389"/>
      <c r="V8" s="389"/>
      <c r="W8" s="389"/>
      <c r="X8" s="389"/>
      <c r="Y8" s="389"/>
      <c r="Z8" s="389"/>
      <c r="AA8" s="389"/>
      <c r="AB8" s="389"/>
      <c r="AC8" s="389"/>
      <c r="AD8" s="389"/>
      <c r="AE8" s="389"/>
      <c r="AF8" s="389"/>
      <c r="AG8" s="389"/>
      <c r="AH8" s="389"/>
      <c r="AI8" s="389"/>
      <c r="AJ8" s="407"/>
      <c r="AK8" s="407"/>
      <c r="AL8" s="407"/>
      <c r="AM8" s="399"/>
      <c r="AN8" s="408"/>
      <c r="AO8" s="409"/>
      <c r="AP8" s="409"/>
      <c r="AQ8" s="398"/>
      <c r="AR8" s="402"/>
      <c r="AS8" s="402"/>
      <c r="AT8" s="402"/>
      <c r="AU8" s="410"/>
      <c r="AV8" s="410"/>
      <c r="AW8" s="396"/>
      <c r="AX8" s="402"/>
      <c r="AY8" s="402"/>
      <c r="AZ8" s="401"/>
      <c r="BA8" s="396"/>
      <c r="BB8" s="396" t="s">
        <v>462</v>
      </c>
      <c r="BC8" s="396"/>
      <c r="BD8" s="396"/>
      <c r="BE8" s="1203">
        <f>DAY(EOMONTH(DATE(AF2,AJ2,1),0))</f>
        <v>30</v>
      </c>
      <c r="BF8" s="1204"/>
      <c r="BG8" s="396" t="s">
        <v>463</v>
      </c>
      <c r="BH8" s="396"/>
      <c r="BI8" s="396"/>
      <c r="BJ8" s="389"/>
      <c r="BM8" s="381"/>
      <c r="BN8" s="381"/>
      <c r="BO8" s="381"/>
    </row>
    <row r="9" spans="2:67" s="382" customFormat="1" ht="5.25" customHeight="1">
      <c r="B9" s="406"/>
      <c r="C9" s="401"/>
      <c r="D9" s="401"/>
      <c r="E9" s="401"/>
      <c r="F9" s="401"/>
      <c r="G9" s="401"/>
      <c r="H9" s="401"/>
      <c r="I9" s="401"/>
      <c r="J9" s="400"/>
      <c r="K9" s="400"/>
      <c r="L9" s="400"/>
      <c r="M9" s="401"/>
      <c r="N9" s="400"/>
      <c r="O9" s="400"/>
      <c r="P9" s="400"/>
      <c r="Q9" s="400"/>
      <c r="R9" s="389"/>
      <c r="S9" s="389"/>
      <c r="T9" s="389"/>
      <c r="U9" s="389"/>
      <c r="V9" s="389"/>
      <c r="W9" s="389"/>
      <c r="X9" s="389"/>
      <c r="Y9" s="389"/>
      <c r="Z9" s="389"/>
      <c r="AA9" s="389"/>
      <c r="AB9" s="389"/>
      <c r="AC9" s="389"/>
      <c r="AD9" s="389"/>
      <c r="AE9" s="389"/>
      <c r="AF9" s="389"/>
      <c r="AG9" s="389"/>
      <c r="AH9" s="389"/>
      <c r="AI9" s="389"/>
      <c r="AJ9" s="407"/>
      <c r="AK9" s="407"/>
      <c r="AL9" s="407"/>
      <c r="AM9" s="399"/>
      <c r="AN9" s="408"/>
      <c r="AO9" s="409"/>
      <c r="AP9" s="409"/>
      <c r="AQ9" s="398"/>
      <c r="AR9" s="402"/>
      <c r="AS9" s="402"/>
      <c r="AT9" s="402"/>
      <c r="AU9" s="410"/>
      <c r="AV9" s="410"/>
      <c r="AW9" s="396"/>
      <c r="AX9" s="402"/>
      <c r="AY9" s="402"/>
      <c r="AZ9" s="401"/>
      <c r="BA9" s="396"/>
      <c r="BB9" s="396"/>
      <c r="BC9" s="396"/>
      <c r="BD9" s="396"/>
      <c r="BE9" s="401"/>
      <c r="BF9" s="401"/>
      <c r="BG9" s="396"/>
      <c r="BH9" s="396"/>
      <c r="BI9" s="396"/>
      <c r="BJ9" s="389"/>
      <c r="BM9" s="381"/>
      <c r="BN9" s="381"/>
      <c r="BO9" s="381"/>
    </row>
    <row r="10" spans="2:67" s="382" customFormat="1" ht="21" customHeight="1">
      <c r="B10" s="406"/>
      <c r="C10" s="401"/>
      <c r="D10" s="401"/>
      <c r="E10" s="401"/>
      <c r="F10" s="401"/>
      <c r="G10" s="401"/>
      <c r="H10" s="401"/>
      <c r="I10" s="401"/>
      <c r="J10" s="400"/>
      <c r="K10" s="400"/>
      <c r="L10" s="400"/>
      <c r="M10" s="401"/>
      <c r="N10" s="400"/>
      <c r="O10" s="400"/>
      <c r="P10" s="400"/>
      <c r="Q10" s="400"/>
      <c r="R10" s="389"/>
      <c r="S10" s="389"/>
      <c r="T10" s="389"/>
      <c r="U10" s="389"/>
      <c r="V10" s="389"/>
      <c r="W10" s="389"/>
      <c r="X10" s="389"/>
      <c r="Y10" s="389"/>
      <c r="Z10" s="389"/>
      <c r="AA10" s="389"/>
      <c r="AB10" s="389"/>
      <c r="AC10" s="389"/>
      <c r="AD10" s="389"/>
      <c r="AE10" s="389"/>
      <c r="AF10" s="389"/>
      <c r="AG10" s="389"/>
      <c r="AH10" s="389"/>
      <c r="AI10" s="389"/>
      <c r="AJ10" s="407"/>
      <c r="AK10" s="407"/>
      <c r="AL10" s="407"/>
      <c r="AM10" s="399"/>
      <c r="AN10" s="408"/>
      <c r="AO10" s="409"/>
      <c r="AP10" s="409"/>
      <c r="AQ10" s="398"/>
      <c r="AR10" s="402"/>
      <c r="AS10" s="396" t="s">
        <v>464</v>
      </c>
      <c r="AT10" s="399"/>
      <c r="AU10" s="399"/>
      <c r="AV10" s="411"/>
      <c r="AW10" s="396"/>
      <c r="AX10" s="412"/>
      <c r="AY10" s="412"/>
      <c r="AZ10" s="412"/>
      <c r="BA10" s="396"/>
      <c r="BB10" s="396"/>
      <c r="BC10" s="405" t="s">
        <v>465</v>
      </c>
      <c r="BD10" s="396"/>
      <c r="BE10" s="1201"/>
      <c r="BF10" s="1202"/>
      <c r="BG10" s="403" t="s">
        <v>466</v>
      </c>
      <c r="BH10" s="396"/>
      <c r="BI10" s="396"/>
      <c r="BJ10" s="389"/>
      <c r="BM10" s="381"/>
      <c r="BN10" s="381"/>
      <c r="BO10" s="381"/>
    </row>
    <row r="11" spans="2:67" ht="5.25" customHeight="1" thickBot="1">
      <c r="B11" s="413"/>
      <c r="C11" s="414"/>
      <c r="D11" s="414"/>
      <c r="E11" s="414"/>
      <c r="F11" s="414"/>
      <c r="G11" s="414"/>
      <c r="H11" s="414"/>
      <c r="I11" s="414"/>
      <c r="J11" s="414"/>
      <c r="K11" s="413"/>
      <c r="L11" s="413"/>
      <c r="M11" s="413"/>
      <c r="N11" s="413"/>
      <c r="O11" s="413"/>
      <c r="P11" s="413"/>
      <c r="Q11" s="413"/>
      <c r="R11" s="413"/>
      <c r="S11" s="413"/>
      <c r="T11" s="413"/>
      <c r="U11" s="413"/>
      <c r="V11" s="413"/>
      <c r="W11" s="413"/>
      <c r="X11" s="413"/>
      <c r="Y11" s="413"/>
      <c r="Z11" s="413"/>
      <c r="AA11" s="413"/>
      <c r="AB11" s="413"/>
      <c r="AC11" s="414"/>
      <c r="AD11" s="413"/>
      <c r="AE11" s="413"/>
      <c r="AF11" s="413"/>
      <c r="AG11" s="413"/>
      <c r="AH11" s="413"/>
      <c r="AI11" s="413"/>
      <c r="AJ11" s="413"/>
      <c r="AK11" s="413"/>
      <c r="AL11" s="413"/>
      <c r="AM11" s="413"/>
      <c r="AN11" s="413"/>
      <c r="AO11" s="413"/>
      <c r="AP11" s="413"/>
      <c r="AQ11" s="413"/>
      <c r="AR11" s="413"/>
      <c r="AT11" s="416"/>
      <c r="BK11" s="417"/>
      <c r="BL11" s="417"/>
      <c r="BM11" s="417"/>
    </row>
    <row r="12" spans="2:67" ht="21.6" customHeight="1">
      <c r="B12" s="1219" t="s">
        <v>467</v>
      </c>
      <c r="C12" s="1189" t="s">
        <v>621</v>
      </c>
      <c r="D12" s="1222"/>
      <c r="E12" s="418"/>
      <c r="F12" s="419"/>
      <c r="G12" s="418"/>
      <c r="H12" s="419"/>
      <c r="I12" s="1225" t="s">
        <v>622</v>
      </c>
      <c r="J12" s="1226"/>
      <c r="K12" s="1231" t="s">
        <v>623</v>
      </c>
      <c r="L12" s="1190"/>
      <c r="M12" s="1190"/>
      <c r="N12" s="1222"/>
      <c r="O12" s="1231" t="s">
        <v>624</v>
      </c>
      <c r="P12" s="1190"/>
      <c r="Q12" s="1190"/>
      <c r="R12" s="1190"/>
      <c r="S12" s="1222"/>
      <c r="T12" s="420"/>
      <c r="U12" s="420"/>
      <c r="V12" s="421"/>
      <c r="W12" s="1175" t="s">
        <v>625</v>
      </c>
      <c r="X12" s="1176"/>
      <c r="Y12" s="1176"/>
      <c r="Z12" s="1176"/>
      <c r="AA12" s="1176"/>
      <c r="AB12" s="1176"/>
      <c r="AC12" s="1176"/>
      <c r="AD12" s="1176"/>
      <c r="AE12" s="1176"/>
      <c r="AF12" s="1176"/>
      <c r="AG12" s="1176"/>
      <c r="AH12" s="1176"/>
      <c r="AI12" s="1176"/>
      <c r="AJ12" s="1176"/>
      <c r="AK12" s="1176"/>
      <c r="AL12" s="1176"/>
      <c r="AM12" s="1176"/>
      <c r="AN12" s="1176"/>
      <c r="AO12" s="1176"/>
      <c r="AP12" s="1176"/>
      <c r="AQ12" s="1176"/>
      <c r="AR12" s="1176"/>
      <c r="AS12" s="1176"/>
      <c r="AT12" s="1176"/>
      <c r="AU12" s="1176"/>
      <c r="AV12" s="1176"/>
      <c r="AW12" s="1176"/>
      <c r="AX12" s="1176"/>
      <c r="AY12" s="1176"/>
      <c r="AZ12" s="1176"/>
      <c r="BA12" s="1176"/>
      <c r="BB12" s="1177" t="str">
        <f>IF(BE3="４週","(10)1～4週目の勤務時間数合計","(10)1か月の勤務時間数　合計")</f>
        <v>(10)1～4週目の勤務時間数合計</v>
      </c>
      <c r="BC12" s="1178"/>
      <c r="BD12" s="1183" t="s">
        <v>626</v>
      </c>
      <c r="BE12" s="1184"/>
      <c r="BF12" s="1189" t="s">
        <v>627</v>
      </c>
      <c r="BG12" s="1190"/>
      <c r="BH12" s="1190"/>
      <c r="BI12" s="1190"/>
      <c r="BJ12" s="1191"/>
    </row>
    <row r="13" spans="2:67" ht="20.25" customHeight="1">
      <c r="B13" s="1220"/>
      <c r="C13" s="1192"/>
      <c r="D13" s="1223"/>
      <c r="E13" s="422"/>
      <c r="F13" s="423"/>
      <c r="G13" s="422"/>
      <c r="H13" s="423"/>
      <c r="I13" s="1227"/>
      <c r="J13" s="1228"/>
      <c r="K13" s="1232"/>
      <c r="L13" s="1193"/>
      <c r="M13" s="1193"/>
      <c r="N13" s="1223"/>
      <c r="O13" s="1232"/>
      <c r="P13" s="1193"/>
      <c r="Q13" s="1193"/>
      <c r="R13" s="1193"/>
      <c r="S13" s="1223"/>
      <c r="T13" s="424"/>
      <c r="U13" s="424"/>
      <c r="V13" s="425"/>
      <c r="W13" s="1198" t="s">
        <v>475</v>
      </c>
      <c r="X13" s="1198"/>
      <c r="Y13" s="1198"/>
      <c r="Z13" s="1198"/>
      <c r="AA13" s="1198"/>
      <c r="AB13" s="1198"/>
      <c r="AC13" s="1199"/>
      <c r="AD13" s="1200" t="s">
        <v>476</v>
      </c>
      <c r="AE13" s="1198"/>
      <c r="AF13" s="1198"/>
      <c r="AG13" s="1198"/>
      <c r="AH13" s="1198"/>
      <c r="AI13" s="1198"/>
      <c r="AJ13" s="1199"/>
      <c r="AK13" s="1200" t="s">
        <v>477</v>
      </c>
      <c r="AL13" s="1198"/>
      <c r="AM13" s="1198"/>
      <c r="AN13" s="1198"/>
      <c r="AO13" s="1198"/>
      <c r="AP13" s="1198"/>
      <c r="AQ13" s="1199"/>
      <c r="AR13" s="1200" t="s">
        <v>478</v>
      </c>
      <c r="AS13" s="1198"/>
      <c r="AT13" s="1198"/>
      <c r="AU13" s="1198"/>
      <c r="AV13" s="1198"/>
      <c r="AW13" s="1198"/>
      <c r="AX13" s="1199"/>
      <c r="AY13" s="1200" t="s">
        <v>479</v>
      </c>
      <c r="AZ13" s="1198"/>
      <c r="BA13" s="1198"/>
      <c r="BB13" s="1179"/>
      <c r="BC13" s="1180"/>
      <c r="BD13" s="1185"/>
      <c r="BE13" s="1186"/>
      <c r="BF13" s="1192"/>
      <c r="BG13" s="1193"/>
      <c r="BH13" s="1193"/>
      <c r="BI13" s="1193"/>
      <c r="BJ13" s="1194"/>
    </row>
    <row r="14" spans="2:67" ht="20.25" customHeight="1">
      <c r="B14" s="1220"/>
      <c r="C14" s="1192"/>
      <c r="D14" s="1223"/>
      <c r="E14" s="422"/>
      <c r="F14" s="423"/>
      <c r="G14" s="422"/>
      <c r="H14" s="423"/>
      <c r="I14" s="1227"/>
      <c r="J14" s="1228"/>
      <c r="K14" s="1232"/>
      <c r="L14" s="1193"/>
      <c r="M14" s="1193"/>
      <c r="N14" s="1223"/>
      <c r="O14" s="1232"/>
      <c r="P14" s="1193"/>
      <c r="Q14" s="1193"/>
      <c r="R14" s="1193"/>
      <c r="S14" s="1223"/>
      <c r="T14" s="424"/>
      <c r="U14" s="424"/>
      <c r="V14" s="425"/>
      <c r="W14" s="426">
        <v>1</v>
      </c>
      <c r="X14" s="427">
        <v>2</v>
      </c>
      <c r="Y14" s="427">
        <v>3</v>
      </c>
      <c r="Z14" s="427">
        <v>4</v>
      </c>
      <c r="AA14" s="427">
        <v>5</v>
      </c>
      <c r="AB14" s="427">
        <v>6</v>
      </c>
      <c r="AC14" s="428">
        <v>7</v>
      </c>
      <c r="AD14" s="429">
        <v>8</v>
      </c>
      <c r="AE14" s="427">
        <v>9</v>
      </c>
      <c r="AF14" s="427">
        <v>10</v>
      </c>
      <c r="AG14" s="427">
        <v>11</v>
      </c>
      <c r="AH14" s="427">
        <v>12</v>
      </c>
      <c r="AI14" s="427">
        <v>13</v>
      </c>
      <c r="AJ14" s="428">
        <v>14</v>
      </c>
      <c r="AK14" s="426">
        <v>15</v>
      </c>
      <c r="AL14" s="427">
        <v>16</v>
      </c>
      <c r="AM14" s="427">
        <v>17</v>
      </c>
      <c r="AN14" s="427">
        <v>18</v>
      </c>
      <c r="AO14" s="427">
        <v>19</v>
      </c>
      <c r="AP14" s="427">
        <v>20</v>
      </c>
      <c r="AQ14" s="428">
        <v>21</v>
      </c>
      <c r="AR14" s="429">
        <v>22</v>
      </c>
      <c r="AS14" s="427">
        <v>23</v>
      </c>
      <c r="AT14" s="427">
        <v>24</v>
      </c>
      <c r="AU14" s="427">
        <v>25</v>
      </c>
      <c r="AV14" s="427">
        <v>26</v>
      </c>
      <c r="AW14" s="427">
        <v>27</v>
      </c>
      <c r="AX14" s="428">
        <v>28</v>
      </c>
      <c r="AY14" s="430" t="str">
        <f>IF($BE$3="暦月",IF(DAY(DATE($AF$2,$AJ$2,29))=29,29,""),"")</f>
        <v/>
      </c>
      <c r="AZ14" s="431" t="str">
        <f>IF($BE$3="暦月",IF(DAY(DATE($AF$2,$AJ$2,30))=30,30,""),"")</f>
        <v/>
      </c>
      <c r="BA14" s="432" t="str">
        <f>IF($BE$3="暦月",IF(DAY(DATE($AF$2,$AJ$2,31))=31,31,""),"")</f>
        <v/>
      </c>
      <c r="BB14" s="1179"/>
      <c r="BC14" s="1180"/>
      <c r="BD14" s="1185"/>
      <c r="BE14" s="1186"/>
      <c r="BF14" s="1192"/>
      <c r="BG14" s="1193"/>
      <c r="BH14" s="1193"/>
      <c r="BI14" s="1193"/>
      <c r="BJ14" s="1194"/>
    </row>
    <row r="15" spans="2:67" ht="20.25" hidden="1" customHeight="1">
      <c r="B15" s="1220"/>
      <c r="C15" s="1192"/>
      <c r="D15" s="1223"/>
      <c r="E15" s="422"/>
      <c r="F15" s="423"/>
      <c r="G15" s="422"/>
      <c r="H15" s="423"/>
      <c r="I15" s="1227"/>
      <c r="J15" s="1228"/>
      <c r="K15" s="1232"/>
      <c r="L15" s="1193"/>
      <c r="M15" s="1193"/>
      <c r="N15" s="1223"/>
      <c r="O15" s="1232"/>
      <c r="P15" s="1193"/>
      <c r="Q15" s="1193"/>
      <c r="R15" s="1193"/>
      <c r="S15" s="1223"/>
      <c r="T15" s="424"/>
      <c r="U15" s="424"/>
      <c r="V15" s="425"/>
      <c r="W15" s="426">
        <f>WEEKDAY(DATE($AF$2,$AJ$2,1))</f>
        <v>2</v>
      </c>
      <c r="X15" s="427">
        <f>WEEKDAY(DATE($AF$2,$AJ$2,2))</f>
        <v>3</v>
      </c>
      <c r="Y15" s="427">
        <f>WEEKDAY(DATE($AF$2,$AJ$2,3))</f>
        <v>4</v>
      </c>
      <c r="Z15" s="427">
        <f>WEEKDAY(DATE($AF$2,$AJ$2,4))</f>
        <v>5</v>
      </c>
      <c r="AA15" s="427">
        <f>WEEKDAY(DATE($AF$2,$AJ$2,5))</f>
        <v>6</v>
      </c>
      <c r="AB15" s="427">
        <f>WEEKDAY(DATE($AF$2,$AJ$2,6))</f>
        <v>7</v>
      </c>
      <c r="AC15" s="428">
        <f>WEEKDAY(DATE($AF$2,$AJ$2,7))</f>
        <v>1</v>
      </c>
      <c r="AD15" s="429">
        <f>WEEKDAY(DATE($AF$2,$AJ$2,8))</f>
        <v>2</v>
      </c>
      <c r="AE15" s="427">
        <f>WEEKDAY(DATE($AF$2,$AJ$2,9))</f>
        <v>3</v>
      </c>
      <c r="AF15" s="427">
        <f>WEEKDAY(DATE($AF$2,$AJ$2,10))</f>
        <v>4</v>
      </c>
      <c r="AG15" s="427">
        <f>WEEKDAY(DATE($AF$2,$AJ$2,11))</f>
        <v>5</v>
      </c>
      <c r="AH15" s="427">
        <f>WEEKDAY(DATE($AF$2,$AJ$2,12))</f>
        <v>6</v>
      </c>
      <c r="AI15" s="427">
        <f>WEEKDAY(DATE($AF$2,$AJ$2,13))</f>
        <v>7</v>
      </c>
      <c r="AJ15" s="428">
        <f>WEEKDAY(DATE($AF$2,$AJ$2,14))</f>
        <v>1</v>
      </c>
      <c r="AK15" s="429">
        <f>WEEKDAY(DATE($AF$2,$AJ$2,15))</f>
        <v>2</v>
      </c>
      <c r="AL15" s="427">
        <f>WEEKDAY(DATE($AF$2,$AJ$2,16))</f>
        <v>3</v>
      </c>
      <c r="AM15" s="427">
        <f>WEEKDAY(DATE($AF$2,$AJ$2,17))</f>
        <v>4</v>
      </c>
      <c r="AN15" s="427">
        <f>WEEKDAY(DATE($AF$2,$AJ$2,18))</f>
        <v>5</v>
      </c>
      <c r="AO15" s="427">
        <f>WEEKDAY(DATE($AF$2,$AJ$2,19))</f>
        <v>6</v>
      </c>
      <c r="AP15" s="427">
        <f>WEEKDAY(DATE($AF$2,$AJ$2,20))</f>
        <v>7</v>
      </c>
      <c r="AQ15" s="428">
        <f>WEEKDAY(DATE($AF$2,$AJ$2,21))</f>
        <v>1</v>
      </c>
      <c r="AR15" s="429">
        <f>WEEKDAY(DATE($AF$2,$AJ$2,22))</f>
        <v>2</v>
      </c>
      <c r="AS15" s="427">
        <f>WEEKDAY(DATE($AF$2,$AJ$2,23))</f>
        <v>3</v>
      </c>
      <c r="AT15" s="427">
        <f>WEEKDAY(DATE($AF$2,$AJ$2,24))</f>
        <v>4</v>
      </c>
      <c r="AU15" s="427">
        <f>WEEKDAY(DATE($AF$2,$AJ$2,25))</f>
        <v>5</v>
      </c>
      <c r="AV15" s="427">
        <f>WEEKDAY(DATE($AF$2,$AJ$2,26))</f>
        <v>6</v>
      </c>
      <c r="AW15" s="427">
        <f>WEEKDAY(DATE($AF$2,$AJ$2,27))</f>
        <v>7</v>
      </c>
      <c r="AX15" s="428">
        <f>WEEKDAY(DATE($AF$2,$AJ$2,28))</f>
        <v>1</v>
      </c>
      <c r="AY15" s="429">
        <f>IF(AY14=29,WEEKDAY(DATE($AF$2,$AJ$2,29)),0)</f>
        <v>0</v>
      </c>
      <c r="AZ15" s="427">
        <f>IF(AZ14=30,WEEKDAY(DATE($AF$2,$AJ$2,30)),0)</f>
        <v>0</v>
      </c>
      <c r="BA15" s="428">
        <f>IF(BA14=31,WEEKDAY(DATE($AF$2,$AJ$2,31)),0)</f>
        <v>0</v>
      </c>
      <c r="BB15" s="1179"/>
      <c r="BC15" s="1180"/>
      <c r="BD15" s="1185"/>
      <c r="BE15" s="1186"/>
      <c r="BF15" s="1192"/>
      <c r="BG15" s="1193"/>
      <c r="BH15" s="1193"/>
      <c r="BI15" s="1193"/>
      <c r="BJ15" s="1194"/>
    </row>
    <row r="16" spans="2:67" ht="20.25" customHeight="1" thickBot="1">
      <c r="B16" s="1221"/>
      <c r="C16" s="1195"/>
      <c r="D16" s="1224"/>
      <c r="E16" s="433"/>
      <c r="F16" s="434"/>
      <c r="G16" s="433"/>
      <c r="H16" s="434"/>
      <c r="I16" s="1229"/>
      <c r="J16" s="1230"/>
      <c r="K16" s="1233"/>
      <c r="L16" s="1196"/>
      <c r="M16" s="1196"/>
      <c r="N16" s="1224"/>
      <c r="O16" s="1233"/>
      <c r="P16" s="1196"/>
      <c r="Q16" s="1196"/>
      <c r="R16" s="1196"/>
      <c r="S16" s="1224"/>
      <c r="T16" s="435"/>
      <c r="U16" s="435"/>
      <c r="V16" s="436"/>
      <c r="W16" s="437" t="str">
        <f>IF(W15=1,"日",IF(W15=2,"月",IF(W15=3,"火",IF(W15=4,"水",IF(W15=5,"木",IF(W15=6,"金","土"))))))</f>
        <v>月</v>
      </c>
      <c r="X16" s="438" t="str">
        <f t="shared" ref="X16:AX16" si="0">IF(X15=1,"日",IF(X15=2,"月",IF(X15=3,"火",IF(X15=4,"水",IF(X15=5,"木",IF(X15=6,"金","土"))))))</f>
        <v>火</v>
      </c>
      <c r="Y16" s="438" t="str">
        <f t="shared" si="0"/>
        <v>水</v>
      </c>
      <c r="Z16" s="438" t="str">
        <f t="shared" si="0"/>
        <v>木</v>
      </c>
      <c r="AA16" s="438" t="str">
        <f t="shared" si="0"/>
        <v>金</v>
      </c>
      <c r="AB16" s="438" t="str">
        <f t="shared" si="0"/>
        <v>土</v>
      </c>
      <c r="AC16" s="439" t="str">
        <f t="shared" si="0"/>
        <v>日</v>
      </c>
      <c r="AD16" s="440" t="str">
        <f>IF(AD15=1,"日",IF(AD15=2,"月",IF(AD15=3,"火",IF(AD15=4,"水",IF(AD15=5,"木",IF(AD15=6,"金","土"))))))</f>
        <v>月</v>
      </c>
      <c r="AE16" s="438" t="str">
        <f t="shared" si="0"/>
        <v>火</v>
      </c>
      <c r="AF16" s="438" t="str">
        <f t="shared" si="0"/>
        <v>水</v>
      </c>
      <c r="AG16" s="438" t="str">
        <f t="shared" si="0"/>
        <v>木</v>
      </c>
      <c r="AH16" s="438" t="str">
        <f t="shared" si="0"/>
        <v>金</v>
      </c>
      <c r="AI16" s="438" t="str">
        <f t="shared" si="0"/>
        <v>土</v>
      </c>
      <c r="AJ16" s="439" t="str">
        <f t="shared" si="0"/>
        <v>日</v>
      </c>
      <c r="AK16" s="440" t="str">
        <f>IF(AK15=1,"日",IF(AK15=2,"月",IF(AK15=3,"火",IF(AK15=4,"水",IF(AK15=5,"木",IF(AK15=6,"金","土"))))))</f>
        <v>月</v>
      </c>
      <c r="AL16" s="438" t="str">
        <f t="shared" si="0"/>
        <v>火</v>
      </c>
      <c r="AM16" s="438" t="str">
        <f t="shared" si="0"/>
        <v>水</v>
      </c>
      <c r="AN16" s="438" t="str">
        <f t="shared" si="0"/>
        <v>木</v>
      </c>
      <c r="AO16" s="438" t="str">
        <f t="shared" si="0"/>
        <v>金</v>
      </c>
      <c r="AP16" s="438" t="str">
        <f t="shared" si="0"/>
        <v>土</v>
      </c>
      <c r="AQ16" s="439" t="str">
        <f t="shared" si="0"/>
        <v>日</v>
      </c>
      <c r="AR16" s="440" t="str">
        <f>IF(AR15=1,"日",IF(AR15=2,"月",IF(AR15=3,"火",IF(AR15=4,"水",IF(AR15=5,"木",IF(AR15=6,"金","土"))))))</f>
        <v>月</v>
      </c>
      <c r="AS16" s="438" t="str">
        <f t="shared" si="0"/>
        <v>火</v>
      </c>
      <c r="AT16" s="438" t="str">
        <f t="shared" si="0"/>
        <v>水</v>
      </c>
      <c r="AU16" s="438" t="str">
        <f t="shared" si="0"/>
        <v>木</v>
      </c>
      <c r="AV16" s="438" t="str">
        <f t="shared" si="0"/>
        <v>金</v>
      </c>
      <c r="AW16" s="438" t="str">
        <f t="shared" si="0"/>
        <v>土</v>
      </c>
      <c r="AX16" s="439" t="str">
        <f t="shared" si="0"/>
        <v>日</v>
      </c>
      <c r="AY16" s="438" t="str">
        <f>IF(AY15=1,"日",IF(AY15=2,"月",IF(AY15=3,"火",IF(AY15=4,"水",IF(AY15=5,"木",IF(AY15=6,"金",IF(AY15=0,"","土")))))))</f>
        <v/>
      </c>
      <c r="AZ16" s="438" t="str">
        <f>IF(AZ15=1,"日",IF(AZ15=2,"月",IF(AZ15=3,"火",IF(AZ15=4,"水",IF(AZ15=5,"木",IF(AZ15=6,"金",IF(AZ15=0,"","土")))))))</f>
        <v/>
      </c>
      <c r="BA16" s="438" t="str">
        <f>IF(BA15=1,"日",IF(BA15=2,"月",IF(BA15=3,"火",IF(BA15=4,"水",IF(BA15=5,"木",IF(BA15=6,"金",IF(BA15=0,"","土")))))))</f>
        <v/>
      </c>
      <c r="BB16" s="1181"/>
      <c r="BC16" s="1182"/>
      <c r="BD16" s="1187"/>
      <c r="BE16" s="1188"/>
      <c r="BF16" s="1195"/>
      <c r="BG16" s="1196"/>
      <c r="BH16" s="1196"/>
      <c r="BI16" s="1196"/>
      <c r="BJ16" s="1197"/>
    </row>
    <row r="17" spans="2:62" ht="20.25" customHeight="1">
      <c r="B17" s="1152">
        <f>B15+1</f>
        <v>1</v>
      </c>
      <c r="C17" s="1154"/>
      <c r="D17" s="1155"/>
      <c r="E17" s="441"/>
      <c r="F17" s="442"/>
      <c r="G17" s="441"/>
      <c r="H17" s="442"/>
      <c r="I17" s="1157"/>
      <c r="J17" s="1158"/>
      <c r="K17" s="1161"/>
      <c r="L17" s="1162"/>
      <c r="M17" s="1162"/>
      <c r="N17" s="1155"/>
      <c r="O17" s="1163"/>
      <c r="P17" s="1164"/>
      <c r="Q17" s="1164"/>
      <c r="R17" s="1164"/>
      <c r="S17" s="1165"/>
      <c r="T17" s="443" t="s">
        <v>484</v>
      </c>
      <c r="U17" s="444"/>
      <c r="V17" s="445"/>
      <c r="W17" s="446"/>
      <c r="X17" s="447"/>
      <c r="Y17" s="447"/>
      <c r="Z17" s="447"/>
      <c r="AA17" s="447"/>
      <c r="AB17" s="447"/>
      <c r="AC17" s="448"/>
      <c r="AD17" s="446"/>
      <c r="AE17" s="447"/>
      <c r="AF17" s="447"/>
      <c r="AG17" s="447"/>
      <c r="AH17" s="447"/>
      <c r="AI17" s="447"/>
      <c r="AJ17" s="448"/>
      <c r="AK17" s="446"/>
      <c r="AL17" s="447"/>
      <c r="AM17" s="447"/>
      <c r="AN17" s="447"/>
      <c r="AO17" s="447"/>
      <c r="AP17" s="447"/>
      <c r="AQ17" s="448"/>
      <c r="AR17" s="446"/>
      <c r="AS17" s="447"/>
      <c r="AT17" s="447"/>
      <c r="AU17" s="447"/>
      <c r="AV17" s="447"/>
      <c r="AW17" s="447"/>
      <c r="AX17" s="448"/>
      <c r="AY17" s="446"/>
      <c r="AZ17" s="447"/>
      <c r="BA17" s="447"/>
      <c r="BB17" s="1166"/>
      <c r="BC17" s="1167"/>
      <c r="BD17" s="1234"/>
      <c r="BE17" s="1235"/>
      <c r="BF17" s="1236"/>
      <c r="BG17" s="1237"/>
      <c r="BH17" s="1237"/>
      <c r="BI17" s="1237"/>
      <c r="BJ17" s="1238"/>
    </row>
    <row r="18" spans="2:62" ht="20.25" customHeight="1">
      <c r="B18" s="1153"/>
      <c r="C18" s="1156"/>
      <c r="D18" s="1146"/>
      <c r="E18" s="449"/>
      <c r="F18" s="450">
        <f>C17</f>
        <v>0</v>
      </c>
      <c r="G18" s="449"/>
      <c r="H18" s="450">
        <f>I17</f>
        <v>0</v>
      </c>
      <c r="I18" s="1159"/>
      <c r="J18" s="1160"/>
      <c r="K18" s="1144"/>
      <c r="L18" s="1145"/>
      <c r="M18" s="1145"/>
      <c r="N18" s="1146"/>
      <c r="O18" s="1147"/>
      <c r="P18" s="1148"/>
      <c r="Q18" s="1148"/>
      <c r="R18" s="1148"/>
      <c r="S18" s="1149"/>
      <c r="T18" s="451" t="s">
        <v>487</v>
      </c>
      <c r="U18" s="452"/>
      <c r="V18" s="453"/>
      <c r="W18" s="454" t="str">
        <f>IF(W17="","",VLOOKUP(W17,'標準様式１（勤務表_シフト記号表）'!$C$6:$L$47,10,FALSE))</f>
        <v/>
      </c>
      <c r="X18" s="455" t="str">
        <f>IF(X17="","",VLOOKUP(X17,'標準様式１（勤務表_シフト記号表）'!$C$6:$L$47,10,FALSE))</f>
        <v/>
      </c>
      <c r="Y18" s="455" t="str">
        <f>IF(Y17="","",VLOOKUP(Y17,'標準様式１（勤務表_シフト記号表）'!$C$6:$L$47,10,FALSE))</f>
        <v/>
      </c>
      <c r="Z18" s="455" t="str">
        <f>IF(Z17="","",VLOOKUP(Z17,'標準様式１（勤務表_シフト記号表）'!$C$6:$L$47,10,FALSE))</f>
        <v/>
      </c>
      <c r="AA18" s="455" t="str">
        <f>IF(AA17="","",VLOOKUP(AA17,'標準様式１（勤務表_シフト記号表）'!$C$6:$L$47,10,FALSE))</f>
        <v/>
      </c>
      <c r="AB18" s="455" t="str">
        <f>IF(AB17="","",VLOOKUP(AB17,'標準様式１（勤務表_シフト記号表）'!$C$6:$L$47,10,FALSE))</f>
        <v/>
      </c>
      <c r="AC18" s="456" t="str">
        <f>IF(AC17="","",VLOOKUP(AC17,'標準様式１（勤務表_シフト記号表）'!$C$6:$L$47,10,FALSE))</f>
        <v/>
      </c>
      <c r="AD18" s="454" t="str">
        <f>IF(AD17="","",VLOOKUP(AD17,'標準様式１（勤務表_シフト記号表）'!$C$6:$L$47,10,FALSE))</f>
        <v/>
      </c>
      <c r="AE18" s="455" t="str">
        <f>IF(AE17="","",VLOOKUP(AE17,'標準様式１（勤務表_シフト記号表）'!$C$6:$L$47,10,FALSE))</f>
        <v/>
      </c>
      <c r="AF18" s="455" t="str">
        <f>IF(AF17="","",VLOOKUP(AF17,'標準様式１（勤務表_シフト記号表）'!$C$6:$L$47,10,FALSE))</f>
        <v/>
      </c>
      <c r="AG18" s="455" t="str">
        <f>IF(AG17="","",VLOOKUP(AG17,'標準様式１（勤務表_シフト記号表）'!$C$6:$L$47,10,FALSE))</f>
        <v/>
      </c>
      <c r="AH18" s="455" t="str">
        <f>IF(AH17="","",VLOOKUP(AH17,'標準様式１（勤務表_シフト記号表）'!$C$6:$L$47,10,FALSE))</f>
        <v/>
      </c>
      <c r="AI18" s="455" t="str">
        <f>IF(AI17="","",VLOOKUP(AI17,'標準様式１（勤務表_シフト記号表）'!$C$6:$L$47,10,FALSE))</f>
        <v/>
      </c>
      <c r="AJ18" s="456" t="str">
        <f>IF(AJ17="","",VLOOKUP(AJ17,'標準様式１（勤務表_シフト記号表）'!$C$6:$L$47,10,FALSE))</f>
        <v/>
      </c>
      <c r="AK18" s="454" t="str">
        <f>IF(AK17="","",VLOOKUP(AK17,'標準様式１（勤務表_シフト記号表）'!$C$6:$L$47,10,FALSE))</f>
        <v/>
      </c>
      <c r="AL18" s="455" t="str">
        <f>IF(AL17="","",VLOOKUP(AL17,'標準様式１（勤務表_シフト記号表）'!$C$6:$L$47,10,FALSE))</f>
        <v/>
      </c>
      <c r="AM18" s="455" t="str">
        <f>IF(AM17="","",VLOOKUP(AM17,'標準様式１（勤務表_シフト記号表）'!$C$6:$L$47,10,FALSE))</f>
        <v/>
      </c>
      <c r="AN18" s="455" t="str">
        <f>IF(AN17="","",VLOOKUP(AN17,'標準様式１（勤務表_シフト記号表）'!$C$6:$L$47,10,FALSE))</f>
        <v/>
      </c>
      <c r="AO18" s="455" t="str">
        <f>IF(AO17="","",VLOOKUP(AO17,'標準様式１（勤務表_シフト記号表）'!$C$6:$L$47,10,FALSE))</f>
        <v/>
      </c>
      <c r="AP18" s="455" t="str">
        <f>IF(AP17="","",VLOOKUP(AP17,'標準様式１（勤務表_シフト記号表）'!$C$6:$L$47,10,FALSE))</f>
        <v/>
      </c>
      <c r="AQ18" s="456" t="str">
        <f>IF(AQ17="","",VLOOKUP(AQ17,'標準様式１（勤務表_シフト記号表）'!$C$6:$L$47,10,FALSE))</f>
        <v/>
      </c>
      <c r="AR18" s="454" t="str">
        <f>IF(AR17="","",VLOOKUP(AR17,'標準様式１（勤務表_シフト記号表）'!$C$6:$L$47,10,FALSE))</f>
        <v/>
      </c>
      <c r="AS18" s="455" t="str">
        <f>IF(AS17="","",VLOOKUP(AS17,'標準様式１（勤務表_シフト記号表）'!$C$6:$L$47,10,FALSE))</f>
        <v/>
      </c>
      <c r="AT18" s="455" t="str">
        <f>IF(AT17="","",VLOOKUP(AT17,'標準様式１（勤務表_シフト記号表）'!$C$6:$L$47,10,FALSE))</f>
        <v/>
      </c>
      <c r="AU18" s="455" t="str">
        <f>IF(AU17="","",VLOOKUP(AU17,'標準様式１（勤務表_シフト記号表）'!$C$6:$L$47,10,FALSE))</f>
        <v/>
      </c>
      <c r="AV18" s="455" t="str">
        <f>IF(AV17="","",VLOOKUP(AV17,'標準様式１（勤務表_シフト記号表）'!$C$6:$L$47,10,FALSE))</f>
        <v/>
      </c>
      <c r="AW18" s="455" t="str">
        <f>IF(AW17="","",VLOOKUP(AW17,'標準様式１（勤務表_シフト記号表）'!$C$6:$L$47,10,FALSE))</f>
        <v/>
      </c>
      <c r="AX18" s="456" t="str">
        <f>IF(AX17="","",VLOOKUP(AX17,'標準様式１（勤務表_シフト記号表）'!$C$6:$L$47,10,FALSE))</f>
        <v/>
      </c>
      <c r="AY18" s="454" t="str">
        <f>IF(AY17="","",VLOOKUP(AY17,'標準様式１（勤務表_シフト記号表）'!$C$6:$L$47,10,FALSE))</f>
        <v/>
      </c>
      <c r="AZ18" s="455" t="str">
        <f>IF(AZ17="","",VLOOKUP(AZ17,'標準様式１（勤務表_シフト記号表）'!$C$6:$L$47,10,FALSE))</f>
        <v/>
      </c>
      <c r="BA18" s="455" t="str">
        <f>IF(BA17="","",VLOOKUP(BA17,'標準様式１（勤務表_シフト記号表）'!$C$6:$L$47,10,FALSE))</f>
        <v/>
      </c>
      <c r="BB18" s="1213">
        <f>IF($BE$3="４週",SUM(W18:AX18),IF($BE$3="暦月",SUM(W18:BA18),""))</f>
        <v>0</v>
      </c>
      <c r="BC18" s="1214"/>
      <c r="BD18" s="1215">
        <f>IF($BE$3="４週",BB18/4,IF($BE$3="暦月",(BB18/($BE$8/7)),""))</f>
        <v>0</v>
      </c>
      <c r="BE18" s="1214"/>
      <c r="BF18" s="1210"/>
      <c r="BG18" s="1211"/>
      <c r="BH18" s="1211"/>
      <c r="BI18" s="1211"/>
      <c r="BJ18" s="1212"/>
    </row>
    <row r="19" spans="2:62" ht="20.25" customHeight="1">
      <c r="B19" s="1152">
        <f>B17+1</f>
        <v>2</v>
      </c>
      <c r="C19" s="1216"/>
      <c r="D19" s="1143"/>
      <c r="E19" s="457"/>
      <c r="F19" s="458"/>
      <c r="G19" s="457"/>
      <c r="H19" s="458"/>
      <c r="I19" s="1217"/>
      <c r="J19" s="1218"/>
      <c r="K19" s="1141"/>
      <c r="L19" s="1142"/>
      <c r="M19" s="1142"/>
      <c r="N19" s="1143"/>
      <c r="O19" s="1147"/>
      <c r="P19" s="1148"/>
      <c r="Q19" s="1148"/>
      <c r="R19" s="1148"/>
      <c r="S19" s="1149"/>
      <c r="T19" s="459" t="s">
        <v>484</v>
      </c>
      <c r="U19" s="460"/>
      <c r="V19" s="461"/>
      <c r="W19" s="462"/>
      <c r="X19" s="463"/>
      <c r="Y19" s="463"/>
      <c r="Z19" s="463"/>
      <c r="AA19" s="463"/>
      <c r="AB19" s="463"/>
      <c r="AC19" s="464"/>
      <c r="AD19" s="462"/>
      <c r="AE19" s="463"/>
      <c r="AF19" s="463"/>
      <c r="AG19" s="463"/>
      <c r="AH19" s="463"/>
      <c r="AI19" s="463"/>
      <c r="AJ19" s="464"/>
      <c r="AK19" s="462"/>
      <c r="AL19" s="463"/>
      <c r="AM19" s="463"/>
      <c r="AN19" s="463"/>
      <c r="AO19" s="463"/>
      <c r="AP19" s="463"/>
      <c r="AQ19" s="464"/>
      <c r="AR19" s="462"/>
      <c r="AS19" s="463"/>
      <c r="AT19" s="463"/>
      <c r="AU19" s="463"/>
      <c r="AV19" s="463"/>
      <c r="AW19" s="463"/>
      <c r="AX19" s="464"/>
      <c r="AY19" s="462"/>
      <c r="AZ19" s="463"/>
      <c r="BA19" s="465"/>
      <c r="BB19" s="1150"/>
      <c r="BC19" s="1151"/>
      <c r="BD19" s="1205"/>
      <c r="BE19" s="1206"/>
      <c r="BF19" s="1207"/>
      <c r="BG19" s="1208"/>
      <c r="BH19" s="1208"/>
      <c r="BI19" s="1208"/>
      <c r="BJ19" s="1209"/>
    </row>
    <row r="20" spans="2:62" ht="20.25" customHeight="1">
      <c r="B20" s="1153"/>
      <c r="C20" s="1156"/>
      <c r="D20" s="1146"/>
      <c r="E20" s="449"/>
      <c r="F20" s="450">
        <f>C19</f>
        <v>0</v>
      </c>
      <c r="G20" s="449"/>
      <c r="H20" s="450">
        <f>I19</f>
        <v>0</v>
      </c>
      <c r="I20" s="1159"/>
      <c r="J20" s="1160"/>
      <c r="K20" s="1144"/>
      <c r="L20" s="1145"/>
      <c r="M20" s="1145"/>
      <c r="N20" s="1146"/>
      <c r="O20" s="1147"/>
      <c r="P20" s="1148"/>
      <c r="Q20" s="1148"/>
      <c r="R20" s="1148"/>
      <c r="S20" s="1149"/>
      <c r="T20" s="451" t="s">
        <v>487</v>
      </c>
      <c r="U20" s="452"/>
      <c r="V20" s="453"/>
      <c r="W20" s="454" t="str">
        <f>IF(W19="","",VLOOKUP(W19,'標準様式１（勤務表_シフト記号表）'!$C$6:$L$47,10,FALSE))</f>
        <v/>
      </c>
      <c r="X20" s="455" t="str">
        <f>IF(X19="","",VLOOKUP(X19,'標準様式１（勤務表_シフト記号表）'!$C$6:$L$47,10,FALSE))</f>
        <v/>
      </c>
      <c r="Y20" s="455" t="str">
        <f>IF(Y19="","",VLOOKUP(Y19,'標準様式１（勤務表_シフト記号表）'!$C$6:$L$47,10,FALSE))</f>
        <v/>
      </c>
      <c r="Z20" s="455" t="str">
        <f>IF(Z19="","",VLOOKUP(Z19,'標準様式１（勤務表_シフト記号表）'!$C$6:$L$47,10,FALSE))</f>
        <v/>
      </c>
      <c r="AA20" s="455" t="str">
        <f>IF(AA19="","",VLOOKUP(AA19,'標準様式１（勤務表_シフト記号表）'!$C$6:$L$47,10,FALSE))</f>
        <v/>
      </c>
      <c r="AB20" s="455" t="str">
        <f>IF(AB19="","",VLOOKUP(AB19,'標準様式１（勤務表_シフト記号表）'!$C$6:$L$47,10,FALSE))</f>
        <v/>
      </c>
      <c r="AC20" s="456" t="str">
        <f>IF(AC19="","",VLOOKUP(AC19,'標準様式１（勤務表_シフト記号表）'!$C$6:$L$47,10,FALSE))</f>
        <v/>
      </c>
      <c r="AD20" s="454" t="str">
        <f>IF(AD19="","",VLOOKUP(AD19,'標準様式１（勤務表_シフト記号表）'!$C$6:$L$47,10,FALSE))</f>
        <v/>
      </c>
      <c r="AE20" s="455" t="str">
        <f>IF(AE19="","",VLOOKUP(AE19,'標準様式１（勤務表_シフト記号表）'!$C$6:$L$47,10,FALSE))</f>
        <v/>
      </c>
      <c r="AF20" s="455" t="str">
        <f>IF(AF19="","",VLOOKUP(AF19,'標準様式１（勤務表_シフト記号表）'!$C$6:$L$47,10,FALSE))</f>
        <v/>
      </c>
      <c r="AG20" s="455" t="str">
        <f>IF(AG19="","",VLOOKUP(AG19,'標準様式１（勤務表_シフト記号表）'!$C$6:$L$47,10,FALSE))</f>
        <v/>
      </c>
      <c r="AH20" s="455" t="str">
        <f>IF(AH19="","",VLOOKUP(AH19,'標準様式１（勤務表_シフト記号表）'!$C$6:$L$47,10,FALSE))</f>
        <v/>
      </c>
      <c r="AI20" s="455" t="str">
        <f>IF(AI19="","",VLOOKUP(AI19,'標準様式１（勤務表_シフト記号表）'!$C$6:$L$47,10,FALSE))</f>
        <v/>
      </c>
      <c r="AJ20" s="456" t="str">
        <f>IF(AJ19="","",VLOOKUP(AJ19,'標準様式１（勤務表_シフト記号表）'!$C$6:$L$47,10,FALSE))</f>
        <v/>
      </c>
      <c r="AK20" s="454" t="str">
        <f>IF(AK19="","",VLOOKUP(AK19,'標準様式１（勤務表_シフト記号表）'!$C$6:$L$47,10,FALSE))</f>
        <v/>
      </c>
      <c r="AL20" s="455" t="str">
        <f>IF(AL19="","",VLOOKUP(AL19,'標準様式１（勤務表_シフト記号表）'!$C$6:$L$47,10,FALSE))</f>
        <v/>
      </c>
      <c r="AM20" s="455" t="str">
        <f>IF(AM19="","",VLOOKUP(AM19,'標準様式１（勤務表_シフト記号表）'!$C$6:$L$47,10,FALSE))</f>
        <v/>
      </c>
      <c r="AN20" s="455" t="str">
        <f>IF(AN19="","",VLOOKUP(AN19,'標準様式１（勤務表_シフト記号表）'!$C$6:$L$47,10,FALSE))</f>
        <v/>
      </c>
      <c r="AO20" s="455" t="str">
        <f>IF(AO19="","",VLOOKUP(AO19,'標準様式１（勤務表_シフト記号表）'!$C$6:$L$47,10,FALSE))</f>
        <v/>
      </c>
      <c r="AP20" s="455" t="str">
        <f>IF(AP19="","",VLOOKUP(AP19,'標準様式１（勤務表_シフト記号表）'!$C$6:$L$47,10,FALSE))</f>
        <v/>
      </c>
      <c r="AQ20" s="456" t="str">
        <f>IF(AQ19="","",VLOOKUP(AQ19,'標準様式１（勤務表_シフト記号表）'!$C$6:$L$47,10,FALSE))</f>
        <v/>
      </c>
      <c r="AR20" s="454" t="str">
        <f>IF(AR19="","",VLOOKUP(AR19,'標準様式１（勤務表_シフト記号表）'!$C$6:$L$47,10,FALSE))</f>
        <v/>
      </c>
      <c r="AS20" s="455" t="str">
        <f>IF(AS19="","",VLOOKUP(AS19,'標準様式１（勤務表_シフト記号表）'!$C$6:$L$47,10,FALSE))</f>
        <v/>
      </c>
      <c r="AT20" s="455" t="str">
        <f>IF(AT19="","",VLOOKUP(AT19,'標準様式１（勤務表_シフト記号表）'!$C$6:$L$47,10,FALSE))</f>
        <v/>
      </c>
      <c r="AU20" s="455" t="str">
        <f>IF(AU19="","",VLOOKUP(AU19,'標準様式１（勤務表_シフト記号表）'!$C$6:$L$47,10,FALSE))</f>
        <v/>
      </c>
      <c r="AV20" s="455" t="str">
        <f>IF(AV19="","",VLOOKUP(AV19,'標準様式１（勤務表_シフト記号表）'!$C$6:$L$47,10,FALSE))</f>
        <v/>
      </c>
      <c r="AW20" s="455" t="str">
        <f>IF(AW19="","",VLOOKUP(AW19,'標準様式１（勤務表_シフト記号表）'!$C$6:$L$47,10,FALSE))</f>
        <v/>
      </c>
      <c r="AX20" s="456" t="str">
        <f>IF(AX19="","",VLOOKUP(AX19,'標準様式１（勤務表_シフト記号表）'!$C$6:$L$47,10,FALSE))</f>
        <v/>
      </c>
      <c r="AY20" s="454" t="str">
        <f>IF(AY19="","",VLOOKUP(AY19,'標準様式１（勤務表_シフト記号表）'!$C$6:$L$47,10,FALSE))</f>
        <v/>
      </c>
      <c r="AZ20" s="455" t="str">
        <f>IF(AZ19="","",VLOOKUP(AZ19,'標準様式１（勤務表_シフト記号表）'!$C$6:$L$47,10,FALSE))</f>
        <v/>
      </c>
      <c r="BA20" s="455" t="str">
        <f>IF(BA19="","",VLOOKUP(BA19,'標準様式１（勤務表_シフト記号表）'!$C$6:$L$47,10,FALSE))</f>
        <v/>
      </c>
      <c r="BB20" s="1213">
        <f>IF($BE$3="４週",SUM(W20:AX20),IF($BE$3="暦月",SUM(W20:BA20),""))</f>
        <v>0</v>
      </c>
      <c r="BC20" s="1214"/>
      <c r="BD20" s="1215">
        <f>IF($BE$3="４週",BB20/4,IF($BE$3="暦月",(BB20/($BE$8/7)),""))</f>
        <v>0</v>
      </c>
      <c r="BE20" s="1214"/>
      <c r="BF20" s="1210"/>
      <c r="BG20" s="1211"/>
      <c r="BH20" s="1211"/>
      <c r="BI20" s="1211"/>
      <c r="BJ20" s="1212"/>
    </row>
    <row r="21" spans="2:62" ht="20.25" customHeight="1">
      <c r="B21" s="1152">
        <f>B19+1</f>
        <v>3</v>
      </c>
      <c r="C21" s="1216"/>
      <c r="D21" s="1143"/>
      <c r="E21" s="449"/>
      <c r="F21" s="450"/>
      <c r="G21" s="449"/>
      <c r="H21" s="450"/>
      <c r="I21" s="1217"/>
      <c r="J21" s="1218"/>
      <c r="K21" s="1141"/>
      <c r="L21" s="1142"/>
      <c r="M21" s="1142"/>
      <c r="N21" s="1143"/>
      <c r="O21" s="1147"/>
      <c r="P21" s="1148"/>
      <c r="Q21" s="1148"/>
      <c r="R21" s="1148"/>
      <c r="S21" s="1149"/>
      <c r="T21" s="459" t="s">
        <v>484</v>
      </c>
      <c r="U21" s="460"/>
      <c r="V21" s="461"/>
      <c r="W21" s="462"/>
      <c r="X21" s="463"/>
      <c r="Y21" s="463"/>
      <c r="Z21" s="463"/>
      <c r="AA21" s="463"/>
      <c r="AB21" s="463"/>
      <c r="AC21" s="464"/>
      <c r="AD21" s="462"/>
      <c r="AE21" s="463"/>
      <c r="AF21" s="463"/>
      <c r="AG21" s="463"/>
      <c r="AH21" s="463"/>
      <c r="AI21" s="463"/>
      <c r="AJ21" s="464"/>
      <c r="AK21" s="462"/>
      <c r="AL21" s="463"/>
      <c r="AM21" s="463"/>
      <c r="AN21" s="463"/>
      <c r="AO21" s="463"/>
      <c r="AP21" s="463"/>
      <c r="AQ21" s="464"/>
      <c r="AR21" s="462"/>
      <c r="AS21" s="463"/>
      <c r="AT21" s="463"/>
      <c r="AU21" s="463"/>
      <c r="AV21" s="463"/>
      <c r="AW21" s="463"/>
      <c r="AX21" s="464"/>
      <c r="AY21" s="462"/>
      <c r="AZ21" s="463"/>
      <c r="BA21" s="465"/>
      <c r="BB21" s="1150"/>
      <c r="BC21" s="1151"/>
      <c r="BD21" s="1205"/>
      <c r="BE21" s="1206"/>
      <c r="BF21" s="1207"/>
      <c r="BG21" s="1208"/>
      <c r="BH21" s="1208"/>
      <c r="BI21" s="1208"/>
      <c r="BJ21" s="1209"/>
    </row>
    <row r="22" spans="2:62" ht="20.25" customHeight="1">
      <c r="B22" s="1153"/>
      <c r="C22" s="1156"/>
      <c r="D22" s="1146"/>
      <c r="E22" s="449"/>
      <c r="F22" s="450">
        <f>C21</f>
        <v>0</v>
      </c>
      <c r="G22" s="449"/>
      <c r="H22" s="450">
        <f>I21</f>
        <v>0</v>
      </c>
      <c r="I22" s="1159"/>
      <c r="J22" s="1160"/>
      <c r="K22" s="1144"/>
      <c r="L22" s="1145"/>
      <c r="M22" s="1145"/>
      <c r="N22" s="1146"/>
      <c r="O22" s="1147"/>
      <c r="P22" s="1148"/>
      <c r="Q22" s="1148"/>
      <c r="R22" s="1148"/>
      <c r="S22" s="1149"/>
      <c r="T22" s="451" t="s">
        <v>487</v>
      </c>
      <c r="U22" s="452"/>
      <c r="V22" s="453"/>
      <c r="W22" s="454" t="str">
        <f>IF(W21="","",VLOOKUP(W21,'標準様式１（勤務表_シフト記号表）'!$C$6:$L$47,10,FALSE))</f>
        <v/>
      </c>
      <c r="X22" s="455" t="str">
        <f>IF(X21="","",VLOOKUP(X21,'標準様式１（勤務表_シフト記号表）'!$C$6:$L$47,10,FALSE))</f>
        <v/>
      </c>
      <c r="Y22" s="455" t="str">
        <f>IF(Y21="","",VLOOKUP(Y21,'標準様式１（勤務表_シフト記号表）'!$C$6:$L$47,10,FALSE))</f>
        <v/>
      </c>
      <c r="Z22" s="455" t="str">
        <f>IF(Z21="","",VLOOKUP(Z21,'標準様式１（勤務表_シフト記号表）'!$C$6:$L$47,10,FALSE))</f>
        <v/>
      </c>
      <c r="AA22" s="455" t="str">
        <f>IF(AA21="","",VLOOKUP(AA21,'標準様式１（勤務表_シフト記号表）'!$C$6:$L$47,10,FALSE))</f>
        <v/>
      </c>
      <c r="AB22" s="455" t="str">
        <f>IF(AB21="","",VLOOKUP(AB21,'標準様式１（勤務表_シフト記号表）'!$C$6:$L$47,10,FALSE))</f>
        <v/>
      </c>
      <c r="AC22" s="456" t="str">
        <f>IF(AC21="","",VLOOKUP(AC21,'標準様式１（勤務表_シフト記号表）'!$C$6:$L$47,10,FALSE))</f>
        <v/>
      </c>
      <c r="AD22" s="454" t="str">
        <f>IF(AD21="","",VLOOKUP(AD21,'標準様式１（勤務表_シフト記号表）'!$C$6:$L$47,10,FALSE))</f>
        <v/>
      </c>
      <c r="AE22" s="455" t="str">
        <f>IF(AE21="","",VLOOKUP(AE21,'標準様式１（勤務表_シフト記号表）'!$C$6:$L$47,10,FALSE))</f>
        <v/>
      </c>
      <c r="AF22" s="455" t="str">
        <f>IF(AF21="","",VLOOKUP(AF21,'標準様式１（勤務表_シフト記号表）'!$C$6:$L$47,10,FALSE))</f>
        <v/>
      </c>
      <c r="AG22" s="455" t="str">
        <f>IF(AG21="","",VLOOKUP(AG21,'標準様式１（勤務表_シフト記号表）'!$C$6:$L$47,10,FALSE))</f>
        <v/>
      </c>
      <c r="AH22" s="455" t="str">
        <f>IF(AH21="","",VLOOKUP(AH21,'標準様式１（勤務表_シフト記号表）'!$C$6:$L$47,10,FALSE))</f>
        <v/>
      </c>
      <c r="AI22" s="455" t="str">
        <f>IF(AI21="","",VLOOKUP(AI21,'標準様式１（勤務表_シフト記号表）'!$C$6:$L$47,10,FALSE))</f>
        <v/>
      </c>
      <c r="AJ22" s="456" t="str">
        <f>IF(AJ21="","",VLOOKUP(AJ21,'標準様式１（勤務表_シフト記号表）'!$C$6:$L$47,10,FALSE))</f>
        <v/>
      </c>
      <c r="AK22" s="454" t="str">
        <f>IF(AK21="","",VLOOKUP(AK21,'標準様式１（勤務表_シフト記号表）'!$C$6:$L$47,10,FALSE))</f>
        <v/>
      </c>
      <c r="AL22" s="455" t="str">
        <f>IF(AL21="","",VLOOKUP(AL21,'標準様式１（勤務表_シフト記号表）'!$C$6:$L$47,10,FALSE))</f>
        <v/>
      </c>
      <c r="AM22" s="455" t="str">
        <f>IF(AM21="","",VLOOKUP(AM21,'標準様式１（勤務表_シフト記号表）'!$C$6:$L$47,10,FALSE))</f>
        <v/>
      </c>
      <c r="AN22" s="455" t="str">
        <f>IF(AN21="","",VLOOKUP(AN21,'標準様式１（勤務表_シフト記号表）'!$C$6:$L$47,10,FALSE))</f>
        <v/>
      </c>
      <c r="AO22" s="455" t="str">
        <f>IF(AO21="","",VLOOKUP(AO21,'標準様式１（勤務表_シフト記号表）'!$C$6:$L$47,10,FALSE))</f>
        <v/>
      </c>
      <c r="AP22" s="455" t="str">
        <f>IF(AP21="","",VLOOKUP(AP21,'標準様式１（勤務表_シフト記号表）'!$C$6:$L$47,10,FALSE))</f>
        <v/>
      </c>
      <c r="AQ22" s="456" t="str">
        <f>IF(AQ21="","",VLOOKUP(AQ21,'標準様式１（勤務表_シフト記号表）'!$C$6:$L$47,10,FALSE))</f>
        <v/>
      </c>
      <c r="AR22" s="454" t="str">
        <f>IF(AR21="","",VLOOKUP(AR21,'標準様式１（勤務表_シフト記号表）'!$C$6:$L$47,10,FALSE))</f>
        <v/>
      </c>
      <c r="AS22" s="455" t="str">
        <f>IF(AS21="","",VLOOKUP(AS21,'標準様式１（勤務表_シフト記号表）'!$C$6:$L$47,10,FALSE))</f>
        <v/>
      </c>
      <c r="AT22" s="455" t="str">
        <f>IF(AT21="","",VLOOKUP(AT21,'標準様式１（勤務表_シフト記号表）'!$C$6:$L$47,10,FALSE))</f>
        <v/>
      </c>
      <c r="AU22" s="455" t="str">
        <f>IF(AU21="","",VLOOKUP(AU21,'標準様式１（勤務表_シフト記号表）'!$C$6:$L$47,10,FALSE))</f>
        <v/>
      </c>
      <c r="AV22" s="455" t="str">
        <f>IF(AV21="","",VLOOKUP(AV21,'標準様式１（勤務表_シフト記号表）'!$C$6:$L$47,10,FALSE))</f>
        <v/>
      </c>
      <c r="AW22" s="455" t="str">
        <f>IF(AW21="","",VLOOKUP(AW21,'標準様式１（勤務表_シフト記号表）'!$C$6:$L$47,10,FALSE))</f>
        <v/>
      </c>
      <c r="AX22" s="456" t="str">
        <f>IF(AX21="","",VLOOKUP(AX21,'標準様式１（勤務表_シフト記号表）'!$C$6:$L$47,10,FALSE))</f>
        <v/>
      </c>
      <c r="AY22" s="454" t="str">
        <f>IF(AY21="","",VLOOKUP(AY21,'標準様式１（勤務表_シフト記号表）'!$C$6:$L$47,10,FALSE))</f>
        <v/>
      </c>
      <c r="AZ22" s="455" t="str">
        <f>IF(AZ21="","",VLOOKUP(AZ21,'標準様式１（勤務表_シフト記号表）'!$C$6:$L$47,10,FALSE))</f>
        <v/>
      </c>
      <c r="BA22" s="455" t="str">
        <f>IF(BA21="","",VLOOKUP(BA21,'標準様式１（勤務表_シフト記号表）'!$C$6:$L$47,10,FALSE))</f>
        <v/>
      </c>
      <c r="BB22" s="1213">
        <f>IF($BE$3="４週",SUM(W22:AX22),IF($BE$3="暦月",SUM(W22:BA22),""))</f>
        <v>0</v>
      </c>
      <c r="BC22" s="1214"/>
      <c r="BD22" s="1215">
        <f>IF($BE$3="４週",BB22/4,IF($BE$3="暦月",(BB22/($BE$8/7)),""))</f>
        <v>0</v>
      </c>
      <c r="BE22" s="1214"/>
      <c r="BF22" s="1210"/>
      <c r="BG22" s="1211"/>
      <c r="BH22" s="1211"/>
      <c r="BI22" s="1211"/>
      <c r="BJ22" s="1212"/>
    </row>
    <row r="23" spans="2:62" ht="20.25" customHeight="1">
      <c r="B23" s="1152">
        <f>B21+1</f>
        <v>4</v>
      </c>
      <c r="C23" s="1216"/>
      <c r="D23" s="1143"/>
      <c r="E23" s="449"/>
      <c r="F23" s="450"/>
      <c r="G23" s="449"/>
      <c r="H23" s="450"/>
      <c r="I23" s="1217"/>
      <c r="J23" s="1218"/>
      <c r="K23" s="1141"/>
      <c r="L23" s="1142"/>
      <c r="M23" s="1142"/>
      <c r="N23" s="1143"/>
      <c r="O23" s="1147"/>
      <c r="P23" s="1148"/>
      <c r="Q23" s="1148"/>
      <c r="R23" s="1148"/>
      <c r="S23" s="1149"/>
      <c r="T23" s="459" t="s">
        <v>484</v>
      </c>
      <c r="U23" s="460"/>
      <c r="V23" s="461"/>
      <c r="W23" s="462"/>
      <c r="X23" s="463"/>
      <c r="Y23" s="463"/>
      <c r="Z23" s="463"/>
      <c r="AA23" s="463"/>
      <c r="AB23" s="463"/>
      <c r="AC23" s="464"/>
      <c r="AD23" s="462"/>
      <c r="AE23" s="463"/>
      <c r="AF23" s="463"/>
      <c r="AG23" s="463"/>
      <c r="AH23" s="463"/>
      <c r="AI23" s="463"/>
      <c r="AJ23" s="464"/>
      <c r="AK23" s="462"/>
      <c r="AL23" s="463"/>
      <c r="AM23" s="463"/>
      <c r="AN23" s="463"/>
      <c r="AO23" s="463"/>
      <c r="AP23" s="463"/>
      <c r="AQ23" s="464"/>
      <c r="AR23" s="462"/>
      <c r="AS23" s="463"/>
      <c r="AT23" s="463"/>
      <c r="AU23" s="463"/>
      <c r="AV23" s="463"/>
      <c r="AW23" s="463"/>
      <c r="AX23" s="464"/>
      <c r="AY23" s="462"/>
      <c r="AZ23" s="463"/>
      <c r="BA23" s="465"/>
      <c r="BB23" s="1150"/>
      <c r="BC23" s="1151"/>
      <c r="BD23" s="1205"/>
      <c r="BE23" s="1206"/>
      <c r="BF23" s="1207"/>
      <c r="BG23" s="1208"/>
      <c r="BH23" s="1208"/>
      <c r="BI23" s="1208"/>
      <c r="BJ23" s="1209"/>
    </row>
    <row r="24" spans="2:62" ht="20.25" customHeight="1">
      <c r="B24" s="1153"/>
      <c r="C24" s="1156"/>
      <c r="D24" s="1146"/>
      <c r="E24" s="449"/>
      <c r="F24" s="450">
        <f>C23</f>
        <v>0</v>
      </c>
      <c r="G24" s="449"/>
      <c r="H24" s="450">
        <f>I23</f>
        <v>0</v>
      </c>
      <c r="I24" s="1159"/>
      <c r="J24" s="1160"/>
      <c r="K24" s="1144"/>
      <c r="L24" s="1145"/>
      <c r="M24" s="1145"/>
      <c r="N24" s="1146"/>
      <c r="O24" s="1147"/>
      <c r="P24" s="1148"/>
      <c r="Q24" s="1148"/>
      <c r="R24" s="1148"/>
      <c r="S24" s="1149"/>
      <c r="T24" s="451" t="s">
        <v>487</v>
      </c>
      <c r="U24" s="452"/>
      <c r="V24" s="453"/>
      <c r="W24" s="454" t="str">
        <f>IF(W23="","",VLOOKUP(W23,'標準様式１（勤務表_シフト記号表）'!$C$6:$L$47,10,FALSE))</f>
        <v/>
      </c>
      <c r="X24" s="455" t="str">
        <f>IF(X23="","",VLOOKUP(X23,'標準様式１（勤務表_シフト記号表）'!$C$6:$L$47,10,FALSE))</f>
        <v/>
      </c>
      <c r="Y24" s="455" t="str">
        <f>IF(Y23="","",VLOOKUP(Y23,'標準様式１（勤務表_シフト記号表）'!$C$6:$L$47,10,FALSE))</f>
        <v/>
      </c>
      <c r="Z24" s="455" t="str">
        <f>IF(Z23="","",VLOOKUP(Z23,'標準様式１（勤務表_シフト記号表）'!$C$6:$L$47,10,FALSE))</f>
        <v/>
      </c>
      <c r="AA24" s="455" t="str">
        <f>IF(AA23="","",VLOOKUP(AA23,'標準様式１（勤務表_シフト記号表）'!$C$6:$L$47,10,FALSE))</f>
        <v/>
      </c>
      <c r="AB24" s="455" t="str">
        <f>IF(AB23="","",VLOOKUP(AB23,'標準様式１（勤務表_シフト記号表）'!$C$6:$L$47,10,FALSE))</f>
        <v/>
      </c>
      <c r="AC24" s="456" t="str">
        <f>IF(AC23="","",VLOOKUP(AC23,'標準様式１（勤務表_シフト記号表）'!$C$6:$L$47,10,FALSE))</f>
        <v/>
      </c>
      <c r="AD24" s="454" t="str">
        <f>IF(AD23="","",VLOOKUP(AD23,'標準様式１（勤務表_シフト記号表）'!$C$6:$L$47,10,FALSE))</f>
        <v/>
      </c>
      <c r="AE24" s="455" t="str">
        <f>IF(AE23="","",VLOOKUP(AE23,'標準様式１（勤務表_シフト記号表）'!$C$6:$L$47,10,FALSE))</f>
        <v/>
      </c>
      <c r="AF24" s="455" t="str">
        <f>IF(AF23="","",VLOOKUP(AF23,'標準様式１（勤務表_シフト記号表）'!$C$6:$L$47,10,FALSE))</f>
        <v/>
      </c>
      <c r="AG24" s="455" t="str">
        <f>IF(AG23="","",VLOOKUP(AG23,'標準様式１（勤務表_シフト記号表）'!$C$6:$L$47,10,FALSE))</f>
        <v/>
      </c>
      <c r="AH24" s="455" t="str">
        <f>IF(AH23="","",VLOOKUP(AH23,'標準様式１（勤務表_シフト記号表）'!$C$6:$L$47,10,FALSE))</f>
        <v/>
      </c>
      <c r="AI24" s="455" t="str">
        <f>IF(AI23="","",VLOOKUP(AI23,'標準様式１（勤務表_シフト記号表）'!$C$6:$L$47,10,FALSE))</f>
        <v/>
      </c>
      <c r="AJ24" s="456" t="str">
        <f>IF(AJ23="","",VLOOKUP(AJ23,'標準様式１（勤務表_シフト記号表）'!$C$6:$L$47,10,FALSE))</f>
        <v/>
      </c>
      <c r="AK24" s="454" t="str">
        <f>IF(AK23="","",VLOOKUP(AK23,'標準様式１（勤務表_シフト記号表）'!$C$6:$L$47,10,FALSE))</f>
        <v/>
      </c>
      <c r="AL24" s="455" t="str">
        <f>IF(AL23="","",VLOOKUP(AL23,'標準様式１（勤務表_シフト記号表）'!$C$6:$L$47,10,FALSE))</f>
        <v/>
      </c>
      <c r="AM24" s="455" t="str">
        <f>IF(AM23="","",VLOOKUP(AM23,'標準様式１（勤務表_シフト記号表）'!$C$6:$L$47,10,FALSE))</f>
        <v/>
      </c>
      <c r="AN24" s="455" t="str">
        <f>IF(AN23="","",VLOOKUP(AN23,'標準様式１（勤務表_シフト記号表）'!$C$6:$L$47,10,FALSE))</f>
        <v/>
      </c>
      <c r="AO24" s="455" t="str">
        <f>IF(AO23="","",VLOOKUP(AO23,'標準様式１（勤務表_シフト記号表）'!$C$6:$L$47,10,FALSE))</f>
        <v/>
      </c>
      <c r="AP24" s="455" t="str">
        <f>IF(AP23="","",VLOOKUP(AP23,'標準様式１（勤務表_シフト記号表）'!$C$6:$L$47,10,FALSE))</f>
        <v/>
      </c>
      <c r="AQ24" s="456" t="str">
        <f>IF(AQ23="","",VLOOKUP(AQ23,'標準様式１（勤務表_シフト記号表）'!$C$6:$L$47,10,FALSE))</f>
        <v/>
      </c>
      <c r="AR24" s="454" t="str">
        <f>IF(AR23="","",VLOOKUP(AR23,'標準様式１（勤務表_シフト記号表）'!$C$6:$L$47,10,FALSE))</f>
        <v/>
      </c>
      <c r="AS24" s="455" t="str">
        <f>IF(AS23="","",VLOOKUP(AS23,'標準様式１（勤務表_シフト記号表）'!$C$6:$L$47,10,FALSE))</f>
        <v/>
      </c>
      <c r="AT24" s="455" t="str">
        <f>IF(AT23="","",VLOOKUP(AT23,'標準様式１（勤務表_シフト記号表）'!$C$6:$L$47,10,FALSE))</f>
        <v/>
      </c>
      <c r="AU24" s="455" t="str">
        <f>IF(AU23="","",VLOOKUP(AU23,'標準様式１（勤務表_シフト記号表）'!$C$6:$L$47,10,FALSE))</f>
        <v/>
      </c>
      <c r="AV24" s="455" t="str">
        <f>IF(AV23="","",VLOOKUP(AV23,'標準様式１（勤務表_シフト記号表）'!$C$6:$L$47,10,FALSE))</f>
        <v/>
      </c>
      <c r="AW24" s="455" t="str">
        <f>IF(AW23="","",VLOOKUP(AW23,'標準様式１（勤務表_シフト記号表）'!$C$6:$L$47,10,FALSE))</f>
        <v/>
      </c>
      <c r="AX24" s="456" t="str">
        <f>IF(AX23="","",VLOOKUP(AX23,'標準様式１（勤務表_シフト記号表）'!$C$6:$L$47,10,FALSE))</f>
        <v/>
      </c>
      <c r="AY24" s="454" t="str">
        <f>IF(AY23="","",VLOOKUP(AY23,'標準様式１（勤務表_シフト記号表）'!$C$6:$L$47,10,FALSE))</f>
        <v/>
      </c>
      <c r="AZ24" s="455" t="str">
        <f>IF(AZ23="","",VLOOKUP(AZ23,'標準様式１（勤務表_シフト記号表）'!$C$6:$L$47,10,FALSE))</f>
        <v/>
      </c>
      <c r="BA24" s="455" t="str">
        <f>IF(BA23="","",VLOOKUP(BA23,'標準様式１（勤務表_シフト記号表）'!$C$6:$L$47,10,FALSE))</f>
        <v/>
      </c>
      <c r="BB24" s="1213">
        <f>IF($BE$3="４週",SUM(W24:AX24),IF($BE$3="暦月",SUM(W24:BA24),""))</f>
        <v>0</v>
      </c>
      <c r="BC24" s="1214"/>
      <c r="BD24" s="1215">
        <f>IF($BE$3="４週",BB24/4,IF($BE$3="暦月",(BB24/($BE$8/7)),""))</f>
        <v>0</v>
      </c>
      <c r="BE24" s="1214"/>
      <c r="BF24" s="1210"/>
      <c r="BG24" s="1211"/>
      <c r="BH24" s="1211"/>
      <c r="BI24" s="1211"/>
      <c r="BJ24" s="1212"/>
    </row>
    <row r="25" spans="2:62" ht="20.25" customHeight="1">
      <c r="B25" s="1152">
        <f>B23+1</f>
        <v>5</v>
      </c>
      <c r="C25" s="1216"/>
      <c r="D25" s="1143"/>
      <c r="E25" s="449"/>
      <c r="F25" s="450"/>
      <c r="G25" s="449"/>
      <c r="H25" s="450"/>
      <c r="I25" s="1217"/>
      <c r="J25" s="1218"/>
      <c r="K25" s="1141"/>
      <c r="L25" s="1142"/>
      <c r="M25" s="1142"/>
      <c r="N25" s="1143"/>
      <c r="O25" s="1147"/>
      <c r="P25" s="1148"/>
      <c r="Q25" s="1148"/>
      <c r="R25" s="1148"/>
      <c r="S25" s="1149"/>
      <c r="T25" s="459" t="s">
        <v>484</v>
      </c>
      <c r="U25" s="460"/>
      <c r="V25" s="461"/>
      <c r="W25" s="462"/>
      <c r="X25" s="463"/>
      <c r="Y25" s="463"/>
      <c r="Z25" s="463"/>
      <c r="AA25" s="463"/>
      <c r="AB25" s="463"/>
      <c r="AC25" s="464"/>
      <c r="AD25" s="462"/>
      <c r="AE25" s="463"/>
      <c r="AF25" s="463"/>
      <c r="AG25" s="463"/>
      <c r="AH25" s="463"/>
      <c r="AI25" s="463"/>
      <c r="AJ25" s="464"/>
      <c r="AK25" s="462"/>
      <c r="AL25" s="463"/>
      <c r="AM25" s="463"/>
      <c r="AN25" s="463"/>
      <c r="AO25" s="463"/>
      <c r="AP25" s="463"/>
      <c r="AQ25" s="464"/>
      <c r="AR25" s="462"/>
      <c r="AS25" s="463"/>
      <c r="AT25" s="463"/>
      <c r="AU25" s="463"/>
      <c r="AV25" s="463"/>
      <c r="AW25" s="463"/>
      <c r="AX25" s="464"/>
      <c r="AY25" s="462"/>
      <c r="AZ25" s="463"/>
      <c r="BA25" s="465"/>
      <c r="BB25" s="1150"/>
      <c r="BC25" s="1151"/>
      <c r="BD25" s="1205"/>
      <c r="BE25" s="1206"/>
      <c r="BF25" s="1207"/>
      <c r="BG25" s="1208"/>
      <c r="BH25" s="1208"/>
      <c r="BI25" s="1208"/>
      <c r="BJ25" s="1209"/>
    </row>
    <row r="26" spans="2:62" ht="20.25" customHeight="1">
      <c r="B26" s="1153"/>
      <c r="C26" s="1156"/>
      <c r="D26" s="1146"/>
      <c r="E26" s="449"/>
      <c r="F26" s="450">
        <f>C25</f>
        <v>0</v>
      </c>
      <c r="G26" s="449"/>
      <c r="H26" s="450">
        <f>I25</f>
        <v>0</v>
      </c>
      <c r="I26" s="1159"/>
      <c r="J26" s="1160"/>
      <c r="K26" s="1144"/>
      <c r="L26" s="1145"/>
      <c r="M26" s="1145"/>
      <c r="N26" s="1146"/>
      <c r="O26" s="1147"/>
      <c r="P26" s="1148"/>
      <c r="Q26" s="1148"/>
      <c r="R26" s="1148"/>
      <c r="S26" s="1149"/>
      <c r="T26" s="466" t="s">
        <v>487</v>
      </c>
      <c r="U26" s="467"/>
      <c r="V26" s="468"/>
      <c r="W26" s="454" t="str">
        <f>IF(W25="","",VLOOKUP(W25,'標準様式１（勤務表_シフト記号表）'!$C$6:$L$47,10,FALSE))</f>
        <v/>
      </c>
      <c r="X26" s="455" t="str">
        <f>IF(X25="","",VLOOKUP(X25,'標準様式１（勤務表_シフト記号表）'!$C$6:$L$47,10,FALSE))</f>
        <v/>
      </c>
      <c r="Y26" s="455" t="str">
        <f>IF(Y25="","",VLOOKUP(Y25,'標準様式１（勤務表_シフト記号表）'!$C$6:$L$47,10,FALSE))</f>
        <v/>
      </c>
      <c r="Z26" s="455" t="str">
        <f>IF(Z25="","",VLOOKUP(Z25,'標準様式１（勤務表_シフト記号表）'!$C$6:$L$47,10,FALSE))</f>
        <v/>
      </c>
      <c r="AA26" s="455" t="str">
        <f>IF(AA25="","",VLOOKUP(AA25,'標準様式１（勤務表_シフト記号表）'!$C$6:$L$47,10,FALSE))</f>
        <v/>
      </c>
      <c r="AB26" s="455" t="str">
        <f>IF(AB25="","",VLOOKUP(AB25,'標準様式１（勤務表_シフト記号表）'!$C$6:$L$47,10,FALSE))</f>
        <v/>
      </c>
      <c r="AC26" s="456" t="str">
        <f>IF(AC25="","",VLOOKUP(AC25,'標準様式１（勤務表_シフト記号表）'!$C$6:$L$47,10,FALSE))</f>
        <v/>
      </c>
      <c r="AD26" s="454" t="str">
        <f>IF(AD25="","",VLOOKUP(AD25,'標準様式１（勤務表_シフト記号表）'!$C$6:$L$47,10,FALSE))</f>
        <v/>
      </c>
      <c r="AE26" s="455" t="str">
        <f>IF(AE25="","",VLOOKUP(AE25,'標準様式１（勤務表_シフト記号表）'!$C$6:$L$47,10,FALSE))</f>
        <v/>
      </c>
      <c r="AF26" s="455" t="str">
        <f>IF(AF25="","",VLOOKUP(AF25,'標準様式１（勤務表_シフト記号表）'!$C$6:$L$47,10,FALSE))</f>
        <v/>
      </c>
      <c r="AG26" s="455" t="str">
        <f>IF(AG25="","",VLOOKUP(AG25,'標準様式１（勤務表_シフト記号表）'!$C$6:$L$47,10,FALSE))</f>
        <v/>
      </c>
      <c r="AH26" s="455" t="str">
        <f>IF(AH25="","",VLOOKUP(AH25,'標準様式１（勤務表_シフト記号表）'!$C$6:$L$47,10,FALSE))</f>
        <v/>
      </c>
      <c r="AI26" s="455" t="str">
        <f>IF(AI25="","",VLOOKUP(AI25,'標準様式１（勤務表_シフト記号表）'!$C$6:$L$47,10,FALSE))</f>
        <v/>
      </c>
      <c r="AJ26" s="456" t="str">
        <f>IF(AJ25="","",VLOOKUP(AJ25,'標準様式１（勤務表_シフト記号表）'!$C$6:$L$47,10,FALSE))</f>
        <v/>
      </c>
      <c r="AK26" s="454" t="str">
        <f>IF(AK25="","",VLOOKUP(AK25,'標準様式１（勤務表_シフト記号表）'!$C$6:$L$47,10,FALSE))</f>
        <v/>
      </c>
      <c r="AL26" s="455" t="str">
        <f>IF(AL25="","",VLOOKUP(AL25,'標準様式１（勤務表_シフト記号表）'!$C$6:$L$47,10,FALSE))</f>
        <v/>
      </c>
      <c r="AM26" s="455" t="str">
        <f>IF(AM25="","",VLOOKUP(AM25,'標準様式１（勤務表_シフト記号表）'!$C$6:$L$47,10,FALSE))</f>
        <v/>
      </c>
      <c r="AN26" s="455" t="str">
        <f>IF(AN25="","",VLOOKUP(AN25,'標準様式１（勤務表_シフト記号表）'!$C$6:$L$47,10,FALSE))</f>
        <v/>
      </c>
      <c r="AO26" s="455" t="str">
        <f>IF(AO25="","",VLOOKUP(AO25,'標準様式１（勤務表_シフト記号表）'!$C$6:$L$47,10,FALSE))</f>
        <v/>
      </c>
      <c r="AP26" s="455" t="str">
        <f>IF(AP25="","",VLOOKUP(AP25,'標準様式１（勤務表_シフト記号表）'!$C$6:$L$47,10,FALSE))</f>
        <v/>
      </c>
      <c r="AQ26" s="456" t="str">
        <f>IF(AQ25="","",VLOOKUP(AQ25,'標準様式１（勤務表_シフト記号表）'!$C$6:$L$47,10,FALSE))</f>
        <v/>
      </c>
      <c r="AR26" s="454" t="str">
        <f>IF(AR25="","",VLOOKUP(AR25,'標準様式１（勤務表_シフト記号表）'!$C$6:$L$47,10,FALSE))</f>
        <v/>
      </c>
      <c r="AS26" s="455" t="str">
        <f>IF(AS25="","",VLOOKUP(AS25,'標準様式１（勤務表_シフト記号表）'!$C$6:$L$47,10,FALSE))</f>
        <v/>
      </c>
      <c r="AT26" s="455" t="str">
        <f>IF(AT25="","",VLOOKUP(AT25,'標準様式１（勤務表_シフト記号表）'!$C$6:$L$47,10,FALSE))</f>
        <v/>
      </c>
      <c r="AU26" s="455" t="str">
        <f>IF(AU25="","",VLOOKUP(AU25,'標準様式１（勤務表_シフト記号表）'!$C$6:$L$47,10,FALSE))</f>
        <v/>
      </c>
      <c r="AV26" s="455" t="str">
        <f>IF(AV25="","",VLOOKUP(AV25,'標準様式１（勤務表_シフト記号表）'!$C$6:$L$47,10,FALSE))</f>
        <v/>
      </c>
      <c r="AW26" s="455" t="str">
        <f>IF(AW25="","",VLOOKUP(AW25,'標準様式１（勤務表_シフト記号表）'!$C$6:$L$47,10,FALSE))</f>
        <v/>
      </c>
      <c r="AX26" s="456" t="str">
        <f>IF(AX25="","",VLOOKUP(AX25,'標準様式１（勤務表_シフト記号表）'!$C$6:$L$47,10,FALSE))</f>
        <v/>
      </c>
      <c r="AY26" s="454" t="str">
        <f>IF(AY25="","",VLOOKUP(AY25,'標準様式１（勤務表_シフト記号表）'!$C$6:$L$47,10,FALSE))</f>
        <v/>
      </c>
      <c r="AZ26" s="455" t="str">
        <f>IF(AZ25="","",VLOOKUP(AZ25,'標準様式１（勤務表_シフト記号表）'!$C$6:$L$47,10,FALSE))</f>
        <v/>
      </c>
      <c r="BA26" s="455" t="str">
        <f>IF(BA25="","",VLOOKUP(BA25,'標準様式１（勤務表_シフト記号表）'!$C$6:$L$47,10,FALSE))</f>
        <v/>
      </c>
      <c r="BB26" s="1213">
        <f>IF($BE$3="４週",SUM(W26:AX26),IF($BE$3="暦月",SUM(W26:BA26),""))</f>
        <v>0</v>
      </c>
      <c r="BC26" s="1214"/>
      <c r="BD26" s="1215">
        <f>IF($BE$3="４週",BB26/4,IF($BE$3="暦月",(BB26/($BE$8/7)),""))</f>
        <v>0</v>
      </c>
      <c r="BE26" s="1214"/>
      <c r="BF26" s="1210"/>
      <c r="BG26" s="1211"/>
      <c r="BH26" s="1211"/>
      <c r="BI26" s="1211"/>
      <c r="BJ26" s="1212"/>
    </row>
    <row r="27" spans="2:62" ht="20.25" customHeight="1">
      <c r="B27" s="1152">
        <f>B25+1</f>
        <v>6</v>
      </c>
      <c r="C27" s="1216"/>
      <c r="D27" s="1143"/>
      <c r="E27" s="449"/>
      <c r="F27" s="450"/>
      <c r="G27" s="449"/>
      <c r="H27" s="450"/>
      <c r="I27" s="1217"/>
      <c r="J27" s="1218"/>
      <c r="K27" s="1141"/>
      <c r="L27" s="1142"/>
      <c r="M27" s="1142"/>
      <c r="N27" s="1143"/>
      <c r="O27" s="1147"/>
      <c r="P27" s="1148"/>
      <c r="Q27" s="1148"/>
      <c r="R27" s="1148"/>
      <c r="S27" s="1149"/>
      <c r="T27" s="469" t="s">
        <v>484</v>
      </c>
      <c r="U27" s="470"/>
      <c r="V27" s="471"/>
      <c r="W27" s="462"/>
      <c r="X27" s="463"/>
      <c r="Y27" s="463"/>
      <c r="Z27" s="463"/>
      <c r="AA27" s="463"/>
      <c r="AB27" s="463"/>
      <c r="AC27" s="464"/>
      <c r="AD27" s="462"/>
      <c r="AE27" s="463"/>
      <c r="AF27" s="463"/>
      <c r="AG27" s="463"/>
      <c r="AH27" s="463"/>
      <c r="AI27" s="463"/>
      <c r="AJ27" s="464"/>
      <c r="AK27" s="462"/>
      <c r="AL27" s="463"/>
      <c r="AM27" s="463"/>
      <c r="AN27" s="463"/>
      <c r="AO27" s="463"/>
      <c r="AP27" s="463"/>
      <c r="AQ27" s="464"/>
      <c r="AR27" s="462"/>
      <c r="AS27" s="463"/>
      <c r="AT27" s="463"/>
      <c r="AU27" s="463"/>
      <c r="AV27" s="463"/>
      <c r="AW27" s="463"/>
      <c r="AX27" s="464"/>
      <c r="AY27" s="462"/>
      <c r="AZ27" s="463"/>
      <c r="BA27" s="465"/>
      <c r="BB27" s="1150"/>
      <c r="BC27" s="1151"/>
      <c r="BD27" s="1205"/>
      <c r="BE27" s="1206"/>
      <c r="BF27" s="1207"/>
      <c r="BG27" s="1208"/>
      <c r="BH27" s="1208"/>
      <c r="BI27" s="1208"/>
      <c r="BJ27" s="1209"/>
    </row>
    <row r="28" spans="2:62" ht="20.25" customHeight="1">
      <c r="B28" s="1153"/>
      <c r="C28" s="1156"/>
      <c r="D28" s="1146"/>
      <c r="E28" s="449"/>
      <c r="F28" s="450">
        <f>C27</f>
        <v>0</v>
      </c>
      <c r="G28" s="449"/>
      <c r="H28" s="450">
        <f>I27</f>
        <v>0</v>
      </c>
      <c r="I28" s="1159"/>
      <c r="J28" s="1160"/>
      <c r="K28" s="1144"/>
      <c r="L28" s="1145"/>
      <c r="M28" s="1145"/>
      <c r="N28" s="1146"/>
      <c r="O28" s="1147"/>
      <c r="P28" s="1148"/>
      <c r="Q28" s="1148"/>
      <c r="R28" s="1148"/>
      <c r="S28" s="1149"/>
      <c r="T28" s="451" t="s">
        <v>487</v>
      </c>
      <c r="U28" s="452"/>
      <c r="V28" s="453"/>
      <c r="W28" s="454" t="str">
        <f>IF(W27="","",VLOOKUP(W27,'標準様式１（勤務表_シフト記号表）'!$C$6:$L$47,10,FALSE))</f>
        <v/>
      </c>
      <c r="X28" s="455" t="str">
        <f>IF(X27="","",VLOOKUP(X27,'標準様式１（勤務表_シフト記号表）'!$C$6:$L$47,10,FALSE))</f>
        <v/>
      </c>
      <c r="Y28" s="455" t="str">
        <f>IF(Y27="","",VLOOKUP(Y27,'標準様式１（勤務表_シフト記号表）'!$C$6:$L$47,10,FALSE))</f>
        <v/>
      </c>
      <c r="Z28" s="455" t="str">
        <f>IF(Z27="","",VLOOKUP(Z27,'標準様式１（勤務表_シフト記号表）'!$C$6:$L$47,10,FALSE))</f>
        <v/>
      </c>
      <c r="AA28" s="455" t="str">
        <f>IF(AA27="","",VLOOKUP(AA27,'標準様式１（勤務表_シフト記号表）'!$C$6:$L$47,10,FALSE))</f>
        <v/>
      </c>
      <c r="AB28" s="455" t="str">
        <f>IF(AB27="","",VLOOKUP(AB27,'標準様式１（勤務表_シフト記号表）'!$C$6:$L$47,10,FALSE))</f>
        <v/>
      </c>
      <c r="AC28" s="456" t="str">
        <f>IF(AC27="","",VLOOKUP(AC27,'標準様式１（勤務表_シフト記号表）'!$C$6:$L$47,10,FALSE))</f>
        <v/>
      </c>
      <c r="AD28" s="454" t="str">
        <f>IF(AD27="","",VLOOKUP(AD27,'標準様式１（勤務表_シフト記号表）'!$C$6:$L$47,10,FALSE))</f>
        <v/>
      </c>
      <c r="AE28" s="455" t="str">
        <f>IF(AE27="","",VLOOKUP(AE27,'標準様式１（勤務表_シフト記号表）'!$C$6:$L$47,10,FALSE))</f>
        <v/>
      </c>
      <c r="AF28" s="455" t="str">
        <f>IF(AF27="","",VLOOKUP(AF27,'標準様式１（勤務表_シフト記号表）'!$C$6:$L$47,10,FALSE))</f>
        <v/>
      </c>
      <c r="AG28" s="455" t="str">
        <f>IF(AG27="","",VLOOKUP(AG27,'標準様式１（勤務表_シフト記号表）'!$C$6:$L$47,10,FALSE))</f>
        <v/>
      </c>
      <c r="AH28" s="455" t="str">
        <f>IF(AH27="","",VLOOKUP(AH27,'標準様式１（勤務表_シフト記号表）'!$C$6:$L$47,10,FALSE))</f>
        <v/>
      </c>
      <c r="AI28" s="455" t="str">
        <f>IF(AI27="","",VLOOKUP(AI27,'標準様式１（勤務表_シフト記号表）'!$C$6:$L$47,10,FALSE))</f>
        <v/>
      </c>
      <c r="AJ28" s="456" t="str">
        <f>IF(AJ27="","",VLOOKUP(AJ27,'標準様式１（勤務表_シフト記号表）'!$C$6:$L$47,10,FALSE))</f>
        <v/>
      </c>
      <c r="AK28" s="454" t="str">
        <f>IF(AK27="","",VLOOKUP(AK27,'標準様式１（勤務表_シフト記号表）'!$C$6:$L$47,10,FALSE))</f>
        <v/>
      </c>
      <c r="AL28" s="455" t="str">
        <f>IF(AL27="","",VLOOKUP(AL27,'標準様式１（勤務表_シフト記号表）'!$C$6:$L$47,10,FALSE))</f>
        <v/>
      </c>
      <c r="AM28" s="455" t="str">
        <f>IF(AM27="","",VLOOKUP(AM27,'標準様式１（勤務表_シフト記号表）'!$C$6:$L$47,10,FALSE))</f>
        <v/>
      </c>
      <c r="AN28" s="455" t="str">
        <f>IF(AN27="","",VLOOKUP(AN27,'標準様式１（勤務表_シフト記号表）'!$C$6:$L$47,10,FALSE))</f>
        <v/>
      </c>
      <c r="AO28" s="455" t="str">
        <f>IF(AO27="","",VLOOKUP(AO27,'標準様式１（勤務表_シフト記号表）'!$C$6:$L$47,10,FALSE))</f>
        <v/>
      </c>
      <c r="AP28" s="455" t="str">
        <f>IF(AP27="","",VLOOKUP(AP27,'標準様式１（勤務表_シフト記号表）'!$C$6:$L$47,10,FALSE))</f>
        <v/>
      </c>
      <c r="AQ28" s="456" t="str">
        <f>IF(AQ27="","",VLOOKUP(AQ27,'標準様式１（勤務表_シフト記号表）'!$C$6:$L$47,10,FALSE))</f>
        <v/>
      </c>
      <c r="AR28" s="454" t="str">
        <f>IF(AR27="","",VLOOKUP(AR27,'標準様式１（勤務表_シフト記号表）'!$C$6:$L$47,10,FALSE))</f>
        <v/>
      </c>
      <c r="AS28" s="455" t="str">
        <f>IF(AS27="","",VLOOKUP(AS27,'標準様式１（勤務表_シフト記号表）'!$C$6:$L$47,10,FALSE))</f>
        <v/>
      </c>
      <c r="AT28" s="455" t="str">
        <f>IF(AT27="","",VLOOKUP(AT27,'標準様式１（勤務表_シフト記号表）'!$C$6:$L$47,10,FALSE))</f>
        <v/>
      </c>
      <c r="AU28" s="455" t="str">
        <f>IF(AU27="","",VLOOKUP(AU27,'標準様式１（勤務表_シフト記号表）'!$C$6:$L$47,10,FALSE))</f>
        <v/>
      </c>
      <c r="AV28" s="455" t="str">
        <f>IF(AV27="","",VLOOKUP(AV27,'標準様式１（勤務表_シフト記号表）'!$C$6:$L$47,10,FALSE))</f>
        <v/>
      </c>
      <c r="AW28" s="455" t="str">
        <f>IF(AW27="","",VLOOKUP(AW27,'標準様式１（勤務表_シフト記号表）'!$C$6:$L$47,10,FALSE))</f>
        <v/>
      </c>
      <c r="AX28" s="456" t="str">
        <f>IF(AX27="","",VLOOKUP(AX27,'標準様式１（勤務表_シフト記号表）'!$C$6:$L$47,10,FALSE))</f>
        <v/>
      </c>
      <c r="AY28" s="454" t="str">
        <f>IF(AY27="","",VLOOKUP(AY27,'標準様式１（勤務表_シフト記号表）'!$C$6:$L$47,10,FALSE))</f>
        <v/>
      </c>
      <c r="AZ28" s="455" t="str">
        <f>IF(AZ27="","",VLOOKUP(AZ27,'標準様式１（勤務表_シフト記号表）'!$C$6:$L$47,10,FALSE))</f>
        <v/>
      </c>
      <c r="BA28" s="455" t="str">
        <f>IF(BA27="","",VLOOKUP(BA27,'標準様式１（勤務表_シフト記号表）'!$C$6:$L$47,10,FALSE))</f>
        <v/>
      </c>
      <c r="BB28" s="1213">
        <f>IF($BE$3="４週",SUM(W28:AX28),IF($BE$3="暦月",SUM(W28:BA28),""))</f>
        <v>0</v>
      </c>
      <c r="BC28" s="1214"/>
      <c r="BD28" s="1215">
        <f>IF($BE$3="４週",BB28/4,IF($BE$3="暦月",(BB28/($BE$8/7)),""))</f>
        <v>0</v>
      </c>
      <c r="BE28" s="1214"/>
      <c r="BF28" s="1210"/>
      <c r="BG28" s="1211"/>
      <c r="BH28" s="1211"/>
      <c r="BI28" s="1211"/>
      <c r="BJ28" s="1212"/>
    </row>
    <row r="29" spans="2:62" ht="20.25" customHeight="1">
      <c r="B29" s="1152">
        <f>B27+1</f>
        <v>7</v>
      </c>
      <c r="C29" s="1216"/>
      <c r="D29" s="1143"/>
      <c r="E29" s="449"/>
      <c r="F29" s="450"/>
      <c r="G29" s="449"/>
      <c r="H29" s="450"/>
      <c r="I29" s="1217"/>
      <c r="J29" s="1218"/>
      <c r="K29" s="1141"/>
      <c r="L29" s="1142"/>
      <c r="M29" s="1142"/>
      <c r="N29" s="1143"/>
      <c r="O29" s="1147"/>
      <c r="P29" s="1148"/>
      <c r="Q29" s="1148"/>
      <c r="R29" s="1148"/>
      <c r="S29" s="1149"/>
      <c r="T29" s="459" t="s">
        <v>484</v>
      </c>
      <c r="U29" s="460"/>
      <c r="V29" s="461"/>
      <c r="W29" s="462"/>
      <c r="X29" s="463"/>
      <c r="Y29" s="463"/>
      <c r="Z29" s="463"/>
      <c r="AA29" s="463"/>
      <c r="AB29" s="463"/>
      <c r="AC29" s="464"/>
      <c r="AD29" s="462"/>
      <c r="AE29" s="463"/>
      <c r="AF29" s="463"/>
      <c r="AG29" s="463"/>
      <c r="AH29" s="463"/>
      <c r="AI29" s="463"/>
      <c r="AJ29" s="464"/>
      <c r="AK29" s="462"/>
      <c r="AL29" s="463"/>
      <c r="AM29" s="463"/>
      <c r="AN29" s="463"/>
      <c r="AO29" s="463"/>
      <c r="AP29" s="463"/>
      <c r="AQ29" s="464"/>
      <c r="AR29" s="462"/>
      <c r="AS29" s="463"/>
      <c r="AT29" s="463"/>
      <c r="AU29" s="463"/>
      <c r="AV29" s="463"/>
      <c r="AW29" s="463"/>
      <c r="AX29" s="464"/>
      <c r="AY29" s="462"/>
      <c r="AZ29" s="463"/>
      <c r="BA29" s="465"/>
      <c r="BB29" s="1150"/>
      <c r="BC29" s="1151"/>
      <c r="BD29" s="1205"/>
      <c r="BE29" s="1206"/>
      <c r="BF29" s="1207"/>
      <c r="BG29" s="1208"/>
      <c r="BH29" s="1208"/>
      <c r="BI29" s="1208"/>
      <c r="BJ29" s="1209"/>
    </row>
    <row r="30" spans="2:62" ht="20.25" customHeight="1">
      <c r="B30" s="1153"/>
      <c r="C30" s="1156"/>
      <c r="D30" s="1146"/>
      <c r="E30" s="449"/>
      <c r="F30" s="450">
        <f>C29</f>
        <v>0</v>
      </c>
      <c r="G30" s="449"/>
      <c r="H30" s="450">
        <f>I29</f>
        <v>0</v>
      </c>
      <c r="I30" s="1159"/>
      <c r="J30" s="1160"/>
      <c r="K30" s="1144"/>
      <c r="L30" s="1145"/>
      <c r="M30" s="1145"/>
      <c r="N30" s="1146"/>
      <c r="O30" s="1147"/>
      <c r="P30" s="1148"/>
      <c r="Q30" s="1148"/>
      <c r="R30" s="1148"/>
      <c r="S30" s="1149"/>
      <c r="T30" s="451" t="s">
        <v>487</v>
      </c>
      <c r="U30" s="452"/>
      <c r="V30" s="453"/>
      <c r="W30" s="454" t="str">
        <f>IF(W29="","",VLOOKUP(W29,'標準様式１（勤務表_シフト記号表）'!$C$6:$L$47,10,FALSE))</f>
        <v/>
      </c>
      <c r="X30" s="455" t="str">
        <f>IF(X29="","",VLOOKUP(X29,'標準様式１（勤務表_シフト記号表）'!$C$6:$L$47,10,FALSE))</f>
        <v/>
      </c>
      <c r="Y30" s="455" t="str">
        <f>IF(Y29="","",VLOOKUP(Y29,'標準様式１（勤務表_シフト記号表）'!$C$6:$L$47,10,FALSE))</f>
        <v/>
      </c>
      <c r="Z30" s="455" t="str">
        <f>IF(Z29="","",VLOOKUP(Z29,'標準様式１（勤務表_シフト記号表）'!$C$6:$L$47,10,FALSE))</f>
        <v/>
      </c>
      <c r="AA30" s="455" t="str">
        <f>IF(AA29="","",VLOOKUP(AA29,'標準様式１（勤務表_シフト記号表）'!$C$6:$L$47,10,FALSE))</f>
        <v/>
      </c>
      <c r="AB30" s="455" t="str">
        <f>IF(AB29="","",VLOOKUP(AB29,'標準様式１（勤務表_シフト記号表）'!$C$6:$L$47,10,FALSE))</f>
        <v/>
      </c>
      <c r="AC30" s="456" t="str">
        <f>IF(AC29="","",VLOOKUP(AC29,'標準様式１（勤務表_シフト記号表）'!$C$6:$L$47,10,FALSE))</f>
        <v/>
      </c>
      <c r="AD30" s="454" t="str">
        <f>IF(AD29="","",VLOOKUP(AD29,'標準様式１（勤務表_シフト記号表）'!$C$6:$L$47,10,FALSE))</f>
        <v/>
      </c>
      <c r="AE30" s="455" t="str">
        <f>IF(AE29="","",VLOOKUP(AE29,'標準様式１（勤務表_シフト記号表）'!$C$6:$L$47,10,FALSE))</f>
        <v/>
      </c>
      <c r="AF30" s="455" t="str">
        <f>IF(AF29="","",VLOOKUP(AF29,'標準様式１（勤務表_シフト記号表）'!$C$6:$L$47,10,FALSE))</f>
        <v/>
      </c>
      <c r="AG30" s="455" t="str">
        <f>IF(AG29="","",VLOOKUP(AG29,'標準様式１（勤務表_シフト記号表）'!$C$6:$L$47,10,FALSE))</f>
        <v/>
      </c>
      <c r="AH30" s="455" t="str">
        <f>IF(AH29="","",VLOOKUP(AH29,'標準様式１（勤務表_シフト記号表）'!$C$6:$L$47,10,FALSE))</f>
        <v/>
      </c>
      <c r="AI30" s="455" t="str">
        <f>IF(AI29="","",VLOOKUP(AI29,'標準様式１（勤務表_シフト記号表）'!$C$6:$L$47,10,FALSE))</f>
        <v/>
      </c>
      <c r="AJ30" s="456" t="str">
        <f>IF(AJ29="","",VLOOKUP(AJ29,'標準様式１（勤務表_シフト記号表）'!$C$6:$L$47,10,FALSE))</f>
        <v/>
      </c>
      <c r="AK30" s="454" t="str">
        <f>IF(AK29="","",VLOOKUP(AK29,'標準様式１（勤務表_シフト記号表）'!$C$6:$L$47,10,FALSE))</f>
        <v/>
      </c>
      <c r="AL30" s="455" t="str">
        <f>IF(AL29="","",VLOOKUP(AL29,'標準様式１（勤務表_シフト記号表）'!$C$6:$L$47,10,FALSE))</f>
        <v/>
      </c>
      <c r="AM30" s="455" t="str">
        <f>IF(AM29="","",VLOOKUP(AM29,'標準様式１（勤務表_シフト記号表）'!$C$6:$L$47,10,FALSE))</f>
        <v/>
      </c>
      <c r="AN30" s="455" t="str">
        <f>IF(AN29="","",VLOOKUP(AN29,'標準様式１（勤務表_シフト記号表）'!$C$6:$L$47,10,FALSE))</f>
        <v/>
      </c>
      <c r="AO30" s="455" t="str">
        <f>IF(AO29="","",VLOOKUP(AO29,'標準様式１（勤務表_シフト記号表）'!$C$6:$L$47,10,FALSE))</f>
        <v/>
      </c>
      <c r="AP30" s="455" t="str">
        <f>IF(AP29="","",VLOOKUP(AP29,'標準様式１（勤務表_シフト記号表）'!$C$6:$L$47,10,FALSE))</f>
        <v/>
      </c>
      <c r="AQ30" s="456" t="str">
        <f>IF(AQ29="","",VLOOKUP(AQ29,'標準様式１（勤務表_シフト記号表）'!$C$6:$L$47,10,FALSE))</f>
        <v/>
      </c>
      <c r="AR30" s="454" t="str">
        <f>IF(AR29="","",VLOOKUP(AR29,'標準様式１（勤務表_シフト記号表）'!$C$6:$L$47,10,FALSE))</f>
        <v/>
      </c>
      <c r="AS30" s="455" t="str">
        <f>IF(AS29="","",VLOOKUP(AS29,'標準様式１（勤務表_シフト記号表）'!$C$6:$L$47,10,FALSE))</f>
        <v/>
      </c>
      <c r="AT30" s="455" t="str">
        <f>IF(AT29="","",VLOOKUP(AT29,'標準様式１（勤務表_シフト記号表）'!$C$6:$L$47,10,FALSE))</f>
        <v/>
      </c>
      <c r="AU30" s="455" t="str">
        <f>IF(AU29="","",VLOOKUP(AU29,'標準様式１（勤務表_シフト記号表）'!$C$6:$L$47,10,FALSE))</f>
        <v/>
      </c>
      <c r="AV30" s="455" t="str">
        <f>IF(AV29="","",VLOOKUP(AV29,'標準様式１（勤務表_シフト記号表）'!$C$6:$L$47,10,FALSE))</f>
        <v/>
      </c>
      <c r="AW30" s="455" t="str">
        <f>IF(AW29="","",VLOOKUP(AW29,'標準様式１（勤務表_シフト記号表）'!$C$6:$L$47,10,FALSE))</f>
        <v/>
      </c>
      <c r="AX30" s="456" t="str">
        <f>IF(AX29="","",VLOOKUP(AX29,'標準様式１（勤務表_シフト記号表）'!$C$6:$L$47,10,FALSE))</f>
        <v/>
      </c>
      <c r="AY30" s="454" t="str">
        <f>IF(AY29="","",VLOOKUP(AY29,'標準様式１（勤務表_シフト記号表）'!$C$6:$L$47,10,FALSE))</f>
        <v/>
      </c>
      <c r="AZ30" s="455" t="str">
        <f>IF(AZ29="","",VLOOKUP(AZ29,'標準様式１（勤務表_シフト記号表）'!$C$6:$L$47,10,FALSE))</f>
        <v/>
      </c>
      <c r="BA30" s="455" t="str">
        <f>IF(BA29="","",VLOOKUP(BA29,'標準様式１（勤務表_シフト記号表）'!$C$6:$L$47,10,FALSE))</f>
        <v/>
      </c>
      <c r="BB30" s="1213">
        <f>IF($BE$3="４週",SUM(W30:AX30),IF($BE$3="暦月",SUM(W30:BA30),""))</f>
        <v>0</v>
      </c>
      <c r="BC30" s="1214"/>
      <c r="BD30" s="1215">
        <f>IF($BE$3="４週",BB30/4,IF($BE$3="暦月",(BB30/($BE$8/7)),""))</f>
        <v>0</v>
      </c>
      <c r="BE30" s="1214"/>
      <c r="BF30" s="1210"/>
      <c r="BG30" s="1211"/>
      <c r="BH30" s="1211"/>
      <c r="BI30" s="1211"/>
      <c r="BJ30" s="1212"/>
    </row>
    <row r="31" spans="2:62" ht="20.25" customHeight="1">
      <c r="B31" s="1152">
        <f>B29+1</f>
        <v>8</v>
      </c>
      <c r="C31" s="1216"/>
      <c r="D31" s="1143"/>
      <c r="E31" s="449"/>
      <c r="F31" s="450"/>
      <c r="G31" s="449"/>
      <c r="H31" s="450"/>
      <c r="I31" s="1217"/>
      <c r="J31" s="1218"/>
      <c r="K31" s="1141"/>
      <c r="L31" s="1142"/>
      <c r="M31" s="1142"/>
      <c r="N31" s="1143"/>
      <c r="O31" s="1147"/>
      <c r="P31" s="1148"/>
      <c r="Q31" s="1148"/>
      <c r="R31" s="1148"/>
      <c r="S31" s="1149"/>
      <c r="T31" s="459" t="s">
        <v>484</v>
      </c>
      <c r="U31" s="460"/>
      <c r="V31" s="461"/>
      <c r="W31" s="462"/>
      <c r="X31" s="463"/>
      <c r="Y31" s="463"/>
      <c r="Z31" s="463"/>
      <c r="AA31" s="463"/>
      <c r="AB31" s="463"/>
      <c r="AC31" s="464"/>
      <c r="AD31" s="462"/>
      <c r="AE31" s="463"/>
      <c r="AF31" s="463"/>
      <c r="AG31" s="463"/>
      <c r="AH31" s="463"/>
      <c r="AI31" s="463"/>
      <c r="AJ31" s="464"/>
      <c r="AK31" s="462"/>
      <c r="AL31" s="463"/>
      <c r="AM31" s="463"/>
      <c r="AN31" s="463"/>
      <c r="AO31" s="463"/>
      <c r="AP31" s="463"/>
      <c r="AQ31" s="464"/>
      <c r="AR31" s="462"/>
      <c r="AS31" s="463"/>
      <c r="AT31" s="463"/>
      <c r="AU31" s="463"/>
      <c r="AV31" s="463"/>
      <c r="AW31" s="463"/>
      <c r="AX31" s="464"/>
      <c r="AY31" s="462"/>
      <c r="AZ31" s="463"/>
      <c r="BA31" s="465"/>
      <c r="BB31" s="1150"/>
      <c r="BC31" s="1151"/>
      <c r="BD31" s="1205"/>
      <c r="BE31" s="1206"/>
      <c r="BF31" s="1207"/>
      <c r="BG31" s="1208"/>
      <c r="BH31" s="1208"/>
      <c r="BI31" s="1208"/>
      <c r="BJ31" s="1209"/>
    </row>
    <row r="32" spans="2:62" ht="20.25" customHeight="1">
      <c r="B32" s="1153"/>
      <c r="C32" s="1156"/>
      <c r="D32" s="1146"/>
      <c r="E32" s="449"/>
      <c r="F32" s="450">
        <f>C31</f>
        <v>0</v>
      </c>
      <c r="G32" s="449"/>
      <c r="H32" s="450">
        <f>I31</f>
        <v>0</v>
      </c>
      <c r="I32" s="1159"/>
      <c r="J32" s="1160"/>
      <c r="K32" s="1144"/>
      <c r="L32" s="1145"/>
      <c r="M32" s="1145"/>
      <c r="N32" s="1146"/>
      <c r="O32" s="1147"/>
      <c r="P32" s="1148"/>
      <c r="Q32" s="1148"/>
      <c r="R32" s="1148"/>
      <c r="S32" s="1149"/>
      <c r="T32" s="451" t="s">
        <v>487</v>
      </c>
      <c r="U32" s="452"/>
      <c r="V32" s="453"/>
      <c r="W32" s="454" t="str">
        <f>IF(W31="","",VLOOKUP(W31,'標準様式１（勤務表_シフト記号表）'!$C$6:$L$47,10,FALSE))</f>
        <v/>
      </c>
      <c r="X32" s="455" t="str">
        <f>IF(X31="","",VLOOKUP(X31,'標準様式１（勤務表_シフト記号表）'!$C$6:$L$47,10,FALSE))</f>
        <v/>
      </c>
      <c r="Y32" s="455" t="str">
        <f>IF(Y31="","",VLOOKUP(Y31,'標準様式１（勤務表_シフト記号表）'!$C$6:$L$47,10,FALSE))</f>
        <v/>
      </c>
      <c r="Z32" s="455" t="str">
        <f>IF(Z31="","",VLOOKUP(Z31,'標準様式１（勤務表_シフト記号表）'!$C$6:$L$47,10,FALSE))</f>
        <v/>
      </c>
      <c r="AA32" s="455" t="str">
        <f>IF(AA31="","",VLOOKUP(AA31,'標準様式１（勤務表_シフト記号表）'!$C$6:$L$47,10,FALSE))</f>
        <v/>
      </c>
      <c r="AB32" s="455" t="str">
        <f>IF(AB31="","",VLOOKUP(AB31,'標準様式１（勤務表_シフト記号表）'!$C$6:$L$47,10,FALSE))</f>
        <v/>
      </c>
      <c r="AC32" s="456" t="str">
        <f>IF(AC31="","",VLOOKUP(AC31,'標準様式１（勤務表_シフト記号表）'!$C$6:$L$47,10,FALSE))</f>
        <v/>
      </c>
      <c r="AD32" s="454" t="str">
        <f>IF(AD31="","",VLOOKUP(AD31,'標準様式１（勤務表_シフト記号表）'!$C$6:$L$47,10,FALSE))</f>
        <v/>
      </c>
      <c r="AE32" s="455" t="str">
        <f>IF(AE31="","",VLOOKUP(AE31,'標準様式１（勤務表_シフト記号表）'!$C$6:$L$47,10,FALSE))</f>
        <v/>
      </c>
      <c r="AF32" s="455" t="str">
        <f>IF(AF31="","",VLOOKUP(AF31,'標準様式１（勤務表_シフト記号表）'!$C$6:$L$47,10,FALSE))</f>
        <v/>
      </c>
      <c r="AG32" s="455" t="str">
        <f>IF(AG31="","",VLOOKUP(AG31,'標準様式１（勤務表_シフト記号表）'!$C$6:$L$47,10,FALSE))</f>
        <v/>
      </c>
      <c r="AH32" s="455" t="str">
        <f>IF(AH31="","",VLOOKUP(AH31,'標準様式１（勤務表_シフト記号表）'!$C$6:$L$47,10,FALSE))</f>
        <v/>
      </c>
      <c r="AI32" s="455" t="str">
        <f>IF(AI31="","",VLOOKUP(AI31,'標準様式１（勤務表_シフト記号表）'!$C$6:$L$47,10,FALSE))</f>
        <v/>
      </c>
      <c r="AJ32" s="456" t="str">
        <f>IF(AJ31="","",VLOOKUP(AJ31,'標準様式１（勤務表_シフト記号表）'!$C$6:$L$47,10,FALSE))</f>
        <v/>
      </c>
      <c r="AK32" s="454" t="str">
        <f>IF(AK31="","",VLOOKUP(AK31,'標準様式１（勤務表_シフト記号表）'!$C$6:$L$47,10,FALSE))</f>
        <v/>
      </c>
      <c r="AL32" s="455" t="str">
        <f>IF(AL31="","",VLOOKUP(AL31,'標準様式１（勤務表_シフト記号表）'!$C$6:$L$47,10,FALSE))</f>
        <v/>
      </c>
      <c r="AM32" s="455" t="str">
        <f>IF(AM31="","",VLOOKUP(AM31,'標準様式１（勤務表_シフト記号表）'!$C$6:$L$47,10,FALSE))</f>
        <v/>
      </c>
      <c r="AN32" s="455" t="str">
        <f>IF(AN31="","",VLOOKUP(AN31,'標準様式１（勤務表_シフト記号表）'!$C$6:$L$47,10,FALSE))</f>
        <v/>
      </c>
      <c r="AO32" s="455" t="str">
        <f>IF(AO31="","",VLOOKUP(AO31,'標準様式１（勤務表_シフト記号表）'!$C$6:$L$47,10,FALSE))</f>
        <v/>
      </c>
      <c r="AP32" s="455" t="str">
        <f>IF(AP31="","",VLOOKUP(AP31,'標準様式１（勤務表_シフト記号表）'!$C$6:$L$47,10,FALSE))</f>
        <v/>
      </c>
      <c r="AQ32" s="456" t="str">
        <f>IF(AQ31="","",VLOOKUP(AQ31,'標準様式１（勤務表_シフト記号表）'!$C$6:$L$47,10,FALSE))</f>
        <v/>
      </c>
      <c r="AR32" s="454" t="str">
        <f>IF(AR31="","",VLOOKUP(AR31,'標準様式１（勤務表_シフト記号表）'!$C$6:$L$47,10,FALSE))</f>
        <v/>
      </c>
      <c r="AS32" s="455" t="str">
        <f>IF(AS31="","",VLOOKUP(AS31,'標準様式１（勤務表_シフト記号表）'!$C$6:$L$47,10,FALSE))</f>
        <v/>
      </c>
      <c r="AT32" s="455" t="str">
        <f>IF(AT31="","",VLOOKUP(AT31,'標準様式１（勤務表_シフト記号表）'!$C$6:$L$47,10,FALSE))</f>
        <v/>
      </c>
      <c r="AU32" s="455" t="str">
        <f>IF(AU31="","",VLOOKUP(AU31,'標準様式１（勤務表_シフト記号表）'!$C$6:$L$47,10,FALSE))</f>
        <v/>
      </c>
      <c r="AV32" s="455" t="str">
        <f>IF(AV31="","",VLOOKUP(AV31,'標準様式１（勤務表_シフト記号表）'!$C$6:$L$47,10,FALSE))</f>
        <v/>
      </c>
      <c r="AW32" s="455" t="str">
        <f>IF(AW31="","",VLOOKUP(AW31,'標準様式１（勤務表_シフト記号表）'!$C$6:$L$47,10,FALSE))</f>
        <v/>
      </c>
      <c r="AX32" s="456" t="str">
        <f>IF(AX31="","",VLOOKUP(AX31,'標準様式１（勤務表_シフト記号表）'!$C$6:$L$47,10,FALSE))</f>
        <v/>
      </c>
      <c r="AY32" s="454" t="str">
        <f>IF(AY31="","",VLOOKUP(AY31,'標準様式１（勤務表_シフト記号表）'!$C$6:$L$47,10,FALSE))</f>
        <v/>
      </c>
      <c r="AZ32" s="455" t="str">
        <f>IF(AZ31="","",VLOOKUP(AZ31,'標準様式１（勤務表_シフト記号表）'!$C$6:$L$47,10,FALSE))</f>
        <v/>
      </c>
      <c r="BA32" s="455" t="str">
        <f>IF(BA31="","",VLOOKUP(BA31,'標準様式１（勤務表_シフト記号表）'!$C$6:$L$47,10,FALSE))</f>
        <v/>
      </c>
      <c r="BB32" s="1213">
        <f>IF($BE$3="４週",SUM(W32:AX32),IF($BE$3="暦月",SUM(W32:BA32),""))</f>
        <v>0</v>
      </c>
      <c r="BC32" s="1214"/>
      <c r="BD32" s="1215">
        <f>IF($BE$3="４週",BB32/4,IF($BE$3="暦月",(BB32/($BE$8/7)),""))</f>
        <v>0</v>
      </c>
      <c r="BE32" s="1214"/>
      <c r="BF32" s="1210"/>
      <c r="BG32" s="1211"/>
      <c r="BH32" s="1211"/>
      <c r="BI32" s="1211"/>
      <c r="BJ32" s="1212"/>
    </row>
    <row r="33" spans="2:62" ht="20.25" customHeight="1">
      <c r="B33" s="1152">
        <f>B31+1</f>
        <v>9</v>
      </c>
      <c r="C33" s="1216"/>
      <c r="D33" s="1143"/>
      <c r="E33" s="449"/>
      <c r="F33" s="450"/>
      <c r="G33" s="449"/>
      <c r="H33" s="450"/>
      <c r="I33" s="1217"/>
      <c r="J33" s="1218"/>
      <c r="K33" s="1141"/>
      <c r="L33" s="1142"/>
      <c r="M33" s="1142"/>
      <c r="N33" s="1143"/>
      <c r="O33" s="1147"/>
      <c r="P33" s="1148"/>
      <c r="Q33" s="1148"/>
      <c r="R33" s="1148"/>
      <c r="S33" s="1149"/>
      <c r="T33" s="459" t="s">
        <v>484</v>
      </c>
      <c r="U33" s="460"/>
      <c r="V33" s="461"/>
      <c r="W33" s="462"/>
      <c r="X33" s="463"/>
      <c r="Y33" s="463"/>
      <c r="Z33" s="463"/>
      <c r="AA33" s="463"/>
      <c r="AB33" s="463"/>
      <c r="AC33" s="464"/>
      <c r="AD33" s="462"/>
      <c r="AE33" s="463"/>
      <c r="AF33" s="463"/>
      <c r="AG33" s="463"/>
      <c r="AH33" s="463"/>
      <c r="AI33" s="463"/>
      <c r="AJ33" s="464"/>
      <c r="AK33" s="462"/>
      <c r="AL33" s="463"/>
      <c r="AM33" s="463"/>
      <c r="AN33" s="463"/>
      <c r="AO33" s="463"/>
      <c r="AP33" s="463"/>
      <c r="AQ33" s="464"/>
      <c r="AR33" s="462"/>
      <c r="AS33" s="463"/>
      <c r="AT33" s="463"/>
      <c r="AU33" s="463"/>
      <c r="AV33" s="463"/>
      <c r="AW33" s="463"/>
      <c r="AX33" s="464"/>
      <c r="AY33" s="462"/>
      <c r="AZ33" s="463"/>
      <c r="BA33" s="465"/>
      <c r="BB33" s="1150"/>
      <c r="BC33" s="1151"/>
      <c r="BD33" s="1205"/>
      <c r="BE33" s="1206"/>
      <c r="BF33" s="1207"/>
      <c r="BG33" s="1208"/>
      <c r="BH33" s="1208"/>
      <c r="BI33" s="1208"/>
      <c r="BJ33" s="1209"/>
    </row>
    <row r="34" spans="2:62" ht="20.25" customHeight="1">
      <c r="B34" s="1153"/>
      <c r="C34" s="1156"/>
      <c r="D34" s="1146"/>
      <c r="E34" s="449"/>
      <c r="F34" s="450">
        <f>C33</f>
        <v>0</v>
      </c>
      <c r="G34" s="449"/>
      <c r="H34" s="450">
        <f>I33</f>
        <v>0</v>
      </c>
      <c r="I34" s="1159"/>
      <c r="J34" s="1160"/>
      <c r="K34" s="1144"/>
      <c r="L34" s="1145"/>
      <c r="M34" s="1145"/>
      <c r="N34" s="1146"/>
      <c r="O34" s="1147"/>
      <c r="P34" s="1148"/>
      <c r="Q34" s="1148"/>
      <c r="R34" s="1148"/>
      <c r="S34" s="1149"/>
      <c r="T34" s="466" t="s">
        <v>487</v>
      </c>
      <c r="U34" s="467"/>
      <c r="V34" s="468"/>
      <c r="W34" s="454" t="str">
        <f>IF(W33="","",VLOOKUP(W33,'標準様式１（勤務表_シフト記号表）'!$C$6:$L$47,10,FALSE))</f>
        <v/>
      </c>
      <c r="X34" s="455" t="str">
        <f>IF(X33="","",VLOOKUP(X33,'標準様式１（勤務表_シフト記号表）'!$C$6:$L$47,10,FALSE))</f>
        <v/>
      </c>
      <c r="Y34" s="455" t="str">
        <f>IF(Y33="","",VLOOKUP(Y33,'標準様式１（勤務表_シフト記号表）'!$C$6:$L$47,10,FALSE))</f>
        <v/>
      </c>
      <c r="Z34" s="455" t="str">
        <f>IF(Z33="","",VLOOKUP(Z33,'標準様式１（勤務表_シフト記号表）'!$C$6:$L$47,10,FALSE))</f>
        <v/>
      </c>
      <c r="AA34" s="455" t="str">
        <f>IF(AA33="","",VLOOKUP(AA33,'標準様式１（勤務表_シフト記号表）'!$C$6:$L$47,10,FALSE))</f>
        <v/>
      </c>
      <c r="AB34" s="455" t="str">
        <f>IF(AB33="","",VLOOKUP(AB33,'標準様式１（勤務表_シフト記号表）'!$C$6:$L$47,10,FALSE))</f>
        <v/>
      </c>
      <c r="AC34" s="456" t="str">
        <f>IF(AC33="","",VLOOKUP(AC33,'標準様式１（勤務表_シフト記号表）'!$C$6:$L$47,10,FALSE))</f>
        <v/>
      </c>
      <c r="AD34" s="454" t="str">
        <f>IF(AD33="","",VLOOKUP(AD33,'標準様式１（勤務表_シフト記号表）'!$C$6:$L$47,10,FALSE))</f>
        <v/>
      </c>
      <c r="AE34" s="455" t="str">
        <f>IF(AE33="","",VLOOKUP(AE33,'標準様式１（勤務表_シフト記号表）'!$C$6:$L$47,10,FALSE))</f>
        <v/>
      </c>
      <c r="AF34" s="455" t="str">
        <f>IF(AF33="","",VLOOKUP(AF33,'標準様式１（勤務表_シフト記号表）'!$C$6:$L$47,10,FALSE))</f>
        <v/>
      </c>
      <c r="AG34" s="455" t="str">
        <f>IF(AG33="","",VLOOKUP(AG33,'標準様式１（勤務表_シフト記号表）'!$C$6:$L$47,10,FALSE))</f>
        <v/>
      </c>
      <c r="AH34" s="455" t="str">
        <f>IF(AH33="","",VLOOKUP(AH33,'標準様式１（勤務表_シフト記号表）'!$C$6:$L$47,10,FALSE))</f>
        <v/>
      </c>
      <c r="AI34" s="455" t="str">
        <f>IF(AI33="","",VLOOKUP(AI33,'標準様式１（勤務表_シフト記号表）'!$C$6:$L$47,10,FALSE))</f>
        <v/>
      </c>
      <c r="AJ34" s="456" t="str">
        <f>IF(AJ33="","",VLOOKUP(AJ33,'標準様式１（勤務表_シフト記号表）'!$C$6:$L$47,10,FALSE))</f>
        <v/>
      </c>
      <c r="AK34" s="454" t="str">
        <f>IF(AK33="","",VLOOKUP(AK33,'標準様式１（勤務表_シフト記号表）'!$C$6:$L$47,10,FALSE))</f>
        <v/>
      </c>
      <c r="AL34" s="455" t="str">
        <f>IF(AL33="","",VLOOKUP(AL33,'標準様式１（勤務表_シフト記号表）'!$C$6:$L$47,10,FALSE))</f>
        <v/>
      </c>
      <c r="AM34" s="455" t="str">
        <f>IF(AM33="","",VLOOKUP(AM33,'標準様式１（勤務表_シフト記号表）'!$C$6:$L$47,10,FALSE))</f>
        <v/>
      </c>
      <c r="AN34" s="455" t="str">
        <f>IF(AN33="","",VLOOKUP(AN33,'標準様式１（勤務表_シフト記号表）'!$C$6:$L$47,10,FALSE))</f>
        <v/>
      </c>
      <c r="AO34" s="455" t="str">
        <f>IF(AO33="","",VLOOKUP(AO33,'標準様式１（勤務表_シフト記号表）'!$C$6:$L$47,10,FALSE))</f>
        <v/>
      </c>
      <c r="AP34" s="455" t="str">
        <f>IF(AP33="","",VLOOKUP(AP33,'標準様式１（勤務表_シフト記号表）'!$C$6:$L$47,10,FALSE))</f>
        <v/>
      </c>
      <c r="AQ34" s="456" t="str">
        <f>IF(AQ33="","",VLOOKUP(AQ33,'標準様式１（勤務表_シフト記号表）'!$C$6:$L$47,10,FALSE))</f>
        <v/>
      </c>
      <c r="AR34" s="454" t="str">
        <f>IF(AR33="","",VLOOKUP(AR33,'標準様式１（勤務表_シフト記号表）'!$C$6:$L$47,10,FALSE))</f>
        <v/>
      </c>
      <c r="AS34" s="455" t="str">
        <f>IF(AS33="","",VLOOKUP(AS33,'標準様式１（勤務表_シフト記号表）'!$C$6:$L$47,10,FALSE))</f>
        <v/>
      </c>
      <c r="AT34" s="455" t="str">
        <f>IF(AT33="","",VLOOKUP(AT33,'標準様式１（勤務表_シフト記号表）'!$C$6:$L$47,10,FALSE))</f>
        <v/>
      </c>
      <c r="AU34" s="455" t="str">
        <f>IF(AU33="","",VLOOKUP(AU33,'標準様式１（勤務表_シフト記号表）'!$C$6:$L$47,10,FALSE))</f>
        <v/>
      </c>
      <c r="AV34" s="455" t="str">
        <f>IF(AV33="","",VLOOKUP(AV33,'標準様式１（勤務表_シフト記号表）'!$C$6:$L$47,10,FALSE))</f>
        <v/>
      </c>
      <c r="AW34" s="455" t="str">
        <f>IF(AW33="","",VLOOKUP(AW33,'標準様式１（勤務表_シフト記号表）'!$C$6:$L$47,10,FALSE))</f>
        <v/>
      </c>
      <c r="AX34" s="456" t="str">
        <f>IF(AX33="","",VLOOKUP(AX33,'標準様式１（勤務表_シフト記号表）'!$C$6:$L$47,10,FALSE))</f>
        <v/>
      </c>
      <c r="AY34" s="454" t="str">
        <f>IF(AY33="","",VLOOKUP(AY33,'標準様式１（勤務表_シフト記号表）'!$C$6:$L$47,10,FALSE))</f>
        <v/>
      </c>
      <c r="AZ34" s="455" t="str">
        <f>IF(AZ33="","",VLOOKUP(AZ33,'標準様式１（勤務表_シフト記号表）'!$C$6:$L$47,10,FALSE))</f>
        <v/>
      </c>
      <c r="BA34" s="455" t="str">
        <f>IF(BA33="","",VLOOKUP(BA33,'標準様式１（勤務表_シフト記号表）'!$C$6:$L$47,10,FALSE))</f>
        <v/>
      </c>
      <c r="BB34" s="1213">
        <f>IF($BE$3="４週",SUM(W34:AX34),IF($BE$3="暦月",SUM(W34:BA34),""))</f>
        <v>0</v>
      </c>
      <c r="BC34" s="1214"/>
      <c r="BD34" s="1215">
        <f>IF($BE$3="４週",BB34/4,IF($BE$3="暦月",(BB34/($BE$8/7)),""))</f>
        <v>0</v>
      </c>
      <c r="BE34" s="1214"/>
      <c r="BF34" s="1210"/>
      <c r="BG34" s="1211"/>
      <c r="BH34" s="1211"/>
      <c r="BI34" s="1211"/>
      <c r="BJ34" s="1212"/>
    </row>
    <row r="35" spans="2:62" ht="20.25" customHeight="1">
      <c r="B35" s="1152">
        <f>B33+1</f>
        <v>10</v>
      </c>
      <c r="C35" s="1216"/>
      <c r="D35" s="1143"/>
      <c r="E35" s="449"/>
      <c r="F35" s="450"/>
      <c r="G35" s="449"/>
      <c r="H35" s="450"/>
      <c r="I35" s="1217"/>
      <c r="J35" s="1218"/>
      <c r="K35" s="1141"/>
      <c r="L35" s="1142"/>
      <c r="M35" s="1142"/>
      <c r="N35" s="1143"/>
      <c r="O35" s="1147"/>
      <c r="P35" s="1148"/>
      <c r="Q35" s="1148"/>
      <c r="R35" s="1148"/>
      <c r="S35" s="1149"/>
      <c r="T35" s="469" t="s">
        <v>484</v>
      </c>
      <c r="U35" s="470"/>
      <c r="V35" s="471"/>
      <c r="W35" s="462"/>
      <c r="X35" s="463"/>
      <c r="Y35" s="463"/>
      <c r="Z35" s="463"/>
      <c r="AA35" s="463"/>
      <c r="AB35" s="463"/>
      <c r="AC35" s="464"/>
      <c r="AD35" s="462"/>
      <c r="AE35" s="463"/>
      <c r="AF35" s="463"/>
      <c r="AG35" s="463"/>
      <c r="AH35" s="463"/>
      <c r="AI35" s="463"/>
      <c r="AJ35" s="464"/>
      <c r="AK35" s="462"/>
      <c r="AL35" s="463"/>
      <c r="AM35" s="463"/>
      <c r="AN35" s="463"/>
      <c r="AO35" s="463"/>
      <c r="AP35" s="463"/>
      <c r="AQ35" s="464"/>
      <c r="AR35" s="462"/>
      <c r="AS35" s="463"/>
      <c r="AT35" s="463"/>
      <c r="AU35" s="463"/>
      <c r="AV35" s="463"/>
      <c r="AW35" s="463"/>
      <c r="AX35" s="464"/>
      <c r="AY35" s="462"/>
      <c r="AZ35" s="463"/>
      <c r="BA35" s="465"/>
      <c r="BB35" s="1150"/>
      <c r="BC35" s="1151"/>
      <c r="BD35" s="1205"/>
      <c r="BE35" s="1206"/>
      <c r="BF35" s="1207"/>
      <c r="BG35" s="1208"/>
      <c r="BH35" s="1208"/>
      <c r="BI35" s="1208"/>
      <c r="BJ35" s="1209"/>
    </row>
    <row r="36" spans="2:62" ht="20.25" customHeight="1">
      <c r="B36" s="1153"/>
      <c r="C36" s="1156"/>
      <c r="D36" s="1146"/>
      <c r="E36" s="449"/>
      <c r="F36" s="450">
        <f>C35</f>
        <v>0</v>
      </c>
      <c r="G36" s="449"/>
      <c r="H36" s="450">
        <f>I35</f>
        <v>0</v>
      </c>
      <c r="I36" s="1159"/>
      <c r="J36" s="1160"/>
      <c r="K36" s="1144"/>
      <c r="L36" s="1145"/>
      <c r="M36" s="1145"/>
      <c r="N36" s="1146"/>
      <c r="O36" s="1147"/>
      <c r="P36" s="1148"/>
      <c r="Q36" s="1148"/>
      <c r="R36" s="1148"/>
      <c r="S36" s="1149"/>
      <c r="T36" s="466" t="s">
        <v>487</v>
      </c>
      <c r="U36" s="467"/>
      <c r="V36" s="468"/>
      <c r="W36" s="454" t="str">
        <f>IF(W35="","",VLOOKUP(W35,'標準様式１（勤務表_シフト記号表）'!$C$6:$L$47,10,FALSE))</f>
        <v/>
      </c>
      <c r="X36" s="455" t="str">
        <f>IF(X35="","",VLOOKUP(X35,'標準様式１（勤務表_シフト記号表）'!$C$6:$L$47,10,FALSE))</f>
        <v/>
      </c>
      <c r="Y36" s="455" t="str">
        <f>IF(Y35="","",VLOOKUP(Y35,'標準様式１（勤務表_シフト記号表）'!$C$6:$L$47,10,FALSE))</f>
        <v/>
      </c>
      <c r="Z36" s="455" t="str">
        <f>IF(Z35="","",VLOOKUP(Z35,'標準様式１（勤務表_シフト記号表）'!$C$6:$L$47,10,FALSE))</f>
        <v/>
      </c>
      <c r="AA36" s="455" t="str">
        <f>IF(AA35="","",VLOOKUP(AA35,'標準様式１（勤務表_シフト記号表）'!$C$6:$L$47,10,FALSE))</f>
        <v/>
      </c>
      <c r="AB36" s="455" t="str">
        <f>IF(AB35="","",VLOOKUP(AB35,'標準様式１（勤務表_シフト記号表）'!$C$6:$L$47,10,FALSE))</f>
        <v/>
      </c>
      <c r="AC36" s="456" t="str">
        <f>IF(AC35="","",VLOOKUP(AC35,'標準様式１（勤務表_シフト記号表）'!$C$6:$L$47,10,FALSE))</f>
        <v/>
      </c>
      <c r="AD36" s="454" t="str">
        <f>IF(AD35="","",VLOOKUP(AD35,'標準様式１（勤務表_シフト記号表）'!$C$6:$L$47,10,FALSE))</f>
        <v/>
      </c>
      <c r="AE36" s="455" t="str">
        <f>IF(AE35="","",VLOOKUP(AE35,'標準様式１（勤務表_シフト記号表）'!$C$6:$L$47,10,FALSE))</f>
        <v/>
      </c>
      <c r="AF36" s="455" t="str">
        <f>IF(AF35="","",VLOOKUP(AF35,'標準様式１（勤務表_シフト記号表）'!$C$6:$L$47,10,FALSE))</f>
        <v/>
      </c>
      <c r="AG36" s="455" t="str">
        <f>IF(AG35="","",VLOOKUP(AG35,'標準様式１（勤務表_シフト記号表）'!$C$6:$L$47,10,FALSE))</f>
        <v/>
      </c>
      <c r="AH36" s="455" t="str">
        <f>IF(AH35="","",VLOOKUP(AH35,'標準様式１（勤務表_シフト記号表）'!$C$6:$L$47,10,FALSE))</f>
        <v/>
      </c>
      <c r="AI36" s="455" t="str">
        <f>IF(AI35="","",VLOOKUP(AI35,'標準様式１（勤務表_シフト記号表）'!$C$6:$L$47,10,FALSE))</f>
        <v/>
      </c>
      <c r="AJ36" s="456" t="str">
        <f>IF(AJ35="","",VLOOKUP(AJ35,'標準様式１（勤務表_シフト記号表）'!$C$6:$L$47,10,FALSE))</f>
        <v/>
      </c>
      <c r="AK36" s="454" t="str">
        <f>IF(AK35="","",VLOOKUP(AK35,'標準様式１（勤務表_シフト記号表）'!$C$6:$L$47,10,FALSE))</f>
        <v/>
      </c>
      <c r="AL36" s="455" t="str">
        <f>IF(AL35="","",VLOOKUP(AL35,'標準様式１（勤務表_シフト記号表）'!$C$6:$L$47,10,FALSE))</f>
        <v/>
      </c>
      <c r="AM36" s="455" t="str">
        <f>IF(AM35="","",VLOOKUP(AM35,'標準様式１（勤務表_シフト記号表）'!$C$6:$L$47,10,FALSE))</f>
        <v/>
      </c>
      <c r="AN36" s="455" t="str">
        <f>IF(AN35="","",VLOOKUP(AN35,'標準様式１（勤務表_シフト記号表）'!$C$6:$L$47,10,FALSE))</f>
        <v/>
      </c>
      <c r="AO36" s="455" t="str">
        <f>IF(AO35="","",VLOOKUP(AO35,'標準様式１（勤務表_シフト記号表）'!$C$6:$L$47,10,FALSE))</f>
        <v/>
      </c>
      <c r="AP36" s="455" t="str">
        <f>IF(AP35="","",VLOOKUP(AP35,'標準様式１（勤務表_シフト記号表）'!$C$6:$L$47,10,FALSE))</f>
        <v/>
      </c>
      <c r="AQ36" s="456" t="str">
        <f>IF(AQ35="","",VLOOKUP(AQ35,'標準様式１（勤務表_シフト記号表）'!$C$6:$L$47,10,FALSE))</f>
        <v/>
      </c>
      <c r="AR36" s="454" t="str">
        <f>IF(AR35="","",VLOOKUP(AR35,'標準様式１（勤務表_シフト記号表）'!$C$6:$L$47,10,FALSE))</f>
        <v/>
      </c>
      <c r="AS36" s="455" t="str">
        <f>IF(AS35="","",VLOOKUP(AS35,'標準様式１（勤務表_シフト記号表）'!$C$6:$L$47,10,FALSE))</f>
        <v/>
      </c>
      <c r="AT36" s="455" t="str">
        <f>IF(AT35="","",VLOOKUP(AT35,'標準様式１（勤務表_シフト記号表）'!$C$6:$L$47,10,FALSE))</f>
        <v/>
      </c>
      <c r="AU36" s="455" t="str">
        <f>IF(AU35="","",VLOOKUP(AU35,'標準様式１（勤務表_シフト記号表）'!$C$6:$L$47,10,FALSE))</f>
        <v/>
      </c>
      <c r="AV36" s="455" t="str">
        <f>IF(AV35="","",VLOOKUP(AV35,'標準様式１（勤務表_シフト記号表）'!$C$6:$L$47,10,FALSE))</f>
        <v/>
      </c>
      <c r="AW36" s="455" t="str">
        <f>IF(AW35="","",VLOOKUP(AW35,'標準様式１（勤務表_シフト記号表）'!$C$6:$L$47,10,FALSE))</f>
        <v/>
      </c>
      <c r="AX36" s="456" t="str">
        <f>IF(AX35="","",VLOOKUP(AX35,'標準様式１（勤務表_シフト記号表）'!$C$6:$L$47,10,FALSE))</f>
        <v/>
      </c>
      <c r="AY36" s="454" t="str">
        <f>IF(AY35="","",VLOOKUP(AY35,'標準様式１（勤務表_シフト記号表）'!$C$6:$L$47,10,FALSE))</f>
        <v/>
      </c>
      <c r="AZ36" s="455" t="str">
        <f>IF(AZ35="","",VLOOKUP(AZ35,'標準様式１（勤務表_シフト記号表）'!$C$6:$L$47,10,FALSE))</f>
        <v/>
      </c>
      <c r="BA36" s="455" t="str">
        <f>IF(BA35="","",VLOOKUP(BA35,'標準様式１（勤務表_シフト記号表）'!$C$6:$L$47,10,FALSE))</f>
        <v/>
      </c>
      <c r="BB36" s="1213">
        <f>IF($BE$3="４週",SUM(W36:AX36),IF($BE$3="暦月",SUM(W36:BA36),""))</f>
        <v>0</v>
      </c>
      <c r="BC36" s="1214"/>
      <c r="BD36" s="1215">
        <f>IF($BE$3="４週",BB36/4,IF($BE$3="暦月",(BB36/($BE$8/7)),""))</f>
        <v>0</v>
      </c>
      <c r="BE36" s="1214"/>
      <c r="BF36" s="1210"/>
      <c r="BG36" s="1211"/>
      <c r="BH36" s="1211"/>
      <c r="BI36" s="1211"/>
      <c r="BJ36" s="1212"/>
    </row>
    <row r="37" spans="2:62" ht="20.25" customHeight="1">
      <c r="B37" s="1152">
        <f>B35+1</f>
        <v>11</v>
      </c>
      <c r="C37" s="1216"/>
      <c r="D37" s="1143"/>
      <c r="E37" s="449"/>
      <c r="F37" s="450"/>
      <c r="G37" s="449"/>
      <c r="H37" s="450"/>
      <c r="I37" s="1217"/>
      <c r="J37" s="1218"/>
      <c r="K37" s="1141"/>
      <c r="L37" s="1142"/>
      <c r="M37" s="1142"/>
      <c r="N37" s="1143"/>
      <c r="O37" s="1147"/>
      <c r="P37" s="1148"/>
      <c r="Q37" s="1148"/>
      <c r="R37" s="1148"/>
      <c r="S37" s="1149"/>
      <c r="T37" s="469" t="s">
        <v>484</v>
      </c>
      <c r="U37" s="470"/>
      <c r="V37" s="471"/>
      <c r="W37" s="462"/>
      <c r="X37" s="463"/>
      <c r="Y37" s="463"/>
      <c r="Z37" s="463"/>
      <c r="AA37" s="463"/>
      <c r="AB37" s="463"/>
      <c r="AC37" s="464"/>
      <c r="AD37" s="462"/>
      <c r="AE37" s="463"/>
      <c r="AF37" s="463"/>
      <c r="AG37" s="463"/>
      <c r="AH37" s="463"/>
      <c r="AI37" s="463"/>
      <c r="AJ37" s="464"/>
      <c r="AK37" s="462"/>
      <c r="AL37" s="463"/>
      <c r="AM37" s="463"/>
      <c r="AN37" s="463"/>
      <c r="AO37" s="463"/>
      <c r="AP37" s="463"/>
      <c r="AQ37" s="464"/>
      <c r="AR37" s="462"/>
      <c r="AS37" s="463"/>
      <c r="AT37" s="463"/>
      <c r="AU37" s="463"/>
      <c r="AV37" s="463"/>
      <c r="AW37" s="463"/>
      <c r="AX37" s="464"/>
      <c r="AY37" s="462"/>
      <c r="AZ37" s="463"/>
      <c r="BA37" s="465"/>
      <c r="BB37" s="1150"/>
      <c r="BC37" s="1151"/>
      <c r="BD37" s="1205"/>
      <c r="BE37" s="1206"/>
      <c r="BF37" s="1207"/>
      <c r="BG37" s="1208"/>
      <c r="BH37" s="1208"/>
      <c r="BI37" s="1208"/>
      <c r="BJ37" s="1209"/>
    </row>
    <row r="38" spans="2:62" ht="20.25" customHeight="1">
      <c r="B38" s="1153"/>
      <c r="C38" s="1156"/>
      <c r="D38" s="1146"/>
      <c r="E38" s="449"/>
      <c r="F38" s="450">
        <f>C37</f>
        <v>0</v>
      </c>
      <c r="G38" s="449"/>
      <c r="H38" s="450">
        <f>I37</f>
        <v>0</v>
      </c>
      <c r="I38" s="1159"/>
      <c r="J38" s="1160"/>
      <c r="K38" s="1144"/>
      <c r="L38" s="1145"/>
      <c r="M38" s="1145"/>
      <c r="N38" s="1146"/>
      <c r="O38" s="1147"/>
      <c r="P38" s="1148"/>
      <c r="Q38" s="1148"/>
      <c r="R38" s="1148"/>
      <c r="S38" s="1149"/>
      <c r="T38" s="466" t="s">
        <v>487</v>
      </c>
      <c r="U38" s="467"/>
      <c r="V38" s="468"/>
      <c r="W38" s="454" t="str">
        <f>IF(W37="","",VLOOKUP(W37,'標準様式１（勤務表_シフト記号表）'!$C$6:$L$47,10,FALSE))</f>
        <v/>
      </c>
      <c r="X38" s="455" t="str">
        <f>IF(X37="","",VLOOKUP(X37,'標準様式１（勤務表_シフト記号表）'!$C$6:$L$47,10,FALSE))</f>
        <v/>
      </c>
      <c r="Y38" s="455" t="str">
        <f>IF(Y37="","",VLOOKUP(Y37,'標準様式１（勤務表_シフト記号表）'!$C$6:$L$47,10,FALSE))</f>
        <v/>
      </c>
      <c r="Z38" s="455" t="str">
        <f>IF(Z37="","",VLOOKUP(Z37,'標準様式１（勤務表_シフト記号表）'!$C$6:$L$47,10,FALSE))</f>
        <v/>
      </c>
      <c r="AA38" s="455" t="str">
        <f>IF(AA37="","",VLOOKUP(AA37,'標準様式１（勤務表_シフト記号表）'!$C$6:$L$47,10,FALSE))</f>
        <v/>
      </c>
      <c r="AB38" s="455" t="str">
        <f>IF(AB37="","",VLOOKUP(AB37,'標準様式１（勤務表_シフト記号表）'!$C$6:$L$47,10,FALSE))</f>
        <v/>
      </c>
      <c r="AC38" s="456" t="str">
        <f>IF(AC37="","",VLOOKUP(AC37,'標準様式１（勤務表_シフト記号表）'!$C$6:$L$47,10,FALSE))</f>
        <v/>
      </c>
      <c r="AD38" s="454" t="str">
        <f>IF(AD37="","",VLOOKUP(AD37,'標準様式１（勤務表_シフト記号表）'!$C$6:$L$47,10,FALSE))</f>
        <v/>
      </c>
      <c r="AE38" s="455" t="str">
        <f>IF(AE37="","",VLOOKUP(AE37,'標準様式１（勤務表_シフト記号表）'!$C$6:$L$47,10,FALSE))</f>
        <v/>
      </c>
      <c r="AF38" s="455" t="str">
        <f>IF(AF37="","",VLOOKUP(AF37,'標準様式１（勤務表_シフト記号表）'!$C$6:$L$47,10,FALSE))</f>
        <v/>
      </c>
      <c r="AG38" s="455" t="str">
        <f>IF(AG37="","",VLOOKUP(AG37,'標準様式１（勤務表_シフト記号表）'!$C$6:$L$47,10,FALSE))</f>
        <v/>
      </c>
      <c r="AH38" s="455" t="str">
        <f>IF(AH37="","",VLOOKUP(AH37,'標準様式１（勤務表_シフト記号表）'!$C$6:$L$47,10,FALSE))</f>
        <v/>
      </c>
      <c r="AI38" s="455" t="str">
        <f>IF(AI37="","",VLOOKUP(AI37,'標準様式１（勤務表_シフト記号表）'!$C$6:$L$47,10,FALSE))</f>
        <v/>
      </c>
      <c r="AJ38" s="456" t="str">
        <f>IF(AJ37="","",VLOOKUP(AJ37,'標準様式１（勤務表_シフト記号表）'!$C$6:$L$47,10,FALSE))</f>
        <v/>
      </c>
      <c r="AK38" s="454" t="str">
        <f>IF(AK37="","",VLOOKUP(AK37,'標準様式１（勤務表_シフト記号表）'!$C$6:$L$47,10,FALSE))</f>
        <v/>
      </c>
      <c r="AL38" s="455" t="str">
        <f>IF(AL37="","",VLOOKUP(AL37,'標準様式１（勤務表_シフト記号表）'!$C$6:$L$47,10,FALSE))</f>
        <v/>
      </c>
      <c r="AM38" s="455" t="str">
        <f>IF(AM37="","",VLOOKUP(AM37,'標準様式１（勤務表_シフト記号表）'!$C$6:$L$47,10,FALSE))</f>
        <v/>
      </c>
      <c r="AN38" s="455" t="str">
        <f>IF(AN37="","",VLOOKUP(AN37,'標準様式１（勤務表_シフト記号表）'!$C$6:$L$47,10,FALSE))</f>
        <v/>
      </c>
      <c r="AO38" s="455" t="str">
        <f>IF(AO37="","",VLOOKUP(AO37,'標準様式１（勤務表_シフト記号表）'!$C$6:$L$47,10,FALSE))</f>
        <v/>
      </c>
      <c r="AP38" s="455" t="str">
        <f>IF(AP37="","",VLOOKUP(AP37,'標準様式１（勤務表_シフト記号表）'!$C$6:$L$47,10,FALSE))</f>
        <v/>
      </c>
      <c r="AQ38" s="456" t="str">
        <f>IF(AQ37="","",VLOOKUP(AQ37,'標準様式１（勤務表_シフト記号表）'!$C$6:$L$47,10,FALSE))</f>
        <v/>
      </c>
      <c r="AR38" s="454" t="str">
        <f>IF(AR37="","",VLOOKUP(AR37,'標準様式１（勤務表_シフト記号表）'!$C$6:$L$47,10,FALSE))</f>
        <v/>
      </c>
      <c r="AS38" s="455" t="str">
        <f>IF(AS37="","",VLOOKUP(AS37,'標準様式１（勤務表_シフト記号表）'!$C$6:$L$47,10,FALSE))</f>
        <v/>
      </c>
      <c r="AT38" s="455" t="str">
        <f>IF(AT37="","",VLOOKUP(AT37,'標準様式１（勤務表_シフト記号表）'!$C$6:$L$47,10,FALSE))</f>
        <v/>
      </c>
      <c r="AU38" s="455" t="str">
        <f>IF(AU37="","",VLOOKUP(AU37,'標準様式１（勤務表_シフト記号表）'!$C$6:$L$47,10,FALSE))</f>
        <v/>
      </c>
      <c r="AV38" s="455" t="str">
        <f>IF(AV37="","",VLOOKUP(AV37,'標準様式１（勤務表_シフト記号表）'!$C$6:$L$47,10,FALSE))</f>
        <v/>
      </c>
      <c r="AW38" s="455" t="str">
        <f>IF(AW37="","",VLOOKUP(AW37,'標準様式１（勤務表_シフト記号表）'!$C$6:$L$47,10,FALSE))</f>
        <v/>
      </c>
      <c r="AX38" s="456" t="str">
        <f>IF(AX37="","",VLOOKUP(AX37,'標準様式１（勤務表_シフト記号表）'!$C$6:$L$47,10,FALSE))</f>
        <v/>
      </c>
      <c r="AY38" s="454" t="str">
        <f>IF(AY37="","",VLOOKUP(AY37,'標準様式１（勤務表_シフト記号表）'!$C$6:$L$47,10,FALSE))</f>
        <v/>
      </c>
      <c r="AZ38" s="455" t="str">
        <f>IF(AZ37="","",VLOOKUP(AZ37,'標準様式１（勤務表_シフト記号表）'!$C$6:$L$47,10,FALSE))</f>
        <v/>
      </c>
      <c r="BA38" s="455" t="str">
        <f>IF(BA37="","",VLOOKUP(BA37,'標準様式１（勤務表_シフト記号表）'!$C$6:$L$47,10,FALSE))</f>
        <v/>
      </c>
      <c r="BB38" s="1213">
        <f>IF($BE$3="４週",SUM(W38:AX38),IF($BE$3="暦月",SUM(W38:BA38),""))</f>
        <v>0</v>
      </c>
      <c r="BC38" s="1214"/>
      <c r="BD38" s="1215">
        <f>IF($BE$3="４週",BB38/4,IF($BE$3="暦月",(BB38/($BE$8/7)),""))</f>
        <v>0</v>
      </c>
      <c r="BE38" s="1214"/>
      <c r="BF38" s="1210"/>
      <c r="BG38" s="1211"/>
      <c r="BH38" s="1211"/>
      <c r="BI38" s="1211"/>
      <c r="BJ38" s="1212"/>
    </row>
    <row r="39" spans="2:62" ht="20.25" customHeight="1">
      <c r="B39" s="1152">
        <f>B37+1</f>
        <v>12</v>
      </c>
      <c r="C39" s="1216"/>
      <c r="D39" s="1143"/>
      <c r="E39" s="449"/>
      <c r="F39" s="450"/>
      <c r="G39" s="449"/>
      <c r="H39" s="450"/>
      <c r="I39" s="1217"/>
      <c r="J39" s="1218"/>
      <c r="K39" s="1141"/>
      <c r="L39" s="1142"/>
      <c r="M39" s="1142"/>
      <c r="N39" s="1143"/>
      <c r="O39" s="1147"/>
      <c r="P39" s="1148"/>
      <c r="Q39" s="1148"/>
      <c r="R39" s="1148"/>
      <c r="S39" s="1149"/>
      <c r="T39" s="469" t="s">
        <v>484</v>
      </c>
      <c r="U39" s="470"/>
      <c r="V39" s="471"/>
      <c r="W39" s="462"/>
      <c r="X39" s="463"/>
      <c r="Y39" s="463"/>
      <c r="Z39" s="463"/>
      <c r="AA39" s="463"/>
      <c r="AB39" s="463"/>
      <c r="AC39" s="464"/>
      <c r="AD39" s="462"/>
      <c r="AE39" s="463"/>
      <c r="AF39" s="463"/>
      <c r="AG39" s="463"/>
      <c r="AH39" s="463"/>
      <c r="AI39" s="463"/>
      <c r="AJ39" s="464"/>
      <c r="AK39" s="462"/>
      <c r="AL39" s="463"/>
      <c r="AM39" s="463"/>
      <c r="AN39" s="463"/>
      <c r="AO39" s="463"/>
      <c r="AP39" s="463"/>
      <c r="AQ39" s="464"/>
      <c r="AR39" s="462"/>
      <c r="AS39" s="463"/>
      <c r="AT39" s="463"/>
      <c r="AU39" s="463"/>
      <c r="AV39" s="463"/>
      <c r="AW39" s="463"/>
      <c r="AX39" s="464"/>
      <c r="AY39" s="462"/>
      <c r="AZ39" s="463"/>
      <c r="BA39" s="465"/>
      <c r="BB39" s="1150"/>
      <c r="BC39" s="1151"/>
      <c r="BD39" s="1205"/>
      <c r="BE39" s="1206"/>
      <c r="BF39" s="1207"/>
      <c r="BG39" s="1208"/>
      <c r="BH39" s="1208"/>
      <c r="BI39" s="1208"/>
      <c r="BJ39" s="1209"/>
    </row>
    <row r="40" spans="2:62" ht="20.25" customHeight="1">
      <c r="B40" s="1153"/>
      <c r="C40" s="1156"/>
      <c r="D40" s="1146"/>
      <c r="E40" s="449"/>
      <c r="F40" s="450">
        <f>C39</f>
        <v>0</v>
      </c>
      <c r="G40" s="449"/>
      <c r="H40" s="450">
        <f>I39</f>
        <v>0</v>
      </c>
      <c r="I40" s="1159"/>
      <c r="J40" s="1160"/>
      <c r="K40" s="1144"/>
      <c r="L40" s="1145"/>
      <c r="M40" s="1145"/>
      <c r="N40" s="1146"/>
      <c r="O40" s="1147"/>
      <c r="P40" s="1148"/>
      <c r="Q40" s="1148"/>
      <c r="R40" s="1148"/>
      <c r="S40" s="1149"/>
      <c r="T40" s="466" t="s">
        <v>487</v>
      </c>
      <c r="U40" s="467"/>
      <c r="V40" s="468"/>
      <c r="W40" s="454" t="str">
        <f>IF(W39="","",VLOOKUP(W39,'標準様式１（勤務表_シフト記号表）'!$C$6:$L$47,10,FALSE))</f>
        <v/>
      </c>
      <c r="X40" s="455" t="str">
        <f>IF(X39="","",VLOOKUP(X39,'標準様式１（勤務表_シフト記号表）'!$C$6:$L$47,10,FALSE))</f>
        <v/>
      </c>
      <c r="Y40" s="455" t="str">
        <f>IF(Y39="","",VLOOKUP(Y39,'標準様式１（勤務表_シフト記号表）'!$C$6:$L$47,10,FALSE))</f>
        <v/>
      </c>
      <c r="Z40" s="455" t="str">
        <f>IF(Z39="","",VLOOKUP(Z39,'標準様式１（勤務表_シフト記号表）'!$C$6:$L$47,10,FALSE))</f>
        <v/>
      </c>
      <c r="AA40" s="455" t="str">
        <f>IF(AA39="","",VLOOKUP(AA39,'標準様式１（勤務表_シフト記号表）'!$C$6:$L$47,10,FALSE))</f>
        <v/>
      </c>
      <c r="AB40" s="455" t="str">
        <f>IF(AB39="","",VLOOKUP(AB39,'標準様式１（勤務表_シフト記号表）'!$C$6:$L$47,10,FALSE))</f>
        <v/>
      </c>
      <c r="AC40" s="456" t="str">
        <f>IF(AC39="","",VLOOKUP(AC39,'標準様式１（勤務表_シフト記号表）'!$C$6:$L$47,10,FALSE))</f>
        <v/>
      </c>
      <c r="AD40" s="454" t="str">
        <f>IF(AD39="","",VLOOKUP(AD39,'標準様式１（勤務表_シフト記号表）'!$C$6:$L$47,10,FALSE))</f>
        <v/>
      </c>
      <c r="AE40" s="455" t="str">
        <f>IF(AE39="","",VLOOKUP(AE39,'標準様式１（勤務表_シフト記号表）'!$C$6:$L$47,10,FALSE))</f>
        <v/>
      </c>
      <c r="AF40" s="455" t="str">
        <f>IF(AF39="","",VLOOKUP(AF39,'標準様式１（勤務表_シフト記号表）'!$C$6:$L$47,10,FALSE))</f>
        <v/>
      </c>
      <c r="AG40" s="455" t="str">
        <f>IF(AG39="","",VLOOKUP(AG39,'標準様式１（勤務表_シフト記号表）'!$C$6:$L$47,10,FALSE))</f>
        <v/>
      </c>
      <c r="AH40" s="455" t="str">
        <f>IF(AH39="","",VLOOKUP(AH39,'標準様式１（勤務表_シフト記号表）'!$C$6:$L$47,10,FALSE))</f>
        <v/>
      </c>
      <c r="AI40" s="455" t="str">
        <f>IF(AI39="","",VLOOKUP(AI39,'標準様式１（勤務表_シフト記号表）'!$C$6:$L$47,10,FALSE))</f>
        <v/>
      </c>
      <c r="AJ40" s="456" t="str">
        <f>IF(AJ39="","",VLOOKUP(AJ39,'標準様式１（勤務表_シフト記号表）'!$C$6:$L$47,10,FALSE))</f>
        <v/>
      </c>
      <c r="AK40" s="454" t="str">
        <f>IF(AK39="","",VLOOKUP(AK39,'標準様式１（勤務表_シフト記号表）'!$C$6:$L$47,10,FALSE))</f>
        <v/>
      </c>
      <c r="AL40" s="455" t="str">
        <f>IF(AL39="","",VLOOKUP(AL39,'標準様式１（勤務表_シフト記号表）'!$C$6:$L$47,10,FALSE))</f>
        <v/>
      </c>
      <c r="AM40" s="455" t="str">
        <f>IF(AM39="","",VLOOKUP(AM39,'標準様式１（勤務表_シフト記号表）'!$C$6:$L$47,10,FALSE))</f>
        <v/>
      </c>
      <c r="AN40" s="455" t="str">
        <f>IF(AN39="","",VLOOKUP(AN39,'標準様式１（勤務表_シフト記号表）'!$C$6:$L$47,10,FALSE))</f>
        <v/>
      </c>
      <c r="AO40" s="455" t="str">
        <f>IF(AO39="","",VLOOKUP(AO39,'標準様式１（勤務表_シフト記号表）'!$C$6:$L$47,10,FALSE))</f>
        <v/>
      </c>
      <c r="AP40" s="455" t="str">
        <f>IF(AP39="","",VLOOKUP(AP39,'標準様式１（勤務表_シフト記号表）'!$C$6:$L$47,10,FALSE))</f>
        <v/>
      </c>
      <c r="AQ40" s="456" t="str">
        <f>IF(AQ39="","",VLOOKUP(AQ39,'標準様式１（勤務表_シフト記号表）'!$C$6:$L$47,10,FALSE))</f>
        <v/>
      </c>
      <c r="AR40" s="454" t="str">
        <f>IF(AR39="","",VLOOKUP(AR39,'標準様式１（勤務表_シフト記号表）'!$C$6:$L$47,10,FALSE))</f>
        <v/>
      </c>
      <c r="AS40" s="455" t="str">
        <f>IF(AS39="","",VLOOKUP(AS39,'標準様式１（勤務表_シフト記号表）'!$C$6:$L$47,10,FALSE))</f>
        <v/>
      </c>
      <c r="AT40" s="455" t="str">
        <f>IF(AT39="","",VLOOKUP(AT39,'標準様式１（勤務表_シフト記号表）'!$C$6:$L$47,10,FALSE))</f>
        <v/>
      </c>
      <c r="AU40" s="455" t="str">
        <f>IF(AU39="","",VLOOKUP(AU39,'標準様式１（勤務表_シフト記号表）'!$C$6:$L$47,10,FALSE))</f>
        <v/>
      </c>
      <c r="AV40" s="455" t="str">
        <f>IF(AV39="","",VLOOKUP(AV39,'標準様式１（勤務表_シフト記号表）'!$C$6:$L$47,10,FALSE))</f>
        <v/>
      </c>
      <c r="AW40" s="455" t="str">
        <f>IF(AW39="","",VLOOKUP(AW39,'標準様式１（勤務表_シフト記号表）'!$C$6:$L$47,10,FALSE))</f>
        <v/>
      </c>
      <c r="AX40" s="456" t="str">
        <f>IF(AX39="","",VLOOKUP(AX39,'標準様式１（勤務表_シフト記号表）'!$C$6:$L$47,10,FALSE))</f>
        <v/>
      </c>
      <c r="AY40" s="454" t="str">
        <f>IF(AY39="","",VLOOKUP(AY39,'標準様式１（勤務表_シフト記号表）'!$C$6:$L$47,10,FALSE))</f>
        <v/>
      </c>
      <c r="AZ40" s="455" t="str">
        <f>IF(AZ39="","",VLOOKUP(AZ39,'標準様式１（勤務表_シフト記号表）'!$C$6:$L$47,10,FALSE))</f>
        <v/>
      </c>
      <c r="BA40" s="455" t="str">
        <f>IF(BA39="","",VLOOKUP(BA39,'標準様式１（勤務表_シフト記号表）'!$C$6:$L$47,10,FALSE))</f>
        <v/>
      </c>
      <c r="BB40" s="1213">
        <f>IF($BE$3="４週",SUM(W40:AX40),IF($BE$3="暦月",SUM(W40:BA40),""))</f>
        <v>0</v>
      </c>
      <c r="BC40" s="1214"/>
      <c r="BD40" s="1215">
        <f>IF($BE$3="４週",BB40/4,IF($BE$3="暦月",(BB40/($BE$8/7)),""))</f>
        <v>0</v>
      </c>
      <c r="BE40" s="1214"/>
      <c r="BF40" s="1210"/>
      <c r="BG40" s="1211"/>
      <c r="BH40" s="1211"/>
      <c r="BI40" s="1211"/>
      <c r="BJ40" s="1212"/>
    </row>
    <row r="41" spans="2:62" ht="20.25" customHeight="1">
      <c r="B41" s="1152">
        <f>B39+1</f>
        <v>13</v>
      </c>
      <c r="C41" s="1216"/>
      <c r="D41" s="1143"/>
      <c r="E41" s="449"/>
      <c r="F41" s="450"/>
      <c r="G41" s="449"/>
      <c r="H41" s="450"/>
      <c r="I41" s="1217"/>
      <c r="J41" s="1218"/>
      <c r="K41" s="1141"/>
      <c r="L41" s="1142"/>
      <c r="M41" s="1142"/>
      <c r="N41" s="1143"/>
      <c r="O41" s="1147"/>
      <c r="P41" s="1148"/>
      <c r="Q41" s="1148"/>
      <c r="R41" s="1148"/>
      <c r="S41" s="1149"/>
      <c r="T41" s="469" t="s">
        <v>484</v>
      </c>
      <c r="U41" s="470"/>
      <c r="V41" s="471"/>
      <c r="W41" s="462"/>
      <c r="X41" s="463"/>
      <c r="Y41" s="463"/>
      <c r="Z41" s="463"/>
      <c r="AA41" s="463"/>
      <c r="AB41" s="463"/>
      <c r="AC41" s="464"/>
      <c r="AD41" s="462"/>
      <c r="AE41" s="463"/>
      <c r="AF41" s="463"/>
      <c r="AG41" s="463"/>
      <c r="AH41" s="463"/>
      <c r="AI41" s="463"/>
      <c r="AJ41" s="464"/>
      <c r="AK41" s="462"/>
      <c r="AL41" s="463"/>
      <c r="AM41" s="463"/>
      <c r="AN41" s="463"/>
      <c r="AO41" s="463"/>
      <c r="AP41" s="463"/>
      <c r="AQ41" s="464"/>
      <c r="AR41" s="462"/>
      <c r="AS41" s="463"/>
      <c r="AT41" s="463"/>
      <c r="AU41" s="463"/>
      <c r="AV41" s="463"/>
      <c r="AW41" s="463"/>
      <c r="AX41" s="464"/>
      <c r="AY41" s="462"/>
      <c r="AZ41" s="463"/>
      <c r="BA41" s="465"/>
      <c r="BB41" s="1150"/>
      <c r="BC41" s="1151"/>
      <c r="BD41" s="1205"/>
      <c r="BE41" s="1206"/>
      <c r="BF41" s="1207"/>
      <c r="BG41" s="1208"/>
      <c r="BH41" s="1208"/>
      <c r="BI41" s="1208"/>
      <c r="BJ41" s="1209"/>
    </row>
    <row r="42" spans="2:62" ht="20.25" customHeight="1">
      <c r="B42" s="1153"/>
      <c r="C42" s="1156"/>
      <c r="D42" s="1146"/>
      <c r="E42" s="449"/>
      <c r="F42" s="450">
        <f>C41</f>
        <v>0</v>
      </c>
      <c r="G42" s="449"/>
      <c r="H42" s="450">
        <f>I41</f>
        <v>0</v>
      </c>
      <c r="I42" s="1159"/>
      <c r="J42" s="1160"/>
      <c r="K42" s="1144"/>
      <c r="L42" s="1145"/>
      <c r="M42" s="1145"/>
      <c r="N42" s="1146"/>
      <c r="O42" s="1147"/>
      <c r="P42" s="1148"/>
      <c r="Q42" s="1148"/>
      <c r="R42" s="1148"/>
      <c r="S42" s="1149"/>
      <c r="T42" s="466" t="s">
        <v>487</v>
      </c>
      <c r="U42" s="467"/>
      <c r="V42" s="468"/>
      <c r="W42" s="454" t="str">
        <f>IF(W41="","",VLOOKUP(W41,'標準様式１（勤務表_シフト記号表）'!$C$6:$L$47,10,FALSE))</f>
        <v/>
      </c>
      <c r="X42" s="455" t="str">
        <f>IF(X41="","",VLOOKUP(X41,'標準様式１（勤務表_シフト記号表）'!$C$6:$L$47,10,FALSE))</f>
        <v/>
      </c>
      <c r="Y42" s="455" t="str">
        <f>IF(Y41="","",VLOOKUP(Y41,'標準様式１（勤務表_シフト記号表）'!$C$6:$L$47,10,FALSE))</f>
        <v/>
      </c>
      <c r="Z42" s="455" t="str">
        <f>IF(Z41="","",VLOOKUP(Z41,'標準様式１（勤務表_シフト記号表）'!$C$6:$L$47,10,FALSE))</f>
        <v/>
      </c>
      <c r="AA42" s="455" t="str">
        <f>IF(AA41="","",VLOOKUP(AA41,'標準様式１（勤務表_シフト記号表）'!$C$6:$L$47,10,FALSE))</f>
        <v/>
      </c>
      <c r="AB42" s="455" t="str">
        <f>IF(AB41="","",VLOOKUP(AB41,'標準様式１（勤務表_シフト記号表）'!$C$6:$L$47,10,FALSE))</f>
        <v/>
      </c>
      <c r="AC42" s="456" t="str">
        <f>IF(AC41="","",VLOOKUP(AC41,'標準様式１（勤務表_シフト記号表）'!$C$6:$L$47,10,FALSE))</f>
        <v/>
      </c>
      <c r="AD42" s="454" t="str">
        <f>IF(AD41="","",VLOOKUP(AD41,'標準様式１（勤務表_シフト記号表）'!$C$6:$L$47,10,FALSE))</f>
        <v/>
      </c>
      <c r="AE42" s="455" t="str">
        <f>IF(AE41="","",VLOOKUP(AE41,'標準様式１（勤務表_シフト記号表）'!$C$6:$L$47,10,FALSE))</f>
        <v/>
      </c>
      <c r="AF42" s="455" t="str">
        <f>IF(AF41="","",VLOOKUP(AF41,'標準様式１（勤務表_シフト記号表）'!$C$6:$L$47,10,FALSE))</f>
        <v/>
      </c>
      <c r="AG42" s="455" t="str">
        <f>IF(AG41="","",VLOOKUP(AG41,'標準様式１（勤務表_シフト記号表）'!$C$6:$L$47,10,FALSE))</f>
        <v/>
      </c>
      <c r="AH42" s="455" t="str">
        <f>IF(AH41="","",VLOOKUP(AH41,'標準様式１（勤務表_シフト記号表）'!$C$6:$L$47,10,FALSE))</f>
        <v/>
      </c>
      <c r="AI42" s="455" t="str">
        <f>IF(AI41="","",VLOOKUP(AI41,'標準様式１（勤務表_シフト記号表）'!$C$6:$L$47,10,FALSE))</f>
        <v/>
      </c>
      <c r="AJ42" s="456" t="str">
        <f>IF(AJ41="","",VLOOKUP(AJ41,'標準様式１（勤務表_シフト記号表）'!$C$6:$L$47,10,FALSE))</f>
        <v/>
      </c>
      <c r="AK42" s="454" t="str">
        <f>IF(AK41="","",VLOOKUP(AK41,'標準様式１（勤務表_シフト記号表）'!$C$6:$L$47,10,FALSE))</f>
        <v/>
      </c>
      <c r="AL42" s="455" t="str">
        <f>IF(AL41="","",VLOOKUP(AL41,'標準様式１（勤務表_シフト記号表）'!$C$6:$L$47,10,FALSE))</f>
        <v/>
      </c>
      <c r="AM42" s="455" t="str">
        <f>IF(AM41="","",VLOOKUP(AM41,'標準様式１（勤務表_シフト記号表）'!$C$6:$L$47,10,FALSE))</f>
        <v/>
      </c>
      <c r="AN42" s="455" t="str">
        <f>IF(AN41="","",VLOOKUP(AN41,'標準様式１（勤務表_シフト記号表）'!$C$6:$L$47,10,FALSE))</f>
        <v/>
      </c>
      <c r="AO42" s="455" t="str">
        <f>IF(AO41="","",VLOOKUP(AO41,'標準様式１（勤務表_シフト記号表）'!$C$6:$L$47,10,FALSE))</f>
        <v/>
      </c>
      <c r="AP42" s="455" t="str">
        <f>IF(AP41="","",VLOOKUP(AP41,'標準様式１（勤務表_シフト記号表）'!$C$6:$L$47,10,FALSE))</f>
        <v/>
      </c>
      <c r="AQ42" s="456" t="str">
        <f>IF(AQ41="","",VLOOKUP(AQ41,'標準様式１（勤務表_シフト記号表）'!$C$6:$L$47,10,FALSE))</f>
        <v/>
      </c>
      <c r="AR42" s="454" t="str">
        <f>IF(AR41="","",VLOOKUP(AR41,'標準様式１（勤務表_シフト記号表）'!$C$6:$L$47,10,FALSE))</f>
        <v/>
      </c>
      <c r="AS42" s="455" t="str">
        <f>IF(AS41="","",VLOOKUP(AS41,'標準様式１（勤務表_シフト記号表）'!$C$6:$L$47,10,FALSE))</f>
        <v/>
      </c>
      <c r="AT42" s="455" t="str">
        <f>IF(AT41="","",VLOOKUP(AT41,'標準様式１（勤務表_シフト記号表）'!$C$6:$L$47,10,FALSE))</f>
        <v/>
      </c>
      <c r="AU42" s="455" t="str">
        <f>IF(AU41="","",VLOOKUP(AU41,'標準様式１（勤務表_シフト記号表）'!$C$6:$L$47,10,FALSE))</f>
        <v/>
      </c>
      <c r="AV42" s="455" t="str">
        <f>IF(AV41="","",VLOOKUP(AV41,'標準様式１（勤務表_シフト記号表）'!$C$6:$L$47,10,FALSE))</f>
        <v/>
      </c>
      <c r="AW42" s="455" t="str">
        <f>IF(AW41="","",VLOOKUP(AW41,'標準様式１（勤務表_シフト記号表）'!$C$6:$L$47,10,FALSE))</f>
        <v/>
      </c>
      <c r="AX42" s="456" t="str">
        <f>IF(AX41="","",VLOOKUP(AX41,'標準様式１（勤務表_シフト記号表）'!$C$6:$L$47,10,FALSE))</f>
        <v/>
      </c>
      <c r="AY42" s="454" t="str">
        <f>IF(AY41="","",VLOOKUP(AY41,'標準様式１（勤務表_シフト記号表）'!$C$6:$L$47,10,FALSE))</f>
        <v/>
      </c>
      <c r="AZ42" s="455" t="str">
        <f>IF(AZ41="","",VLOOKUP(AZ41,'標準様式１（勤務表_シフト記号表）'!$C$6:$L$47,10,FALSE))</f>
        <v/>
      </c>
      <c r="BA42" s="455" t="str">
        <f>IF(BA41="","",VLOOKUP(BA41,'標準様式１（勤務表_シフト記号表）'!$C$6:$L$47,10,FALSE))</f>
        <v/>
      </c>
      <c r="BB42" s="1213">
        <f>IF($BE$3="４週",SUM(W42:AX42),IF($BE$3="暦月",SUM(W42:BA42),""))</f>
        <v>0</v>
      </c>
      <c r="BC42" s="1214"/>
      <c r="BD42" s="1215">
        <f>IF($BE$3="４週",BB42/4,IF($BE$3="暦月",(BB42/($BE$8/7)),""))</f>
        <v>0</v>
      </c>
      <c r="BE42" s="1214"/>
      <c r="BF42" s="1210"/>
      <c r="BG42" s="1211"/>
      <c r="BH42" s="1211"/>
      <c r="BI42" s="1211"/>
      <c r="BJ42" s="1212"/>
    </row>
    <row r="43" spans="2:62" ht="20.25" customHeight="1">
      <c r="B43" s="1152">
        <f>B41+1</f>
        <v>14</v>
      </c>
      <c r="C43" s="1216"/>
      <c r="D43" s="1143"/>
      <c r="E43" s="449"/>
      <c r="F43" s="450"/>
      <c r="G43" s="449"/>
      <c r="H43" s="450"/>
      <c r="I43" s="1217"/>
      <c r="J43" s="1218"/>
      <c r="K43" s="1141"/>
      <c r="L43" s="1142"/>
      <c r="M43" s="1142"/>
      <c r="N43" s="1143"/>
      <c r="O43" s="1147"/>
      <c r="P43" s="1148"/>
      <c r="Q43" s="1148"/>
      <c r="R43" s="1148"/>
      <c r="S43" s="1149"/>
      <c r="T43" s="469" t="s">
        <v>484</v>
      </c>
      <c r="U43" s="470"/>
      <c r="V43" s="471"/>
      <c r="W43" s="462"/>
      <c r="X43" s="463"/>
      <c r="Y43" s="463"/>
      <c r="Z43" s="463"/>
      <c r="AA43" s="463"/>
      <c r="AB43" s="463"/>
      <c r="AC43" s="464"/>
      <c r="AD43" s="462"/>
      <c r="AE43" s="463"/>
      <c r="AF43" s="463"/>
      <c r="AG43" s="463"/>
      <c r="AH43" s="463"/>
      <c r="AI43" s="463"/>
      <c r="AJ43" s="464"/>
      <c r="AK43" s="462"/>
      <c r="AL43" s="463"/>
      <c r="AM43" s="463"/>
      <c r="AN43" s="463"/>
      <c r="AO43" s="463"/>
      <c r="AP43" s="463"/>
      <c r="AQ43" s="464"/>
      <c r="AR43" s="462"/>
      <c r="AS43" s="463"/>
      <c r="AT43" s="463"/>
      <c r="AU43" s="463"/>
      <c r="AV43" s="463"/>
      <c r="AW43" s="463"/>
      <c r="AX43" s="464"/>
      <c r="AY43" s="462"/>
      <c r="AZ43" s="463"/>
      <c r="BA43" s="465"/>
      <c r="BB43" s="1150"/>
      <c r="BC43" s="1151"/>
      <c r="BD43" s="1205"/>
      <c r="BE43" s="1206"/>
      <c r="BF43" s="1207"/>
      <c r="BG43" s="1208"/>
      <c r="BH43" s="1208"/>
      <c r="BI43" s="1208"/>
      <c r="BJ43" s="1209"/>
    </row>
    <row r="44" spans="2:62" ht="20.25" customHeight="1">
      <c r="B44" s="1153"/>
      <c r="C44" s="1156"/>
      <c r="D44" s="1146"/>
      <c r="E44" s="449"/>
      <c r="F44" s="450">
        <f>C43</f>
        <v>0</v>
      </c>
      <c r="G44" s="449"/>
      <c r="H44" s="450">
        <f>I43</f>
        <v>0</v>
      </c>
      <c r="I44" s="1159"/>
      <c r="J44" s="1160"/>
      <c r="K44" s="1144"/>
      <c r="L44" s="1145"/>
      <c r="M44" s="1145"/>
      <c r="N44" s="1146"/>
      <c r="O44" s="1147"/>
      <c r="P44" s="1148"/>
      <c r="Q44" s="1148"/>
      <c r="R44" s="1148"/>
      <c r="S44" s="1149"/>
      <c r="T44" s="466" t="s">
        <v>487</v>
      </c>
      <c r="U44" s="467"/>
      <c r="V44" s="468"/>
      <c r="W44" s="454" t="str">
        <f>IF(W43="","",VLOOKUP(W43,'標準様式１（勤務表_シフト記号表）'!$C$6:$L$47,10,FALSE))</f>
        <v/>
      </c>
      <c r="X44" s="455" t="str">
        <f>IF(X43="","",VLOOKUP(X43,'標準様式１（勤務表_シフト記号表）'!$C$6:$L$47,10,FALSE))</f>
        <v/>
      </c>
      <c r="Y44" s="455" t="str">
        <f>IF(Y43="","",VLOOKUP(Y43,'標準様式１（勤務表_シフト記号表）'!$C$6:$L$47,10,FALSE))</f>
        <v/>
      </c>
      <c r="Z44" s="455" t="str">
        <f>IF(Z43="","",VLOOKUP(Z43,'標準様式１（勤務表_シフト記号表）'!$C$6:$L$47,10,FALSE))</f>
        <v/>
      </c>
      <c r="AA44" s="455" t="str">
        <f>IF(AA43="","",VLOOKUP(AA43,'標準様式１（勤務表_シフト記号表）'!$C$6:$L$47,10,FALSE))</f>
        <v/>
      </c>
      <c r="AB44" s="455" t="str">
        <f>IF(AB43="","",VLOOKUP(AB43,'標準様式１（勤務表_シフト記号表）'!$C$6:$L$47,10,FALSE))</f>
        <v/>
      </c>
      <c r="AC44" s="456" t="str">
        <f>IF(AC43="","",VLOOKUP(AC43,'標準様式１（勤務表_シフト記号表）'!$C$6:$L$47,10,FALSE))</f>
        <v/>
      </c>
      <c r="AD44" s="454" t="str">
        <f>IF(AD43="","",VLOOKUP(AD43,'標準様式１（勤務表_シフト記号表）'!$C$6:$L$47,10,FALSE))</f>
        <v/>
      </c>
      <c r="AE44" s="455" t="str">
        <f>IF(AE43="","",VLOOKUP(AE43,'標準様式１（勤務表_シフト記号表）'!$C$6:$L$47,10,FALSE))</f>
        <v/>
      </c>
      <c r="AF44" s="455" t="str">
        <f>IF(AF43="","",VLOOKUP(AF43,'標準様式１（勤務表_シフト記号表）'!$C$6:$L$47,10,FALSE))</f>
        <v/>
      </c>
      <c r="AG44" s="455" t="str">
        <f>IF(AG43="","",VLOOKUP(AG43,'標準様式１（勤務表_シフト記号表）'!$C$6:$L$47,10,FALSE))</f>
        <v/>
      </c>
      <c r="AH44" s="455" t="str">
        <f>IF(AH43="","",VLOOKUP(AH43,'標準様式１（勤務表_シフト記号表）'!$C$6:$L$47,10,FALSE))</f>
        <v/>
      </c>
      <c r="AI44" s="455" t="str">
        <f>IF(AI43="","",VLOOKUP(AI43,'標準様式１（勤務表_シフト記号表）'!$C$6:$L$47,10,FALSE))</f>
        <v/>
      </c>
      <c r="AJ44" s="456" t="str">
        <f>IF(AJ43="","",VLOOKUP(AJ43,'標準様式１（勤務表_シフト記号表）'!$C$6:$L$47,10,FALSE))</f>
        <v/>
      </c>
      <c r="AK44" s="454" t="str">
        <f>IF(AK43="","",VLOOKUP(AK43,'標準様式１（勤務表_シフト記号表）'!$C$6:$L$47,10,FALSE))</f>
        <v/>
      </c>
      <c r="AL44" s="455" t="str">
        <f>IF(AL43="","",VLOOKUP(AL43,'標準様式１（勤務表_シフト記号表）'!$C$6:$L$47,10,FALSE))</f>
        <v/>
      </c>
      <c r="AM44" s="455" t="str">
        <f>IF(AM43="","",VLOOKUP(AM43,'標準様式１（勤務表_シフト記号表）'!$C$6:$L$47,10,FALSE))</f>
        <v/>
      </c>
      <c r="AN44" s="455" t="str">
        <f>IF(AN43="","",VLOOKUP(AN43,'標準様式１（勤務表_シフト記号表）'!$C$6:$L$47,10,FALSE))</f>
        <v/>
      </c>
      <c r="AO44" s="455" t="str">
        <f>IF(AO43="","",VLOOKUP(AO43,'標準様式１（勤務表_シフト記号表）'!$C$6:$L$47,10,FALSE))</f>
        <v/>
      </c>
      <c r="AP44" s="455" t="str">
        <f>IF(AP43="","",VLOOKUP(AP43,'標準様式１（勤務表_シフト記号表）'!$C$6:$L$47,10,FALSE))</f>
        <v/>
      </c>
      <c r="AQ44" s="456" t="str">
        <f>IF(AQ43="","",VLOOKUP(AQ43,'標準様式１（勤務表_シフト記号表）'!$C$6:$L$47,10,FALSE))</f>
        <v/>
      </c>
      <c r="AR44" s="454" t="str">
        <f>IF(AR43="","",VLOOKUP(AR43,'標準様式１（勤務表_シフト記号表）'!$C$6:$L$47,10,FALSE))</f>
        <v/>
      </c>
      <c r="AS44" s="455" t="str">
        <f>IF(AS43="","",VLOOKUP(AS43,'標準様式１（勤務表_シフト記号表）'!$C$6:$L$47,10,FALSE))</f>
        <v/>
      </c>
      <c r="AT44" s="455" t="str">
        <f>IF(AT43="","",VLOOKUP(AT43,'標準様式１（勤務表_シフト記号表）'!$C$6:$L$47,10,FALSE))</f>
        <v/>
      </c>
      <c r="AU44" s="455" t="str">
        <f>IF(AU43="","",VLOOKUP(AU43,'標準様式１（勤務表_シフト記号表）'!$C$6:$L$47,10,FALSE))</f>
        <v/>
      </c>
      <c r="AV44" s="455" t="str">
        <f>IF(AV43="","",VLOOKUP(AV43,'標準様式１（勤務表_シフト記号表）'!$C$6:$L$47,10,FALSE))</f>
        <v/>
      </c>
      <c r="AW44" s="455" t="str">
        <f>IF(AW43="","",VLOOKUP(AW43,'標準様式１（勤務表_シフト記号表）'!$C$6:$L$47,10,FALSE))</f>
        <v/>
      </c>
      <c r="AX44" s="456" t="str">
        <f>IF(AX43="","",VLOOKUP(AX43,'標準様式１（勤務表_シフト記号表）'!$C$6:$L$47,10,FALSE))</f>
        <v/>
      </c>
      <c r="AY44" s="454" t="str">
        <f>IF(AY43="","",VLOOKUP(AY43,'標準様式１（勤務表_シフト記号表）'!$C$6:$L$47,10,FALSE))</f>
        <v/>
      </c>
      <c r="AZ44" s="455" t="str">
        <f>IF(AZ43="","",VLOOKUP(AZ43,'標準様式１（勤務表_シフト記号表）'!$C$6:$L$47,10,FALSE))</f>
        <v/>
      </c>
      <c r="BA44" s="455" t="str">
        <f>IF(BA43="","",VLOOKUP(BA43,'標準様式１（勤務表_シフト記号表）'!$C$6:$L$47,10,FALSE))</f>
        <v/>
      </c>
      <c r="BB44" s="1213">
        <f>IF($BE$3="４週",SUM(W44:AX44),IF($BE$3="暦月",SUM(W44:BA44),""))</f>
        <v>0</v>
      </c>
      <c r="BC44" s="1214"/>
      <c r="BD44" s="1215">
        <f>IF($BE$3="４週",BB44/4,IF($BE$3="暦月",(BB44/($BE$8/7)),""))</f>
        <v>0</v>
      </c>
      <c r="BE44" s="1214"/>
      <c r="BF44" s="1210"/>
      <c r="BG44" s="1211"/>
      <c r="BH44" s="1211"/>
      <c r="BI44" s="1211"/>
      <c r="BJ44" s="1212"/>
    </row>
    <row r="45" spans="2:62" ht="20.25" customHeight="1">
      <c r="B45" s="1152">
        <f>B43+1</f>
        <v>15</v>
      </c>
      <c r="C45" s="1216"/>
      <c r="D45" s="1143"/>
      <c r="E45" s="449"/>
      <c r="F45" s="450"/>
      <c r="G45" s="449"/>
      <c r="H45" s="450"/>
      <c r="I45" s="1217"/>
      <c r="J45" s="1218"/>
      <c r="K45" s="1141"/>
      <c r="L45" s="1142"/>
      <c r="M45" s="1142"/>
      <c r="N45" s="1143"/>
      <c r="O45" s="1147"/>
      <c r="P45" s="1148"/>
      <c r="Q45" s="1148"/>
      <c r="R45" s="1148"/>
      <c r="S45" s="1149"/>
      <c r="T45" s="469" t="s">
        <v>484</v>
      </c>
      <c r="U45" s="470"/>
      <c r="V45" s="471"/>
      <c r="W45" s="462"/>
      <c r="X45" s="463"/>
      <c r="Y45" s="463"/>
      <c r="Z45" s="463"/>
      <c r="AA45" s="463"/>
      <c r="AB45" s="463"/>
      <c r="AC45" s="464"/>
      <c r="AD45" s="462"/>
      <c r="AE45" s="463"/>
      <c r="AF45" s="463"/>
      <c r="AG45" s="463"/>
      <c r="AH45" s="463"/>
      <c r="AI45" s="463"/>
      <c r="AJ45" s="464"/>
      <c r="AK45" s="462"/>
      <c r="AL45" s="463"/>
      <c r="AM45" s="463"/>
      <c r="AN45" s="463"/>
      <c r="AO45" s="463"/>
      <c r="AP45" s="463"/>
      <c r="AQ45" s="464"/>
      <c r="AR45" s="462"/>
      <c r="AS45" s="463"/>
      <c r="AT45" s="463"/>
      <c r="AU45" s="463"/>
      <c r="AV45" s="463"/>
      <c r="AW45" s="463"/>
      <c r="AX45" s="464"/>
      <c r="AY45" s="462"/>
      <c r="AZ45" s="463"/>
      <c r="BA45" s="465"/>
      <c r="BB45" s="1150"/>
      <c r="BC45" s="1151"/>
      <c r="BD45" s="1205"/>
      <c r="BE45" s="1206"/>
      <c r="BF45" s="1207"/>
      <c r="BG45" s="1208"/>
      <c r="BH45" s="1208"/>
      <c r="BI45" s="1208"/>
      <c r="BJ45" s="1209"/>
    </row>
    <row r="46" spans="2:62" ht="20.25" customHeight="1">
      <c r="B46" s="1153"/>
      <c r="C46" s="1156"/>
      <c r="D46" s="1146"/>
      <c r="E46" s="449"/>
      <c r="F46" s="450">
        <f>C45</f>
        <v>0</v>
      </c>
      <c r="G46" s="449"/>
      <c r="H46" s="450">
        <f>I45</f>
        <v>0</v>
      </c>
      <c r="I46" s="1159"/>
      <c r="J46" s="1160"/>
      <c r="K46" s="1144"/>
      <c r="L46" s="1145"/>
      <c r="M46" s="1145"/>
      <c r="N46" s="1146"/>
      <c r="O46" s="1147"/>
      <c r="P46" s="1148"/>
      <c r="Q46" s="1148"/>
      <c r="R46" s="1148"/>
      <c r="S46" s="1149"/>
      <c r="T46" s="466" t="s">
        <v>487</v>
      </c>
      <c r="U46" s="467"/>
      <c r="V46" s="468"/>
      <c r="W46" s="454" t="str">
        <f>IF(W45="","",VLOOKUP(W45,'標準様式１（勤務表_シフト記号表）'!$C$6:$L$47,10,FALSE))</f>
        <v/>
      </c>
      <c r="X46" s="455" t="str">
        <f>IF(X45="","",VLOOKUP(X45,'標準様式１（勤務表_シフト記号表）'!$C$6:$L$47,10,FALSE))</f>
        <v/>
      </c>
      <c r="Y46" s="455" t="str">
        <f>IF(Y45="","",VLOOKUP(Y45,'標準様式１（勤務表_シフト記号表）'!$C$6:$L$47,10,FALSE))</f>
        <v/>
      </c>
      <c r="Z46" s="455" t="str">
        <f>IF(Z45="","",VLOOKUP(Z45,'標準様式１（勤務表_シフト記号表）'!$C$6:$L$47,10,FALSE))</f>
        <v/>
      </c>
      <c r="AA46" s="455" t="str">
        <f>IF(AA45="","",VLOOKUP(AA45,'標準様式１（勤務表_シフト記号表）'!$C$6:$L$47,10,FALSE))</f>
        <v/>
      </c>
      <c r="AB46" s="455" t="str">
        <f>IF(AB45="","",VLOOKUP(AB45,'標準様式１（勤務表_シフト記号表）'!$C$6:$L$47,10,FALSE))</f>
        <v/>
      </c>
      <c r="AC46" s="456" t="str">
        <f>IF(AC45="","",VLOOKUP(AC45,'標準様式１（勤務表_シフト記号表）'!$C$6:$L$47,10,FALSE))</f>
        <v/>
      </c>
      <c r="AD46" s="454" t="str">
        <f>IF(AD45="","",VLOOKUP(AD45,'標準様式１（勤務表_シフト記号表）'!$C$6:$L$47,10,FALSE))</f>
        <v/>
      </c>
      <c r="AE46" s="455" t="str">
        <f>IF(AE45="","",VLOOKUP(AE45,'標準様式１（勤務表_シフト記号表）'!$C$6:$L$47,10,FALSE))</f>
        <v/>
      </c>
      <c r="AF46" s="455" t="str">
        <f>IF(AF45="","",VLOOKUP(AF45,'標準様式１（勤務表_シフト記号表）'!$C$6:$L$47,10,FALSE))</f>
        <v/>
      </c>
      <c r="AG46" s="455" t="str">
        <f>IF(AG45="","",VLOOKUP(AG45,'標準様式１（勤務表_シフト記号表）'!$C$6:$L$47,10,FALSE))</f>
        <v/>
      </c>
      <c r="AH46" s="455" t="str">
        <f>IF(AH45="","",VLOOKUP(AH45,'標準様式１（勤務表_シフト記号表）'!$C$6:$L$47,10,FALSE))</f>
        <v/>
      </c>
      <c r="AI46" s="455" t="str">
        <f>IF(AI45="","",VLOOKUP(AI45,'標準様式１（勤務表_シフト記号表）'!$C$6:$L$47,10,FALSE))</f>
        <v/>
      </c>
      <c r="AJ46" s="456" t="str">
        <f>IF(AJ45="","",VLOOKUP(AJ45,'標準様式１（勤務表_シフト記号表）'!$C$6:$L$47,10,FALSE))</f>
        <v/>
      </c>
      <c r="AK46" s="454" t="str">
        <f>IF(AK45="","",VLOOKUP(AK45,'標準様式１（勤務表_シフト記号表）'!$C$6:$L$47,10,FALSE))</f>
        <v/>
      </c>
      <c r="AL46" s="455" t="str">
        <f>IF(AL45="","",VLOOKUP(AL45,'標準様式１（勤務表_シフト記号表）'!$C$6:$L$47,10,FALSE))</f>
        <v/>
      </c>
      <c r="AM46" s="455" t="str">
        <f>IF(AM45="","",VLOOKUP(AM45,'標準様式１（勤務表_シフト記号表）'!$C$6:$L$47,10,FALSE))</f>
        <v/>
      </c>
      <c r="AN46" s="455" t="str">
        <f>IF(AN45="","",VLOOKUP(AN45,'標準様式１（勤務表_シフト記号表）'!$C$6:$L$47,10,FALSE))</f>
        <v/>
      </c>
      <c r="AO46" s="455" t="str">
        <f>IF(AO45="","",VLOOKUP(AO45,'標準様式１（勤務表_シフト記号表）'!$C$6:$L$47,10,FALSE))</f>
        <v/>
      </c>
      <c r="AP46" s="455" t="str">
        <f>IF(AP45="","",VLOOKUP(AP45,'標準様式１（勤務表_シフト記号表）'!$C$6:$L$47,10,FALSE))</f>
        <v/>
      </c>
      <c r="AQ46" s="456" t="str">
        <f>IF(AQ45="","",VLOOKUP(AQ45,'標準様式１（勤務表_シフト記号表）'!$C$6:$L$47,10,FALSE))</f>
        <v/>
      </c>
      <c r="AR46" s="454" t="str">
        <f>IF(AR45="","",VLOOKUP(AR45,'標準様式１（勤務表_シフト記号表）'!$C$6:$L$47,10,FALSE))</f>
        <v/>
      </c>
      <c r="AS46" s="455" t="str">
        <f>IF(AS45="","",VLOOKUP(AS45,'標準様式１（勤務表_シフト記号表）'!$C$6:$L$47,10,FALSE))</f>
        <v/>
      </c>
      <c r="AT46" s="455" t="str">
        <f>IF(AT45="","",VLOOKUP(AT45,'標準様式１（勤務表_シフト記号表）'!$C$6:$L$47,10,FALSE))</f>
        <v/>
      </c>
      <c r="AU46" s="455" t="str">
        <f>IF(AU45="","",VLOOKUP(AU45,'標準様式１（勤務表_シフト記号表）'!$C$6:$L$47,10,FALSE))</f>
        <v/>
      </c>
      <c r="AV46" s="455" t="str">
        <f>IF(AV45="","",VLOOKUP(AV45,'標準様式１（勤務表_シフト記号表）'!$C$6:$L$47,10,FALSE))</f>
        <v/>
      </c>
      <c r="AW46" s="455" t="str">
        <f>IF(AW45="","",VLOOKUP(AW45,'標準様式１（勤務表_シフト記号表）'!$C$6:$L$47,10,FALSE))</f>
        <v/>
      </c>
      <c r="AX46" s="456" t="str">
        <f>IF(AX45="","",VLOOKUP(AX45,'標準様式１（勤務表_シフト記号表）'!$C$6:$L$47,10,FALSE))</f>
        <v/>
      </c>
      <c r="AY46" s="454" t="str">
        <f>IF(AY45="","",VLOOKUP(AY45,'標準様式１（勤務表_シフト記号表）'!$C$6:$L$47,10,FALSE))</f>
        <v/>
      </c>
      <c r="AZ46" s="455" t="str">
        <f>IF(AZ45="","",VLOOKUP(AZ45,'標準様式１（勤務表_シフト記号表）'!$C$6:$L$47,10,FALSE))</f>
        <v/>
      </c>
      <c r="BA46" s="455" t="str">
        <f>IF(BA45="","",VLOOKUP(BA45,'標準様式１（勤務表_シフト記号表）'!$C$6:$L$47,10,FALSE))</f>
        <v/>
      </c>
      <c r="BB46" s="1213">
        <f>IF($BE$3="４週",SUM(W46:AX46),IF($BE$3="暦月",SUM(W46:BA46),""))</f>
        <v>0</v>
      </c>
      <c r="BC46" s="1214"/>
      <c r="BD46" s="1215">
        <f>IF($BE$3="４週",BB46/4,IF($BE$3="暦月",(BB46/($BE$8/7)),""))</f>
        <v>0</v>
      </c>
      <c r="BE46" s="1214"/>
      <c r="BF46" s="1210"/>
      <c r="BG46" s="1211"/>
      <c r="BH46" s="1211"/>
      <c r="BI46" s="1211"/>
      <c r="BJ46" s="1212"/>
    </row>
    <row r="47" spans="2:62" ht="20.25" customHeight="1">
      <c r="B47" s="1152">
        <f>B45+1</f>
        <v>16</v>
      </c>
      <c r="C47" s="1216"/>
      <c r="D47" s="1143"/>
      <c r="E47" s="449"/>
      <c r="F47" s="450"/>
      <c r="G47" s="449"/>
      <c r="H47" s="450"/>
      <c r="I47" s="1217"/>
      <c r="J47" s="1218"/>
      <c r="K47" s="1141"/>
      <c r="L47" s="1142"/>
      <c r="M47" s="1142"/>
      <c r="N47" s="1143"/>
      <c r="O47" s="1147"/>
      <c r="P47" s="1148"/>
      <c r="Q47" s="1148"/>
      <c r="R47" s="1148"/>
      <c r="S47" s="1149"/>
      <c r="T47" s="469" t="s">
        <v>484</v>
      </c>
      <c r="U47" s="470"/>
      <c r="V47" s="471"/>
      <c r="W47" s="462"/>
      <c r="X47" s="463"/>
      <c r="Y47" s="463"/>
      <c r="Z47" s="463"/>
      <c r="AA47" s="463"/>
      <c r="AB47" s="463"/>
      <c r="AC47" s="464"/>
      <c r="AD47" s="462"/>
      <c r="AE47" s="463"/>
      <c r="AF47" s="463"/>
      <c r="AG47" s="463"/>
      <c r="AH47" s="463"/>
      <c r="AI47" s="463"/>
      <c r="AJ47" s="464"/>
      <c r="AK47" s="462"/>
      <c r="AL47" s="463"/>
      <c r="AM47" s="463"/>
      <c r="AN47" s="463"/>
      <c r="AO47" s="463"/>
      <c r="AP47" s="463"/>
      <c r="AQ47" s="464"/>
      <c r="AR47" s="462"/>
      <c r="AS47" s="463"/>
      <c r="AT47" s="463"/>
      <c r="AU47" s="463"/>
      <c r="AV47" s="463"/>
      <c r="AW47" s="463"/>
      <c r="AX47" s="464"/>
      <c r="AY47" s="462"/>
      <c r="AZ47" s="463"/>
      <c r="BA47" s="465"/>
      <c r="BB47" s="1150"/>
      <c r="BC47" s="1151"/>
      <c r="BD47" s="1205"/>
      <c r="BE47" s="1206"/>
      <c r="BF47" s="1207"/>
      <c r="BG47" s="1208"/>
      <c r="BH47" s="1208"/>
      <c r="BI47" s="1208"/>
      <c r="BJ47" s="1209"/>
    </row>
    <row r="48" spans="2:62" ht="20.25" customHeight="1">
      <c r="B48" s="1153"/>
      <c r="C48" s="1156"/>
      <c r="D48" s="1146"/>
      <c r="E48" s="449"/>
      <c r="F48" s="450">
        <f>C47</f>
        <v>0</v>
      </c>
      <c r="G48" s="449"/>
      <c r="H48" s="450">
        <f>I47</f>
        <v>0</v>
      </c>
      <c r="I48" s="1159"/>
      <c r="J48" s="1160"/>
      <c r="K48" s="1144"/>
      <c r="L48" s="1145"/>
      <c r="M48" s="1145"/>
      <c r="N48" s="1146"/>
      <c r="O48" s="1147"/>
      <c r="P48" s="1148"/>
      <c r="Q48" s="1148"/>
      <c r="R48" s="1148"/>
      <c r="S48" s="1149"/>
      <c r="T48" s="466" t="s">
        <v>487</v>
      </c>
      <c r="U48" s="467"/>
      <c r="V48" s="468"/>
      <c r="W48" s="454" t="str">
        <f>IF(W47="","",VLOOKUP(W47,'標準様式１（勤務表_シフト記号表）'!$C$6:$L$47,10,FALSE))</f>
        <v/>
      </c>
      <c r="X48" s="455" t="str">
        <f>IF(X47="","",VLOOKUP(X47,'標準様式１（勤務表_シフト記号表）'!$C$6:$L$47,10,FALSE))</f>
        <v/>
      </c>
      <c r="Y48" s="455" t="str">
        <f>IF(Y47="","",VLOOKUP(Y47,'標準様式１（勤務表_シフト記号表）'!$C$6:$L$47,10,FALSE))</f>
        <v/>
      </c>
      <c r="Z48" s="455" t="str">
        <f>IF(Z47="","",VLOOKUP(Z47,'標準様式１（勤務表_シフト記号表）'!$C$6:$L$47,10,FALSE))</f>
        <v/>
      </c>
      <c r="AA48" s="455" t="str">
        <f>IF(AA47="","",VLOOKUP(AA47,'標準様式１（勤務表_シフト記号表）'!$C$6:$L$47,10,FALSE))</f>
        <v/>
      </c>
      <c r="AB48" s="455" t="str">
        <f>IF(AB47="","",VLOOKUP(AB47,'標準様式１（勤務表_シフト記号表）'!$C$6:$L$47,10,FALSE))</f>
        <v/>
      </c>
      <c r="AC48" s="456" t="str">
        <f>IF(AC47="","",VLOOKUP(AC47,'標準様式１（勤務表_シフト記号表）'!$C$6:$L$47,10,FALSE))</f>
        <v/>
      </c>
      <c r="AD48" s="454" t="str">
        <f>IF(AD47="","",VLOOKUP(AD47,'標準様式１（勤務表_シフト記号表）'!$C$6:$L$47,10,FALSE))</f>
        <v/>
      </c>
      <c r="AE48" s="455" t="str">
        <f>IF(AE47="","",VLOOKUP(AE47,'標準様式１（勤務表_シフト記号表）'!$C$6:$L$47,10,FALSE))</f>
        <v/>
      </c>
      <c r="AF48" s="455" t="str">
        <f>IF(AF47="","",VLOOKUP(AF47,'標準様式１（勤務表_シフト記号表）'!$C$6:$L$47,10,FALSE))</f>
        <v/>
      </c>
      <c r="AG48" s="455" t="str">
        <f>IF(AG47="","",VLOOKUP(AG47,'標準様式１（勤務表_シフト記号表）'!$C$6:$L$47,10,FALSE))</f>
        <v/>
      </c>
      <c r="AH48" s="455" t="str">
        <f>IF(AH47="","",VLOOKUP(AH47,'標準様式１（勤務表_シフト記号表）'!$C$6:$L$47,10,FALSE))</f>
        <v/>
      </c>
      <c r="AI48" s="455" t="str">
        <f>IF(AI47="","",VLOOKUP(AI47,'標準様式１（勤務表_シフト記号表）'!$C$6:$L$47,10,FALSE))</f>
        <v/>
      </c>
      <c r="AJ48" s="456" t="str">
        <f>IF(AJ47="","",VLOOKUP(AJ47,'標準様式１（勤務表_シフト記号表）'!$C$6:$L$47,10,FALSE))</f>
        <v/>
      </c>
      <c r="AK48" s="454" t="str">
        <f>IF(AK47="","",VLOOKUP(AK47,'標準様式１（勤務表_シフト記号表）'!$C$6:$L$47,10,FALSE))</f>
        <v/>
      </c>
      <c r="AL48" s="455" t="str">
        <f>IF(AL47="","",VLOOKUP(AL47,'標準様式１（勤務表_シフト記号表）'!$C$6:$L$47,10,FALSE))</f>
        <v/>
      </c>
      <c r="AM48" s="455" t="str">
        <f>IF(AM47="","",VLOOKUP(AM47,'標準様式１（勤務表_シフト記号表）'!$C$6:$L$47,10,FALSE))</f>
        <v/>
      </c>
      <c r="AN48" s="455" t="str">
        <f>IF(AN47="","",VLOOKUP(AN47,'標準様式１（勤務表_シフト記号表）'!$C$6:$L$47,10,FALSE))</f>
        <v/>
      </c>
      <c r="AO48" s="455" t="str">
        <f>IF(AO47="","",VLOOKUP(AO47,'標準様式１（勤務表_シフト記号表）'!$C$6:$L$47,10,FALSE))</f>
        <v/>
      </c>
      <c r="AP48" s="455" t="str">
        <f>IF(AP47="","",VLOOKUP(AP47,'標準様式１（勤務表_シフト記号表）'!$C$6:$L$47,10,FALSE))</f>
        <v/>
      </c>
      <c r="AQ48" s="456" t="str">
        <f>IF(AQ47="","",VLOOKUP(AQ47,'標準様式１（勤務表_シフト記号表）'!$C$6:$L$47,10,FALSE))</f>
        <v/>
      </c>
      <c r="AR48" s="454" t="str">
        <f>IF(AR47="","",VLOOKUP(AR47,'標準様式１（勤務表_シフト記号表）'!$C$6:$L$47,10,FALSE))</f>
        <v/>
      </c>
      <c r="AS48" s="455" t="str">
        <f>IF(AS47="","",VLOOKUP(AS47,'標準様式１（勤務表_シフト記号表）'!$C$6:$L$47,10,FALSE))</f>
        <v/>
      </c>
      <c r="AT48" s="455" t="str">
        <f>IF(AT47="","",VLOOKUP(AT47,'標準様式１（勤務表_シフト記号表）'!$C$6:$L$47,10,FALSE))</f>
        <v/>
      </c>
      <c r="AU48" s="455" t="str">
        <f>IF(AU47="","",VLOOKUP(AU47,'標準様式１（勤務表_シフト記号表）'!$C$6:$L$47,10,FALSE))</f>
        <v/>
      </c>
      <c r="AV48" s="455" t="str">
        <f>IF(AV47="","",VLOOKUP(AV47,'標準様式１（勤務表_シフト記号表）'!$C$6:$L$47,10,FALSE))</f>
        <v/>
      </c>
      <c r="AW48" s="455" t="str">
        <f>IF(AW47="","",VLOOKUP(AW47,'標準様式１（勤務表_シフト記号表）'!$C$6:$L$47,10,FALSE))</f>
        <v/>
      </c>
      <c r="AX48" s="456" t="str">
        <f>IF(AX47="","",VLOOKUP(AX47,'標準様式１（勤務表_シフト記号表）'!$C$6:$L$47,10,FALSE))</f>
        <v/>
      </c>
      <c r="AY48" s="454" t="str">
        <f>IF(AY47="","",VLOOKUP(AY47,'標準様式１（勤務表_シフト記号表）'!$C$6:$L$47,10,FALSE))</f>
        <v/>
      </c>
      <c r="AZ48" s="455" t="str">
        <f>IF(AZ47="","",VLOOKUP(AZ47,'標準様式１（勤務表_シフト記号表）'!$C$6:$L$47,10,FALSE))</f>
        <v/>
      </c>
      <c r="BA48" s="455" t="str">
        <f>IF(BA47="","",VLOOKUP(BA47,'標準様式１（勤務表_シフト記号表）'!$C$6:$L$47,10,FALSE))</f>
        <v/>
      </c>
      <c r="BB48" s="1213">
        <f>IF($BE$3="４週",SUM(W48:AX48),IF($BE$3="暦月",SUM(W48:BA48),""))</f>
        <v>0</v>
      </c>
      <c r="BC48" s="1214"/>
      <c r="BD48" s="1215">
        <f>IF($BE$3="４週",BB48/4,IF($BE$3="暦月",(BB48/($BE$8/7)),""))</f>
        <v>0</v>
      </c>
      <c r="BE48" s="1214"/>
      <c r="BF48" s="1210"/>
      <c r="BG48" s="1211"/>
      <c r="BH48" s="1211"/>
      <c r="BI48" s="1211"/>
      <c r="BJ48" s="1212"/>
    </row>
    <row r="49" spans="2:62" ht="20.25" customHeight="1">
      <c r="B49" s="1152">
        <f>B47+1</f>
        <v>17</v>
      </c>
      <c r="C49" s="1216"/>
      <c r="D49" s="1143"/>
      <c r="E49" s="449"/>
      <c r="F49" s="450"/>
      <c r="G49" s="449"/>
      <c r="H49" s="450"/>
      <c r="I49" s="1217"/>
      <c r="J49" s="1218"/>
      <c r="K49" s="1141"/>
      <c r="L49" s="1142"/>
      <c r="M49" s="1142"/>
      <c r="N49" s="1143"/>
      <c r="O49" s="1147"/>
      <c r="P49" s="1148"/>
      <c r="Q49" s="1148"/>
      <c r="R49" s="1148"/>
      <c r="S49" s="1149"/>
      <c r="T49" s="469" t="s">
        <v>484</v>
      </c>
      <c r="U49" s="470"/>
      <c r="V49" s="471"/>
      <c r="W49" s="462"/>
      <c r="X49" s="463"/>
      <c r="Y49" s="463"/>
      <c r="Z49" s="463"/>
      <c r="AA49" s="463"/>
      <c r="AB49" s="463"/>
      <c r="AC49" s="464"/>
      <c r="AD49" s="462"/>
      <c r="AE49" s="463"/>
      <c r="AF49" s="463"/>
      <c r="AG49" s="463"/>
      <c r="AH49" s="463"/>
      <c r="AI49" s="463"/>
      <c r="AJ49" s="464"/>
      <c r="AK49" s="462"/>
      <c r="AL49" s="463"/>
      <c r="AM49" s="463"/>
      <c r="AN49" s="463"/>
      <c r="AO49" s="463"/>
      <c r="AP49" s="463"/>
      <c r="AQ49" s="464"/>
      <c r="AR49" s="462"/>
      <c r="AS49" s="463"/>
      <c r="AT49" s="463"/>
      <c r="AU49" s="463"/>
      <c r="AV49" s="463"/>
      <c r="AW49" s="463"/>
      <c r="AX49" s="464"/>
      <c r="AY49" s="462"/>
      <c r="AZ49" s="463"/>
      <c r="BA49" s="465"/>
      <c r="BB49" s="1150"/>
      <c r="BC49" s="1151"/>
      <c r="BD49" s="1205"/>
      <c r="BE49" s="1206"/>
      <c r="BF49" s="1207"/>
      <c r="BG49" s="1208"/>
      <c r="BH49" s="1208"/>
      <c r="BI49" s="1208"/>
      <c r="BJ49" s="1209"/>
    </row>
    <row r="50" spans="2:62" ht="20.25" customHeight="1">
      <c r="B50" s="1153"/>
      <c r="C50" s="1156"/>
      <c r="D50" s="1146"/>
      <c r="E50" s="449"/>
      <c r="F50" s="450">
        <f>C49</f>
        <v>0</v>
      </c>
      <c r="G50" s="449"/>
      <c r="H50" s="450">
        <f>I49</f>
        <v>0</v>
      </c>
      <c r="I50" s="1159"/>
      <c r="J50" s="1160"/>
      <c r="K50" s="1144"/>
      <c r="L50" s="1145"/>
      <c r="M50" s="1145"/>
      <c r="N50" s="1146"/>
      <c r="O50" s="1147"/>
      <c r="P50" s="1148"/>
      <c r="Q50" s="1148"/>
      <c r="R50" s="1148"/>
      <c r="S50" s="1149"/>
      <c r="T50" s="466" t="s">
        <v>487</v>
      </c>
      <c r="U50" s="467"/>
      <c r="V50" s="468"/>
      <c r="W50" s="454" t="str">
        <f>IF(W49="","",VLOOKUP(W49,'標準様式１（勤務表_シフト記号表）'!$C$6:$L$47,10,FALSE))</f>
        <v/>
      </c>
      <c r="X50" s="455" t="str">
        <f>IF(X49="","",VLOOKUP(X49,'標準様式１（勤務表_シフト記号表）'!$C$6:$L$47,10,FALSE))</f>
        <v/>
      </c>
      <c r="Y50" s="455" t="str">
        <f>IF(Y49="","",VLOOKUP(Y49,'標準様式１（勤務表_シフト記号表）'!$C$6:$L$47,10,FALSE))</f>
        <v/>
      </c>
      <c r="Z50" s="455" t="str">
        <f>IF(Z49="","",VLOOKUP(Z49,'標準様式１（勤務表_シフト記号表）'!$C$6:$L$47,10,FALSE))</f>
        <v/>
      </c>
      <c r="AA50" s="455" t="str">
        <f>IF(AA49="","",VLOOKUP(AA49,'標準様式１（勤務表_シフト記号表）'!$C$6:$L$47,10,FALSE))</f>
        <v/>
      </c>
      <c r="AB50" s="455" t="str">
        <f>IF(AB49="","",VLOOKUP(AB49,'標準様式１（勤務表_シフト記号表）'!$C$6:$L$47,10,FALSE))</f>
        <v/>
      </c>
      <c r="AC50" s="456" t="str">
        <f>IF(AC49="","",VLOOKUP(AC49,'標準様式１（勤務表_シフト記号表）'!$C$6:$L$47,10,FALSE))</f>
        <v/>
      </c>
      <c r="AD50" s="454" t="str">
        <f>IF(AD49="","",VLOOKUP(AD49,'標準様式１（勤務表_シフト記号表）'!$C$6:$L$47,10,FALSE))</f>
        <v/>
      </c>
      <c r="AE50" s="455" t="str">
        <f>IF(AE49="","",VLOOKUP(AE49,'標準様式１（勤務表_シフト記号表）'!$C$6:$L$47,10,FALSE))</f>
        <v/>
      </c>
      <c r="AF50" s="455" t="str">
        <f>IF(AF49="","",VLOOKUP(AF49,'標準様式１（勤務表_シフト記号表）'!$C$6:$L$47,10,FALSE))</f>
        <v/>
      </c>
      <c r="AG50" s="455" t="str">
        <f>IF(AG49="","",VLOOKUP(AG49,'標準様式１（勤務表_シフト記号表）'!$C$6:$L$47,10,FALSE))</f>
        <v/>
      </c>
      <c r="AH50" s="455" t="str">
        <f>IF(AH49="","",VLOOKUP(AH49,'標準様式１（勤務表_シフト記号表）'!$C$6:$L$47,10,FALSE))</f>
        <v/>
      </c>
      <c r="AI50" s="455" t="str">
        <f>IF(AI49="","",VLOOKUP(AI49,'標準様式１（勤務表_シフト記号表）'!$C$6:$L$47,10,FALSE))</f>
        <v/>
      </c>
      <c r="AJ50" s="456" t="str">
        <f>IF(AJ49="","",VLOOKUP(AJ49,'標準様式１（勤務表_シフト記号表）'!$C$6:$L$47,10,FALSE))</f>
        <v/>
      </c>
      <c r="AK50" s="454" t="str">
        <f>IF(AK49="","",VLOOKUP(AK49,'標準様式１（勤務表_シフト記号表）'!$C$6:$L$47,10,FALSE))</f>
        <v/>
      </c>
      <c r="AL50" s="455" t="str">
        <f>IF(AL49="","",VLOOKUP(AL49,'標準様式１（勤務表_シフト記号表）'!$C$6:$L$47,10,FALSE))</f>
        <v/>
      </c>
      <c r="AM50" s="455" t="str">
        <f>IF(AM49="","",VLOOKUP(AM49,'標準様式１（勤務表_シフト記号表）'!$C$6:$L$47,10,FALSE))</f>
        <v/>
      </c>
      <c r="AN50" s="455" t="str">
        <f>IF(AN49="","",VLOOKUP(AN49,'標準様式１（勤務表_シフト記号表）'!$C$6:$L$47,10,FALSE))</f>
        <v/>
      </c>
      <c r="AO50" s="455" t="str">
        <f>IF(AO49="","",VLOOKUP(AO49,'標準様式１（勤務表_シフト記号表）'!$C$6:$L$47,10,FALSE))</f>
        <v/>
      </c>
      <c r="AP50" s="455" t="str">
        <f>IF(AP49="","",VLOOKUP(AP49,'標準様式１（勤務表_シフト記号表）'!$C$6:$L$47,10,FALSE))</f>
        <v/>
      </c>
      <c r="AQ50" s="456" t="str">
        <f>IF(AQ49="","",VLOOKUP(AQ49,'標準様式１（勤務表_シフト記号表）'!$C$6:$L$47,10,FALSE))</f>
        <v/>
      </c>
      <c r="AR50" s="454" t="str">
        <f>IF(AR49="","",VLOOKUP(AR49,'標準様式１（勤務表_シフト記号表）'!$C$6:$L$47,10,FALSE))</f>
        <v/>
      </c>
      <c r="AS50" s="455" t="str">
        <f>IF(AS49="","",VLOOKUP(AS49,'標準様式１（勤務表_シフト記号表）'!$C$6:$L$47,10,FALSE))</f>
        <v/>
      </c>
      <c r="AT50" s="455" t="str">
        <f>IF(AT49="","",VLOOKUP(AT49,'標準様式１（勤務表_シフト記号表）'!$C$6:$L$47,10,FALSE))</f>
        <v/>
      </c>
      <c r="AU50" s="455" t="str">
        <f>IF(AU49="","",VLOOKUP(AU49,'標準様式１（勤務表_シフト記号表）'!$C$6:$L$47,10,FALSE))</f>
        <v/>
      </c>
      <c r="AV50" s="455" t="str">
        <f>IF(AV49="","",VLOOKUP(AV49,'標準様式１（勤務表_シフト記号表）'!$C$6:$L$47,10,FALSE))</f>
        <v/>
      </c>
      <c r="AW50" s="455" t="str">
        <f>IF(AW49="","",VLOOKUP(AW49,'標準様式１（勤務表_シフト記号表）'!$C$6:$L$47,10,FALSE))</f>
        <v/>
      </c>
      <c r="AX50" s="456" t="str">
        <f>IF(AX49="","",VLOOKUP(AX49,'標準様式１（勤務表_シフト記号表）'!$C$6:$L$47,10,FALSE))</f>
        <v/>
      </c>
      <c r="AY50" s="454" t="str">
        <f>IF(AY49="","",VLOOKUP(AY49,'標準様式１（勤務表_シフト記号表）'!$C$6:$L$47,10,FALSE))</f>
        <v/>
      </c>
      <c r="AZ50" s="455" t="str">
        <f>IF(AZ49="","",VLOOKUP(AZ49,'標準様式１（勤務表_シフト記号表）'!$C$6:$L$47,10,FALSE))</f>
        <v/>
      </c>
      <c r="BA50" s="455" t="str">
        <f>IF(BA49="","",VLOOKUP(BA49,'標準様式１（勤務表_シフト記号表）'!$C$6:$L$47,10,FALSE))</f>
        <v/>
      </c>
      <c r="BB50" s="1213">
        <f>IF($BE$3="４週",SUM(W50:AX50),IF($BE$3="暦月",SUM(W50:BA50),""))</f>
        <v>0</v>
      </c>
      <c r="BC50" s="1214"/>
      <c r="BD50" s="1215">
        <f>IF($BE$3="４週",BB50/4,IF($BE$3="暦月",(BB50/($BE$8/7)),""))</f>
        <v>0</v>
      </c>
      <c r="BE50" s="1214"/>
      <c r="BF50" s="1210"/>
      <c r="BG50" s="1211"/>
      <c r="BH50" s="1211"/>
      <c r="BI50" s="1211"/>
      <c r="BJ50" s="1212"/>
    </row>
    <row r="51" spans="2:62" ht="20.25" customHeight="1">
      <c r="B51" s="1152">
        <f>B49+1</f>
        <v>18</v>
      </c>
      <c r="C51" s="1216"/>
      <c r="D51" s="1143"/>
      <c r="E51" s="449"/>
      <c r="F51" s="450"/>
      <c r="G51" s="449"/>
      <c r="H51" s="450"/>
      <c r="I51" s="1217"/>
      <c r="J51" s="1218"/>
      <c r="K51" s="1141"/>
      <c r="L51" s="1142"/>
      <c r="M51" s="1142"/>
      <c r="N51" s="1143"/>
      <c r="O51" s="1147"/>
      <c r="P51" s="1148"/>
      <c r="Q51" s="1148"/>
      <c r="R51" s="1148"/>
      <c r="S51" s="1149"/>
      <c r="T51" s="469" t="s">
        <v>484</v>
      </c>
      <c r="U51" s="470"/>
      <c r="V51" s="471"/>
      <c r="W51" s="462"/>
      <c r="X51" s="463"/>
      <c r="Y51" s="463"/>
      <c r="Z51" s="463"/>
      <c r="AA51" s="463"/>
      <c r="AB51" s="463"/>
      <c r="AC51" s="464"/>
      <c r="AD51" s="462"/>
      <c r="AE51" s="463"/>
      <c r="AF51" s="463"/>
      <c r="AG51" s="463"/>
      <c r="AH51" s="463"/>
      <c r="AI51" s="463"/>
      <c r="AJ51" s="464"/>
      <c r="AK51" s="462"/>
      <c r="AL51" s="463"/>
      <c r="AM51" s="463"/>
      <c r="AN51" s="463"/>
      <c r="AO51" s="463"/>
      <c r="AP51" s="463"/>
      <c r="AQ51" s="464"/>
      <c r="AR51" s="462"/>
      <c r="AS51" s="463"/>
      <c r="AT51" s="463"/>
      <c r="AU51" s="463"/>
      <c r="AV51" s="463"/>
      <c r="AW51" s="463"/>
      <c r="AX51" s="464"/>
      <c r="AY51" s="462"/>
      <c r="AZ51" s="463"/>
      <c r="BA51" s="465"/>
      <c r="BB51" s="1150"/>
      <c r="BC51" s="1151"/>
      <c r="BD51" s="1205"/>
      <c r="BE51" s="1206"/>
      <c r="BF51" s="1207"/>
      <c r="BG51" s="1208"/>
      <c r="BH51" s="1208"/>
      <c r="BI51" s="1208"/>
      <c r="BJ51" s="1209"/>
    </row>
    <row r="52" spans="2:62" ht="20.25" customHeight="1">
      <c r="B52" s="1153"/>
      <c r="C52" s="1156"/>
      <c r="D52" s="1146"/>
      <c r="E52" s="449"/>
      <c r="F52" s="450">
        <f>C51</f>
        <v>0</v>
      </c>
      <c r="G52" s="449"/>
      <c r="H52" s="450">
        <f>I51</f>
        <v>0</v>
      </c>
      <c r="I52" s="1159"/>
      <c r="J52" s="1160"/>
      <c r="K52" s="1144"/>
      <c r="L52" s="1145"/>
      <c r="M52" s="1145"/>
      <c r="N52" s="1146"/>
      <c r="O52" s="1147"/>
      <c r="P52" s="1148"/>
      <c r="Q52" s="1148"/>
      <c r="R52" s="1148"/>
      <c r="S52" s="1149"/>
      <c r="T52" s="466" t="s">
        <v>487</v>
      </c>
      <c r="U52" s="467"/>
      <c r="V52" s="468"/>
      <c r="W52" s="454" t="str">
        <f>IF(W51="","",VLOOKUP(W51,'標準様式１（勤務表_シフト記号表）'!$C$6:$L$47,10,FALSE))</f>
        <v/>
      </c>
      <c r="X52" s="455" t="str">
        <f>IF(X51="","",VLOOKUP(X51,'標準様式１（勤務表_シフト記号表）'!$C$6:$L$47,10,FALSE))</f>
        <v/>
      </c>
      <c r="Y52" s="455" t="str">
        <f>IF(Y51="","",VLOOKUP(Y51,'標準様式１（勤務表_シフト記号表）'!$C$6:$L$47,10,FALSE))</f>
        <v/>
      </c>
      <c r="Z52" s="455" t="str">
        <f>IF(Z51="","",VLOOKUP(Z51,'標準様式１（勤務表_シフト記号表）'!$C$6:$L$47,10,FALSE))</f>
        <v/>
      </c>
      <c r="AA52" s="455" t="str">
        <f>IF(AA51="","",VLOOKUP(AA51,'標準様式１（勤務表_シフト記号表）'!$C$6:$L$47,10,FALSE))</f>
        <v/>
      </c>
      <c r="AB52" s="455" t="str">
        <f>IF(AB51="","",VLOOKUP(AB51,'標準様式１（勤務表_シフト記号表）'!$C$6:$L$47,10,FALSE))</f>
        <v/>
      </c>
      <c r="AC52" s="456" t="str">
        <f>IF(AC51="","",VLOOKUP(AC51,'標準様式１（勤務表_シフト記号表）'!$C$6:$L$47,10,FALSE))</f>
        <v/>
      </c>
      <c r="AD52" s="454" t="str">
        <f>IF(AD51="","",VLOOKUP(AD51,'標準様式１（勤務表_シフト記号表）'!$C$6:$L$47,10,FALSE))</f>
        <v/>
      </c>
      <c r="AE52" s="455" t="str">
        <f>IF(AE51="","",VLOOKUP(AE51,'標準様式１（勤務表_シフト記号表）'!$C$6:$L$47,10,FALSE))</f>
        <v/>
      </c>
      <c r="AF52" s="455" t="str">
        <f>IF(AF51="","",VLOOKUP(AF51,'標準様式１（勤務表_シフト記号表）'!$C$6:$L$47,10,FALSE))</f>
        <v/>
      </c>
      <c r="AG52" s="455" t="str">
        <f>IF(AG51="","",VLOOKUP(AG51,'標準様式１（勤務表_シフト記号表）'!$C$6:$L$47,10,FALSE))</f>
        <v/>
      </c>
      <c r="AH52" s="455" t="str">
        <f>IF(AH51="","",VLOOKUP(AH51,'標準様式１（勤務表_シフト記号表）'!$C$6:$L$47,10,FALSE))</f>
        <v/>
      </c>
      <c r="AI52" s="455" t="str">
        <f>IF(AI51="","",VLOOKUP(AI51,'標準様式１（勤務表_シフト記号表）'!$C$6:$L$47,10,FALSE))</f>
        <v/>
      </c>
      <c r="AJ52" s="456" t="str">
        <f>IF(AJ51="","",VLOOKUP(AJ51,'標準様式１（勤務表_シフト記号表）'!$C$6:$L$47,10,FALSE))</f>
        <v/>
      </c>
      <c r="AK52" s="454" t="str">
        <f>IF(AK51="","",VLOOKUP(AK51,'標準様式１（勤務表_シフト記号表）'!$C$6:$L$47,10,FALSE))</f>
        <v/>
      </c>
      <c r="AL52" s="455" t="str">
        <f>IF(AL51="","",VLOOKUP(AL51,'標準様式１（勤務表_シフト記号表）'!$C$6:$L$47,10,FALSE))</f>
        <v/>
      </c>
      <c r="AM52" s="455" t="str">
        <f>IF(AM51="","",VLOOKUP(AM51,'標準様式１（勤務表_シフト記号表）'!$C$6:$L$47,10,FALSE))</f>
        <v/>
      </c>
      <c r="AN52" s="455" t="str">
        <f>IF(AN51="","",VLOOKUP(AN51,'標準様式１（勤務表_シフト記号表）'!$C$6:$L$47,10,FALSE))</f>
        <v/>
      </c>
      <c r="AO52" s="455" t="str">
        <f>IF(AO51="","",VLOOKUP(AO51,'標準様式１（勤務表_シフト記号表）'!$C$6:$L$47,10,FALSE))</f>
        <v/>
      </c>
      <c r="AP52" s="455" t="str">
        <f>IF(AP51="","",VLOOKUP(AP51,'標準様式１（勤務表_シフト記号表）'!$C$6:$L$47,10,FALSE))</f>
        <v/>
      </c>
      <c r="AQ52" s="456" t="str">
        <f>IF(AQ51="","",VLOOKUP(AQ51,'標準様式１（勤務表_シフト記号表）'!$C$6:$L$47,10,FALSE))</f>
        <v/>
      </c>
      <c r="AR52" s="454" t="str">
        <f>IF(AR51="","",VLOOKUP(AR51,'標準様式１（勤務表_シフト記号表）'!$C$6:$L$47,10,FALSE))</f>
        <v/>
      </c>
      <c r="AS52" s="455" t="str">
        <f>IF(AS51="","",VLOOKUP(AS51,'標準様式１（勤務表_シフト記号表）'!$C$6:$L$47,10,FALSE))</f>
        <v/>
      </c>
      <c r="AT52" s="455" t="str">
        <f>IF(AT51="","",VLOOKUP(AT51,'標準様式１（勤務表_シフト記号表）'!$C$6:$L$47,10,FALSE))</f>
        <v/>
      </c>
      <c r="AU52" s="455" t="str">
        <f>IF(AU51="","",VLOOKUP(AU51,'標準様式１（勤務表_シフト記号表）'!$C$6:$L$47,10,FALSE))</f>
        <v/>
      </c>
      <c r="AV52" s="455" t="str">
        <f>IF(AV51="","",VLOOKUP(AV51,'標準様式１（勤務表_シフト記号表）'!$C$6:$L$47,10,FALSE))</f>
        <v/>
      </c>
      <c r="AW52" s="455" t="str">
        <f>IF(AW51="","",VLOOKUP(AW51,'標準様式１（勤務表_シフト記号表）'!$C$6:$L$47,10,FALSE))</f>
        <v/>
      </c>
      <c r="AX52" s="456" t="str">
        <f>IF(AX51="","",VLOOKUP(AX51,'標準様式１（勤務表_シフト記号表）'!$C$6:$L$47,10,FALSE))</f>
        <v/>
      </c>
      <c r="AY52" s="454" t="str">
        <f>IF(AY51="","",VLOOKUP(AY51,'標準様式１（勤務表_シフト記号表）'!$C$6:$L$47,10,FALSE))</f>
        <v/>
      </c>
      <c r="AZ52" s="455" t="str">
        <f>IF(AZ51="","",VLOOKUP(AZ51,'標準様式１（勤務表_シフト記号表）'!$C$6:$L$47,10,FALSE))</f>
        <v/>
      </c>
      <c r="BA52" s="455" t="str">
        <f>IF(BA51="","",VLOOKUP(BA51,'標準様式１（勤務表_シフト記号表）'!$C$6:$L$47,10,FALSE))</f>
        <v/>
      </c>
      <c r="BB52" s="1213">
        <f>IF($BE$3="４週",SUM(W52:AX52),IF($BE$3="暦月",SUM(W52:BA52),""))</f>
        <v>0</v>
      </c>
      <c r="BC52" s="1214"/>
      <c r="BD52" s="1215">
        <f>IF($BE$3="４週",BB52/4,IF($BE$3="暦月",(BB52/($BE$8/7)),""))</f>
        <v>0</v>
      </c>
      <c r="BE52" s="1214"/>
      <c r="BF52" s="1210"/>
      <c r="BG52" s="1211"/>
      <c r="BH52" s="1211"/>
      <c r="BI52" s="1211"/>
      <c r="BJ52" s="1212"/>
    </row>
    <row r="53" spans="2:62" ht="20.25" customHeight="1">
      <c r="B53" s="1152">
        <f>B51+1</f>
        <v>19</v>
      </c>
      <c r="C53" s="1216"/>
      <c r="D53" s="1143"/>
      <c r="E53" s="457"/>
      <c r="F53" s="458"/>
      <c r="G53" s="457"/>
      <c r="H53" s="458"/>
      <c r="I53" s="1217"/>
      <c r="J53" s="1218"/>
      <c r="K53" s="1141"/>
      <c r="L53" s="1142"/>
      <c r="M53" s="1142"/>
      <c r="N53" s="1143"/>
      <c r="O53" s="1147"/>
      <c r="P53" s="1148"/>
      <c r="Q53" s="1148"/>
      <c r="R53" s="1148"/>
      <c r="S53" s="1149"/>
      <c r="T53" s="459" t="s">
        <v>484</v>
      </c>
      <c r="U53" s="460"/>
      <c r="V53" s="461"/>
      <c r="W53" s="462"/>
      <c r="X53" s="463"/>
      <c r="Y53" s="463"/>
      <c r="Z53" s="463"/>
      <c r="AA53" s="463"/>
      <c r="AB53" s="463"/>
      <c r="AC53" s="464"/>
      <c r="AD53" s="462"/>
      <c r="AE53" s="463"/>
      <c r="AF53" s="463"/>
      <c r="AG53" s="463"/>
      <c r="AH53" s="463"/>
      <c r="AI53" s="463"/>
      <c r="AJ53" s="464"/>
      <c r="AK53" s="462"/>
      <c r="AL53" s="463"/>
      <c r="AM53" s="463"/>
      <c r="AN53" s="463"/>
      <c r="AO53" s="463"/>
      <c r="AP53" s="463"/>
      <c r="AQ53" s="464"/>
      <c r="AR53" s="462"/>
      <c r="AS53" s="463"/>
      <c r="AT53" s="463"/>
      <c r="AU53" s="463"/>
      <c r="AV53" s="463"/>
      <c r="AW53" s="463"/>
      <c r="AX53" s="464"/>
      <c r="AY53" s="462"/>
      <c r="AZ53" s="463"/>
      <c r="BA53" s="465"/>
      <c r="BB53" s="1150"/>
      <c r="BC53" s="1151"/>
      <c r="BD53" s="1205"/>
      <c r="BE53" s="1206"/>
      <c r="BF53" s="1207"/>
      <c r="BG53" s="1208"/>
      <c r="BH53" s="1208"/>
      <c r="BI53" s="1208"/>
      <c r="BJ53" s="1209"/>
    </row>
    <row r="54" spans="2:62" ht="20.25" customHeight="1">
      <c r="B54" s="1153"/>
      <c r="C54" s="1156"/>
      <c r="D54" s="1146"/>
      <c r="E54" s="449"/>
      <c r="F54" s="450">
        <f>C53</f>
        <v>0</v>
      </c>
      <c r="G54" s="449"/>
      <c r="H54" s="450">
        <f>I53</f>
        <v>0</v>
      </c>
      <c r="I54" s="1159"/>
      <c r="J54" s="1160"/>
      <c r="K54" s="1144"/>
      <c r="L54" s="1145"/>
      <c r="M54" s="1145"/>
      <c r="N54" s="1146"/>
      <c r="O54" s="1147"/>
      <c r="P54" s="1148"/>
      <c r="Q54" s="1148"/>
      <c r="R54" s="1148"/>
      <c r="S54" s="1149"/>
      <c r="T54" s="466" t="s">
        <v>487</v>
      </c>
      <c r="U54" s="452"/>
      <c r="V54" s="453"/>
      <c r="W54" s="454" t="str">
        <f>IF(W53="","",VLOOKUP(W53,'標準様式１（勤務表_シフト記号表）'!$C$6:$L$47,10,FALSE))</f>
        <v/>
      </c>
      <c r="X54" s="455" t="str">
        <f>IF(X53="","",VLOOKUP(X53,'標準様式１（勤務表_シフト記号表）'!$C$6:$L$47,10,FALSE))</f>
        <v/>
      </c>
      <c r="Y54" s="455" t="str">
        <f>IF(Y53="","",VLOOKUP(Y53,'標準様式１（勤務表_シフト記号表）'!$C$6:$L$47,10,FALSE))</f>
        <v/>
      </c>
      <c r="Z54" s="455" t="str">
        <f>IF(Z53="","",VLOOKUP(Z53,'標準様式１（勤務表_シフト記号表）'!$C$6:$L$47,10,FALSE))</f>
        <v/>
      </c>
      <c r="AA54" s="455" t="str">
        <f>IF(AA53="","",VLOOKUP(AA53,'標準様式１（勤務表_シフト記号表）'!$C$6:$L$47,10,FALSE))</f>
        <v/>
      </c>
      <c r="AB54" s="455" t="str">
        <f>IF(AB53="","",VLOOKUP(AB53,'標準様式１（勤務表_シフト記号表）'!$C$6:$L$47,10,FALSE))</f>
        <v/>
      </c>
      <c r="AC54" s="456" t="str">
        <f>IF(AC53="","",VLOOKUP(AC53,'標準様式１（勤務表_シフト記号表）'!$C$6:$L$47,10,FALSE))</f>
        <v/>
      </c>
      <c r="AD54" s="454" t="str">
        <f>IF(AD53="","",VLOOKUP(AD53,'標準様式１（勤務表_シフト記号表）'!$C$6:$L$47,10,FALSE))</f>
        <v/>
      </c>
      <c r="AE54" s="455" t="str">
        <f>IF(AE53="","",VLOOKUP(AE53,'標準様式１（勤務表_シフト記号表）'!$C$6:$L$47,10,FALSE))</f>
        <v/>
      </c>
      <c r="AF54" s="455" t="str">
        <f>IF(AF53="","",VLOOKUP(AF53,'標準様式１（勤務表_シフト記号表）'!$C$6:$L$47,10,FALSE))</f>
        <v/>
      </c>
      <c r="AG54" s="455" t="str">
        <f>IF(AG53="","",VLOOKUP(AG53,'標準様式１（勤務表_シフト記号表）'!$C$6:$L$47,10,FALSE))</f>
        <v/>
      </c>
      <c r="AH54" s="455" t="str">
        <f>IF(AH53="","",VLOOKUP(AH53,'標準様式１（勤務表_シフト記号表）'!$C$6:$L$47,10,FALSE))</f>
        <v/>
      </c>
      <c r="AI54" s="455" t="str">
        <f>IF(AI53="","",VLOOKUP(AI53,'標準様式１（勤務表_シフト記号表）'!$C$6:$L$47,10,FALSE))</f>
        <v/>
      </c>
      <c r="AJ54" s="456" t="str">
        <f>IF(AJ53="","",VLOOKUP(AJ53,'標準様式１（勤務表_シフト記号表）'!$C$6:$L$47,10,FALSE))</f>
        <v/>
      </c>
      <c r="AK54" s="454" t="str">
        <f>IF(AK53="","",VLOOKUP(AK53,'標準様式１（勤務表_シフト記号表）'!$C$6:$L$47,10,FALSE))</f>
        <v/>
      </c>
      <c r="AL54" s="455" t="str">
        <f>IF(AL53="","",VLOOKUP(AL53,'標準様式１（勤務表_シフト記号表）'!$C$6:$L$47,10,FALSE))</f>
        <v/>
      </c>
      <c r="AM54" s="455" t="str">
        <f>IF(AM53="","",VLOOKUP(AM53,'標準様式１（勤務表_シフト記号表）'!$C$6:$L$47,10,FALSE))</f>
        <v/>
      </c>
      <c r="AN54" s="455" t="str">
        <f>IF(AN53="","",VLOOKUP(AN53,'標準様式１（勤務表_シフト記号表）'!$C$6:$L$47,10,FALSE))</f>
        <v/>
      </c>
      <c r="AO54" s="455" t="str">
        <f>IF(AO53="","",VLOOKUP(AO53,'標準様式１（勤務表_シフト記号表）'!$C$6:$L$47,10,FALSE))</f>
        <v/>
      </c>
      <c r="AP54" s="455" t="str">
        <f>IF(AP53="","",VLOOKUP(AP53,'標準様式１（勤務表_シフト記号表）'!$C$6:$L$47,10,FALSE))</f>
        <v/>
      </c>
      <c r="AQ54" s="456" t="str">
        <f>IF(AQ53="","",VLOOKUP(AQ53,'標準様式１（勤務表_シフト記号表）'!$C$6:$L$47,10,FALSE))</f>
        <v/>
      </c>
      <c r="AR54" s="454" t="str">
        <f>IF(AR53="","",VLOOKUP(AR53,'標準様式１（勤務表_シフト記号表）'!$C$6:$L$47,10,FALSE))</f>
        <v/>
      </c>
      <c r="AS54" s="455" t="str">
        <f>IF(AS53="","",VLOOKUP(AS53,'標準様式１（勤務表_シフト記号表）'!$C$6:$L$47,10,FALSE))</f>
        <v/>
      </c>
      <c r="AT54" s="455" t="str">
        <f>IF(AT53="","",VLOOKUP(AT53,'標準様式１（勤務表_シフト記号表）'!$C$6:$L$47,10,FALSE))</f>
        <v/>
      </c>
      <c r="AU54" s="455" t="str">
        <f>IF(AU53="","",VLOOKUP(AU53,'標準様式１（勤務表_シフト記号表）'!$C$6:$L$47,10,FALSE))</f>
        <v/>
      </c>
      <c r="AV54" s="455" t="str">
        <f>IF(AV53="","",VLOOKUP(AV53,'標準様式１（勤務表_シフト記号表）'!$C$6:$L$47,10,FALSE))</f>
        <v/>
      </c>
      <c r="AW54" s="455" t="str">
        <f>IF(AW53="","",VLOOKUP(AW53,'標準様式１（勤務表_シフト記号表）'!$C$6:$L$47,10,FALSE))</f>
        <v/>
      </c>
      <c r="AX54" s="456" t="str">
        <f>IF(AX53="","",VLOOKUP(AX53,'標準様式１（勤務表_シフト記号表）'!$C$6:$L$47,10,FALSE))</f>
        <v/>
      </c>
      <c r="AY54" s="454" t="str">
        <f>IF(AY53="","",VLOOKUP(AY53,'標準様式１（勤務表_シフト記号表）'!$C$6:$L$47,10,FALSE))</f>
        <v/>
      </c>
      <c r="AZ54" s="455" t="str">
        <f>IF(AZ53="","",VLOOKUP(AZ53,'標準様式１（勤務表_シフト記号表）'!$C$6:$L$47,10,FALSE))</f>
        <v/>
      </c>
      <c r="BA54" s="455" t="str">
        <f>IF(BA53="","",VLOOKUP(BA53,'標準様式１（勤務表_シフト記号表）'!$C$6:$L$47,10,FALSE))</f>
        <v/>
      </c>
      <c r="BB54" s="1213">
        <f>IF($BE$3="４週",SUM(W54:AX54),IF($BE$3="暦月",SUM(W54:BA54),""))</f>
        <v>0</v>
      </c>
      <c r="BC54" s="1214"/>
      <c r="BD54" s="1215">
        <f>IF($BE$3="４週",BB54/4,IF($BE$3="暦月",(BB54/($BE$8/7)),""))</f>
        <v>0</v>
      </c>
      <c r="BE54" s="1214"/>
      <c r="BF54" s="1210"/>
      <c r="BG54" s="1211"/>
      <c r="BH54" s="1211"/>
      <c r="BI54" s="1211"/>
      <c r="BJ54" s="1212"/>
    </row>
    <row r="55" spans="2:62" ht="20.25" customHeight="1">
      <c r="B55" s="1152">
        <f>B53+1</f>
        <v>20</v>
      </c>
      <c r="C55" s="1216"/>
      <c r="D55" s="1143"/>
      <c r="E55" s="457"/>
      <c r="F55" s="458"/>
      <c r="G55" s="457"/>
      <c r="H55" s="458"/>
      <c r="I55" s="1217"/>
      <c r="J55" s="1218"/>
      <c r="K55" s="1141"/>
      <c r="L55" s="1142"/>
      <c r="M55" s="1142"/>
      <c r="N55" s="1143"/>
      <c r="O55" s="1147"/>
      <c r="P55" s="1148"/>
      <c r="Q55" s="1148"/>
      <c r="R55" s="1148"/>
      <c r="S55" s="1149"/>
      <c r="T55" s="459" t="s">
        <v>484</v>
      </c>
      <c r="U55" s="460"/>
      <c r="V55" s="461"/>
      <c r="W55" s="462"/>
      <c r="X55" s="463"/>
      <c r="Y55" s="463"/>
      <c r="Z55" s="463"/>
      <c r="AA55" s="463"/>
      <c r="AB55" s="463"/>
      <c r="AC55" s="464"/>
      <c r="AD55" s="462"/>
      <c r="AE55" s="463"/>
      <c r="AF55" s="463"/>
      <c r="AG55" s="463"/>
      <c r="AH55" s="463"/>
      <c r="AI55" s="463"/>
      <c r="AJ55" s="464"/>
      <c r="AK55" s="462"/>
      <c r="AL55" s="463"/>
      <c r="AM55" s="463"/>
      <c r="AN55" s="463"/>
      <c r="AO55" s="463"/>
      <c r="AP55" s="463"/>
      <c r="AQ55" s="464"/>
      <c r="AR55" s="462"/>
      <c r="AS55" s="463"/>
      <c r="AT55" s="463"/>
      <c r="AU55" s="463"/>
      <c r="AV55" s="463"/>
      <c r="AW55" s="463"/>
      <c r="AX55" s="464"/>
      <c r="AY55" s="462"/>
      <c r="AZ55" s="463"/>
      <c r="BA55" s="465"/>
      <c r="BB55" s="1150"/>
      <c r="BC55" s="1151"/>
      <c r="BD55" s="1205"/>
      <c r="BE55" s="1206"/>
      <c r="BF55" s="1207"/>
      <c r="BG55" s="1208"/>
      <c r="BH55" s="1208"/>
      <c r="BI55" s="1208"/>
      <c r="BJ55" s="1209"/>
    </row>
    <row r="56" spans="2:62" ht="20.25" customHeight="1">
      <c r="B56" s="1153"/>
      <c r="C56" s="1156"/>
      <c r="D56" s="1146"/>
      <c r="E56" s="449"/>
      <c r="F56" s="450">
        <f>C55</f>
        <v>0</v>
      </c>
      <c r="G56" s="449"/>
      <c r="H56" s="450">
        <f>I55</f>
        <v>0</v>
      </c>
      <c r="I56" s="1159"/>
      <c r="J56" s="1160"/>
      <c r="K56" s="1144"/>
      <c r="L56" s="1145"/>
      <c r="M56" s="1145"/>
      <c r="N56" s="1146"/>
      <c r="O56" s="1147"/>
      <c r="P56" s="1148"/>
      <c r="Q56" s="1148"/>
      <c r="R56" s="1148"/>
      <c r="S56" s="1149"/>
      <c r="T56" s="466" t="s">
        <v>487</v>
      </c>
      <c r="U56" s="467"/>
      <c r="V56" s="468"/>
      <c r="W56" s="454" t="str">
        <f>IF(W55="","",VLOOKUP(W55,'標準様式１（勤務表_シフト記号表）'!$C$6:$L$47,10,FALSE))</f>
        <v/>
      </c>
      <c r="X56" s="455" t="str">
        <f>IF(X55="","",VLOOKUP(X55,'標準様式１（勤務表_シフト記号表）'!$C$6:$L$47,10,FALSE))</f>
        <v/>
      </c>
      <c r="Y56" s="455" t="str">
        <f>IF(Y55="","",VLOOKUP(Y55,'標準様式１（勤務表_シフト記号表）'!$C$6:$L$47,10,FALSE))</f>
        <v/>
      </c>
      <c r="Z56" s="455" t="str">
        <f>IF(Z55="","",VLOOKUP(Z55,'標準様式１（勤務表_シフト記号表）'!$C$6:$L$47,10,FALSE))</f>
        <v/>
      </c>
      <c r="AA56" s="455" t="str">
        <f>IF(AA55="","",VLOOKUP(AA55,'標準様式１（勤務表_シフト記号表）'!$C$6:$L$47,10,FALSE))</f>
        <v/>
      </c>
      <c r="AB56" s="455" t="str">
        <f>IF(AB55="","",VLOOKUP(AB55,'標準様式１（勤務表_シフト記号表）'!$C$6:$L$47,10,FALSE))</f>
        <v/>
      </c>
      <c r="AC56" s="456" t="str">
        <f>IF(AC55="","",VLOOKUP(AC55,'標準様式１（勤務表_シフト記号表）'!$C$6:$L$47,10,FALSE))</f>
        <v/>
      </c>
      <c r="AD56" s="454" t="str">
        <f>IF(AD55="","",VLOOKUP(AD55,'標準様式１（勤務表_シフト記号表）'!$C$6:$L$47,10,FALSE))</f>
        <v/>
      </c>
      <c r="AE56" s="455" t="str">
        <f>IF(AE55="","",VLOOKUP(AE55,'標準様式１（勤務表_シフト記号表）'!$C$6:$L$47,10,FALSE))</f>
        <v/>
      </c>
      <c r="AF56" s="455" t="str">
        <f>IF(AF55="","",VLOOKUP(AF55,'標準様式１（勤務表_シフト記号表）'!$C$6:$L$47,10,FALSE))</f>
        <v/>
      </c>
      <c r="AG56" s="455" t="str">
        <f>IF(AG55="","",VLOOKUP(AG55,'標準様式１（勤務表_シフト記号表）'!$C$6:$L$47,10,FALSE))</f>
        <v/>
      </c>
      <c r="AH56" s="455" t="str">
        <f>IF(AH55="","",VLOOKUP(AH55,'標準様式１（勤務表_シフト記号表）'!$C$6:$L$47,10,FALSE))</f>
        <v/>
      </c>
      <c r="AI56" s="455" t="str">
        <f>IF(AI55="","",VLOOKUP(AI55,'標準様式１（勤務表_シフト記号表）'!$C$6:$L$47,10,FALSE))</f>
        <v/>
      </c>
      <c r="AJ56" s="456" t="str">
        <f>IF(AJ55="","",VLOOKUP(AJ55,'標準様式１（勤務表_シフト記号表）'!$C$6:$L$47,10,FALSE))</f>
        <v/>
      </c>
      <c r="AK56" s="454" t="str">
        <f>IF(AK55="","",VLOOKUP(AK55,'標準様式１（勤務表_シフト記号表）'!$C$6:$L$47,10,FALSE))</f>
        <v/>
      </c>
      <c r="AL56" s="455" t="str">
        <f>IF(AL55="","",VLOOKUP(AL55,'標準様式１（勤務表_シフト記号表）'!$C$6:$L$47,10,FALSE))</f>
        <v/>
      </c>
      <c r="AM56" s="455" t="str">
        <f>IF(AM55="","",VLOOKUP(AM55,'標準様式１（勤務表_シフト記号表）'!$C$6:$L$47,10,FALSE))</f>
        <v/>
      </c>
      <c r="AN56" s="455" t="str">
        <f>IF(AN55="","",VLOOKUP(AN55,'標準様式１（勤務表_シフト記号表）'!$C$6:$L$47,10,FALSE))</f>
        <v/>
      </c>
      <c r="AO56" s="455" t="str">
        <f>IF(AO55="","",VLOOKUP(AO55,'標準様式１（勤務表_シフト記号表）'!$C$6:$L$47,10,FALSE))</f>
        <v/>
      </c>
      <c r="AP56" s="455" t="str">
        <f>IF(AP55="","",VLOOKUP(AP55,'標準様式１（勤務表_シフト記号表）'!$C$6:$L$47,10,FALSE))</f>
        <v/>
      </c>
      <c r="AQ56" s="456" t="str">
        <f>IF(AQ55="","",VLOOKUP(AQ55,'標準様式１（勤務表_シフト記号表）'!$C$6:$L$47,10,FALSE))</f>
        <v/>
      </c>
      <c r="AR56" s="454" t="str">
        <f>IF(AR55="","",VLOOKUP(AR55,'標準様式１（勤務表_シフト記号表）'!$C$6:$L$47,10,FALSE))</f>
        <v/>
      </c>
      <c r="AS56" s="455" t="str">
        <f>IF(AS55="","",VLOOKUP(AS55,'標準様式１（勤務表_シフト記号表）'!$C$6:$L$47,10,FALSE))</f>
        <v/>
      </c>
      <c r="AT56" s="455" t="str">
        <f>IF(AT55="","",VLOOKUP(AT55,'標準様式１（勤務表_シフト記号表）'!$C$6:$L$47,10,FALSE))</f>
        <v/>
      </c>
      <c r="AU56" s="455" t="str">
        <f>IF(AU55="","",VLOOKUP(AU55,'標準様式１（勤務表_シフト記号表）'!$C$6:$L$47,10,FALSE))</f>
        <v/>
      </c>
      <c r="AV56" s="455" t="str">
        <f>IF(AV55="","",VLOOKUP(AV55,'標準様式１（勤務表_シフト記号表）'!$C$6:$L$47,10,FALSE))</f>
        <v/>
      </c>
      <c r="AW56" s="455" t="str">
        <f>IF(AW55="","",VLOOKUP(AW55,'標準様式１（勤務表_シフト記号表）'!$C$6:$L$47,10,FALSE))</f>
        <v/>
      </c>
      <c r="AX56" s="456" t="str">
        <f>IF(AX55="","",VLOOKUP(AX55,'標準様式１（勤務表_シフト記号表）'!$C$6:$L$47,10,FALSE))</f>
        <v/>
      </c>
      <c r="AY56" s="454" t="str">
        <f>IF(AY55="","",VLOOKUP(AY55,'標準様式１（勤務表_シフト記号表）'!$C$6:$L$47,10,FALSE))</f>
        <v/>
      </c>
      <c r="AZ56" s="455" t="str">
        <f>IF(AZ55="","",VLOOKUP(AZ55,'標準様式１（勤務表_シフト記号表）'!$C$6:$L$47,10,FALSE))</f>
        <v/>
      </c>
      <c r="BA56" s="455" t="str">
        <f>IF(BA55="","",VLOOKUP(BA55,'標準様式１（勤務表_シフト記号表）'!$C$6:$L$47,10,FALSE))</f>
        <v/>
      </c>
      <c r="BB56" s="1213">
        <f>IF($BE$3="４週",SUM(W56:AX56),IF($BE$3="暦月",SUM(W56:BA56),""))</f>
        <v>0</v>
      </c>
      <c r="BC56" s="1214"/>
      <c r="BD56" s="1215">
        <f>IF($BE$3="４週",BB56/4,IF($BE$3="暦月",(BB56/($BE$8/7)),""))</f>
        <v>0</v>
      </c>
      <c r="BE56" s="1214"/>
      <c r="BF56" s="1210"/>
      <c r="BG56" s="1211"/>
      <c r="BH56" s="1211"/>
      <c r="BI56" s="1211"/>
      <c r="BJ56" s="1212"/>
    </row>
    <row r="57" spans="2:62" ht="20.25" customHeight="1">
      <c r="B57" s="1152">
        <f>B55+1</f>
        <v>21</v>
      </c>
      <c r="C57" s="1216"/>
      <c r="D57" s="1143"/>
      <c r="E57" s="449"/>
      <c r="F57" s="450"/>
      <c r="G57" s="449"/>
      <c r="H57" s="450"/>
      <c r="I57" s="1217"/>
      <c r="J57" s="1218"/>
      <c r="K57" s="1141"/>
      <c r="L57" s="1142"/>
      <c r="M57" s="1142"/>
      <c r="N57" s="1143"/>
      <c r="O57" s="1147"/>
      <c r="P57" s="1148"/>
      <c r="Q57" s="1148"/>
      <c r="R57" s="1148"/>
      <c r="S57" s="1149"/>
      <c r="T57" s="469" t="s">
        <v>484</v>
      </c>
      <c r="U57" s="470"/>
      <c r="V57" s="471"/>
      <c r="W57" s="462"/>
      <c r="X57" s="463"/>
      <c r="Y57" s="463"/>
      <c r="Z57" s="463"/>
      <c r="AA57" s="463"/>
      <c r="AB57" s="463"/>
      <c r="AC57" s="464"/>
      <c r="AD57" s="462"/>
      <c r="AE57" s="463"/>
      <c r="AF57" s="463"/>
      <c r="AG57" s="463"/>
      <c r="AH57" s="463"/>
      <c r="AI57" s="463"/>
      <c r="AJ57" s="464"/>
      <c r="AK57" s="462"/>
      <c r="AL57" s="463"/>
      <c r="AM57" s="463"/>
      <c r="AN57" s="463"/>
      <c r="AO57" s="463"/>
      <c r="AP57" s="463"/>
      <c r="AQ57" s="464"/>
      <c r="AR57" s="462"/>
      <c r="AS57" s="463"/>
      <c r="AT57" s="463"/>
      <c r="AU57" s="463"/>
      <c r="AV57" s="463"/>
      <c r="AW57" s="463"/>
      <c r="AX57" s="464"/>
      <c r="AY57" s="462"/>
      <c r="AZ57" s="463"/>
      <c r="BA57" s="465"/>
      <c r="BB57" s="1150"/>
      <c r="BC57" s="1151"/>
      <c r="BD57" s="1205"/>
      <c r="BE57" s="1206"/>
      <c r="BF57" s="1207"/>
      <c r="BG57" s="1208"/>
      <c r="BH57" s="1208"/>
      <c r="BI57" s="1208"/>
      <c r="BJ57" s="1209"/>
    </row>
    <row r="58" spans="2:62" ht="20.25" customHeight="1">
      <c r="B58" s="1153"/>
      <c r="C58" s="1156"/>
      <c r="D58" s="1146"/>
      <c r="E58" s="449"/>
      <c r="F58" s="450">
        <f>C57</f>
        <v>0</v>
      </c>
      <c r="G58" s="449"/>
      <c r="H58" s="450">
        <f>I57</f>
        <v>0</v>
      </c>
      <c r="I58" s="1159"/>
      <c r="J58" s="1160"/>
      <c r="K58" s="1144"/>
      <c r="L58" s="1145"/>
      <c r="M58" s="1145"/>
      <c r="N58" s="1146"/>
      <c r="O58" s="1147"/>
      <c r="P58" s="1148"/>
      <c r="Q58" s="1148"/>
      <c r="R58" s="1148"/>
      <c r="S58" s="1149"/>
      <c r="T58" s="466" t="s">
        <v>487</v>
      </c>
      <c r="U58" s="467"/>
      <c r="V58" s="468"/>
      <c r="W58" s="454" t="str">
        <f>IF(W57="","",VLOOKUP(W57,'標準様式１（勤務表_シフト記号表）'!$C$6:$L$47,10,FALSE))</f>
        <v/>
      </c>
      <c r="X58" s="455" t="str">
        <f>IF(X57="","",VLOOKUP(X57,'標準様式１（勤務表_シフト記号表）'!$C$6:$L$47,10,FALSE))</f>
        <v/>
      </c>
      <c r="Y58" s="455" t="str">
        <f>IF(Y57="","",VLOOKUP(Y57,'標準様式１（勤務表_シフト記号表）'!$C$6:$L$47,10,FALSE))</f>
        <v/>
      </c>
      <c r="Z58" s="455" t="str">
        <f>IF(Z57="","",VLOOKUP(Z57,'標準様式１（勤務表_シフト記号表）'!$C$6:$L$47,10,FALSE))</f>
        <v/>
      </c>
      <c r="AA58" s="455" t="str">
        <f>IF(AA57="","",VLOOKUP(AA57,'標準様式１（勤務表_シフト記号表）'!$C$6:$L$47,10,FALSE))</f>
        <v/>
      </c>
      <c r="AB58" s="455" t="str">
        <f>IF(AB57="","",VLOOKUP(AB57,'標準様式１（勤務表_シフト記号表）'!$C$6:$L$47,10,FALSE))</f>
        <v/>
      </c>
      <c r="AC58" s="456" t="str">
        <f>IF(AC57="","",VLOOKUP(AC57,'標準様式１（勤務表_シフト記号表）'!$C$6:$L$47,10,FALSE))</f>
        <v/>
      </c>
      <c r="AD58" s="454" t="str">
        <f>IF(AD57="","",VLOOKUP(AD57,'標準様式１（勤務表_シフト記号表）'!$C$6:$L$47,10,FALSE))</f>
        <v/>
      </c>
      <c r="AE58" s="455" t="str">
        <f>IF(AE57="","",VLOOKUP(AE57,'標準様式１（勤務表_シフト記号表）'!$C$6:$L$47,10,FALSE))</f>
        <v/>
      </c>
      <c r="AF58" s="455" t="str">
        <f>IF(AF57="","",VLOOKUP(AF57,'標準様式１（勤務表_シフト記号表）'!$C$6:$L$47,10,FALSE))</f>
        <v/>
      </c>
      <c r="AG58" s="455" t="str">
        <f>IF(AG57="","",VLOOKUP(AG57,'標準様式１（勤務表_シフト記号表）'!$C$6:$L$47,10,FALSE))</f>
        <v/>
      </c>
      <c r="AH58" s="455" t="str">
        <f>IF(AH57="","",VLOOKUP(AH57,'標準様式１（勤務表_シフト記号表）'!$C$6:$L$47,10,FALSE))</f>
        <v/>
      </c>
      <c r="AI58" s="455" t="str">
        <f>IF(AI57="","",VLOOKUP(AI57,'標準様式１（勤務表_シフト記号表）'!$C$6:$L$47,10,FALSE))</f>
        <v/>
      </c>
      <c r="AJ58" s="456" t="str">
        <f>IF(AJ57="","",VLOOKUP(AJ57,'標準様式１（勤務表_シフト記号表）'!$C$6:$L$47,10,FALSE))</f>
        <v/>
      </c>
      <c r="AK58" s="454" t="str">
        <f>IF(AK57="","",VLOOKUP(AK57,'標準様式１（勤務表_シフト記号表）'!$C$6:$L$47,10,FALSE))</f>
        <v/>
      </c>
      <c r="AL58" s="455" t="str">
        <f>IF(AL57="","",VLOOKUP(AL57,'標準様式１（勤務表_シフト記号表）'!$C$6:$L$47,10,FALSE))</f>
        <v/>
      </c>
      <c r="AM58" s="455" t="str">
        <f>IF(AM57="","",VLOOKUP(AM57,'標準様式１（勤務表_シフト記号表）'!$C$6:$L$47,10,FALSE))</f>
        <v/>
      </c>
      <c r="AN58" s="455" t="str">
        <f>IF(AN57="","",VLOOKUP(AN57,'標準様式１（勤務表_シフト記号表）'!$C$6:$L$47,10,FALSE))</f>
        <v/>
      </c>
      <c r="AO58" s="455" t="str">
        <f>IF(AO57="","",VLOOKUP(AO57,'標準様式１（勤務表_シフト記号表）'!$C$6:$L$47,10,FALSE))</f>
        <v/>
      </c>
      <c r="AP58" s="455" t="str">
        <f>IF(AP57="","",VLOOKUP(AP57,'標準様式１（勤務表_シフト記号表）'!$C$6:$L$47,10,FALSE))</f>
        <v/>
      </c>
      <c r="AQ58" s="456" t="str">
        <f>IF(AQ57="","",VLOOKUP(AQ57,'標準様式１（勤務表_シフト記号表）'!$C$6:$L$47,10,FALSE))</f>
        <v/>
      </c>
      <c r="AR58" s="454" t="str">
        <f>IF(AR57="","",VLOOKUP(AR57,'標準様式１（勤務表_シフト記号表）'!$C$6:$L$47,10,FALSE))</f>
        <v/>
      </c>
      <c r="AS58" s="455" t="str">
        <f>IF(AS57="","",VLOOKUP(AS57,'標準様式１（勤務表_シフト記号表）'!$C$6:$L$47,10,FALSE))</f>
        <v/>
      </c>
      <c r="AT58" s="455" t="str">
        <f>IF(AT57="","",VLOOKUP(AT57,'標準様式１（勤務表_シフト記号表）'!$C$6:$L$47,10,FALSE))</f>
        <v/>
      </c>
      <c r="AU58" s="455" t="str">
        <f>IF(AU57="","",VLOOKUP(AU57,'標準様式１（勤務表_シフト記号表）'!$C$6:$L$47,10,FALSE))</f>
        <v/>
      </c>
      <c r="AV58" s="455" t="str">
        <f>IF(AV57="","",VLOOKUP(AV57,'標準様式１（勤務表_シフト記号表）'!$C$6:$L$47,10,FALSE))</f>
        <v/>
      </c>
      <c r="AW58" s="455" t="str">
        <f>IF(AW57="","",VLOOKUP(AW57,'標準様式１（勤務表_シフト記号表）'!$C$6:$L$47,10,FALSE))</f>
        <v/>
      </c>
      <c r="AX58" s="456" t="str">
        <f>IF(AX57="","",VLOOKUP(AX57,'標準様式１（勤務表_シフト記号表）'!$C$6:$L$47,10,FALSE))</f>
        <v/>
      </c>
      <c r="AY58" s="454" t="str">
        <f>IF(AY57="","",VLOOKUP(AY57,'標準様式１（勤務表_シフト記号表）'!$C$6:$L$47,10,FALSE))</f>
        <v/>
      </c>
      <c r="AZ58" s="455" t="str">
        <f>IF(AZ57="","",VLOOKUP(AZ57,'標準様式１（勤務表_シフト記号表）'!$C$6:$L$47,10,FALSE))</f>
        <v/>
      </c>
      <c r="BA58" s="455" t="str">
        <f>IF(BA57="","",VLOOKUP(BA57,'標準様式１（勤務表_シフト記号表）'!$C$6:$L$47,10,FALSE))</f>
        <v/>
      </c>
      <c r="BB58" s="1213">
        <f>IF($BE$3="４週",SUM(W58:AX58),IF($BE$3="暦月",SUM(W58:BA58),""))</f>
        <v>0</v>
      </c>
      <c r="BC58" s="1214"/>
      <c r="BD58" s="1215">
        <f>IF($BE$3="４週",BB58/4,IF($BE$3="暦月",(BB58/($BE$8/7)),""))</f>
        <v>0</v>
      </c>
      <c r="BE58" s="1214"/>
      <c r="BF58" s="1210"/>
      <c r="BG58" s="1211"/>
      <c r="BH58" s="1211"/>
      <c r="BI58" s="1211"/>
      <c r="BJ58" s="1212"/>
    </row>
    <row r="59" spans="2:62" ht="20.25" customHeight="1">
      <c r="B59" s="1152">
        <f>B57+1</f>
        <v>22</v>
      </c>
      <c r="C59" s="1216"/>
      <c r="D59" s="1143"/>
      <c r="E59" s="449"/>
      <c r="F59" s="450"/>
      <c r="G59" s="449"/>
      <c r="H59" s="450"/>
      <c r="I59" s="1217"/>
      <c r="J59" s="1218"/>
      <c r="K59" s="1141"/>
      <c r="L59" s="1142"/>
      <c r="M59" s="1142"/>
      <c r="N59" s="1143"/>
      <c r="O59" s="1147"/>
      <c r="P59" s="1148"/>
      <c r="Q59" s="1148"/>
      <c r="R59" s="1148"/>
      <c r="S59" s="1149"/>
      <c r="T59" s="469" t="s">
        <v>484</v>
      </c>
      <c r="U59" s="470"/>
      <c r="V59" s="471"/>
      <c r="W59" s="462"/>
      <c r="X59" s="463"/>
      <c r="Y59" s="463"/>
      <c r="Z59" s="463"/>
      <c r="AA59" s="463"/>
      <c r="AB59" s="463"/>
      <c r="AC59" s="464"/>
      <c r="AD59" s="462"/>
      <c r="AE59" s="463"/>
      <c r="AF59" s="463"/>
      <c r="AG59" s="463"/>
      <c r="AH59" s="463"/>
      <c r="AI59" s="463"/>
      <c r="AJ59" s="464"/>
      <c r="AK59" s="462"/>
      <c r="AL59" s="463"/>
      <c r="AM59" s="463"/>
      <c r="AN59" s="463"/>
      <c r="AO59" s="463"/>
      <c r="AP59" s="463"/>
      <c r="AQ59" s="464"/>
      <c r="AR59" s="462"/>
      <c r="AS59" s="463"/>
      <c r="AT59" s="463"/>
      <c r="AU59" s="463"/>
      <c r="AV59" s="463"/>
      <c r="AW59" s="463"/>
      <c r="AX59" s="464"/>
      <c r="AY59" s="462"/>
      <c r="AZ59" s="463"/>
      <c r="BA59" s="465"/>
      <c r="BB59" s="1150"/>
      <c r="BC59" s="1151"/>
      <c r="BD59" s="1205"/>
      <c r="BE59" s="1206"/>
      <c r="BF59" s="1207"/>
      <c r="BG59" s="1208"/>
      <c r="BH59" s="1208"/>
      <c r="BI59" s="1208"/>
      <c r="BJ59" s="1209"/>
    </row>
    <row r="60" spans="2:62" ht="20.25" customHeight="1">
      <c r="B60" s="1153"/>
      <c r="C60" s="1156"/>
      <c r="D60" s="1146"/>
      <c r="E60" s="449"/>
      <c r="F60" s="450">
        <f>C59</f>
        <v>0</v>
      </c>
      <c r="G60" s="449"/>
      <c r="H60" s="450">
        <f>I59</f>
        <v>0</v>
      </c>
      <c r="I60" s="1159"/>
      <c r="J60" s="1160"/>
      <c r="K60" s="1144"/>
      <c r="L60" s="1145"/>
      <c r="M60" s="1145"/>
      <c r="N60" s="1146"/>
      <c r="O60" s="1147"/>
      <c r="P60" s="1148"/>
      <c r="Q60" s="1148"/>
      <c r="R60" s="1148"/>
      <c r="S60" s="1149"/>
      <c r="T60" s="466" t="s">
        <v>487</v>
      </c>
      <c r="U60" s="467"/>
      <c r="V60" s="468"/>
      <c r="W60" s="454" t="str">
        <f>IF(W59="","",VLOOKUP(W59,'標準様式１（勤務表_シフト記号表）'!$C$6:$L$47,10,FALSE))</f>
        <v/>
      </c>
      <c r="X60" s="455" t="str">
        <f>IF(X59="","",VLOOKUP(X59,'標準様式１（勤務表_シフト記号表）'!$C$6:$L$47,10,FALSE))</f>
        <v/>
      </c>
      <c r="Y60" s="455" t="str">
        <f>IF(Y59="","",VLOOKUP(Y59,'標準様式１（勤務表_シフト記号表）'!$C$6:$L$47,10,FALSE))</f>
        <v/>
      </c>
      <c r="Z60" s="455" t="str">
        <f>IF(Z59="","",VLOOKUP(Z59,'標準様式１（勤務表_シフト記号表）'!$C$6:$L$47,10,FALSE))</f>
        <v/>
      </c>
      <c r="AA60" s="455" t="str">
        <f>IF(AA59="","",VLOOKUP(AA59,'標準様式１（勤務表_シフト記号表）'!$C$6:$L$47,10,FALSE))</f>
        <v/>
      </c>
      <c r="AB60" s="455" t="str">
        <f>IF(AB59="","",VLOOKUP(AB59,'標準様式１（勤務表_シフト記号表）'!$C$6:$L$47,10,FALSE))</f>
        <v/>
      </c>
      <c r="AC60" s="456" t="str">
        <f>IF(AC59="","",VLOOKUP(AC59,'標準様式１（勤務表_シフト記号表）'!$C$6:$L$47,10,FALSE))</f>
        <v/>
      </c>
      <c r="AD60" s="454" t="str">
        <f>IF(AD59="","",VLOOKUP(AD59,'標準様式１（勤務表_シフト記号表）'!$C$6:$L$47,10,FALSE))</f>
        <v/>
      </c>
      <c r="AE60" s="455" t="str">
        <f>IF(AE59="","",VLOOKUP(AE59,'標準様式１（勤務表_シフト記号表）'!$C$6:$L$47,10,FALSE))</f>
        <v/>
      </c>
      <c r="AF60" s="455" t="str">
        <f>IF(AF59="","",VLOOKUP(AF59,'標準様式１（勤務表_シフト記号表）'!$C$6:$L$47,10,FALSE))</f>
        <v/>
      </c>
      <c r="AG60" s="455" t="str">
        <f>IF(AG59="","",VLOOKUP(AG59,'標準様式１（勤務表_シフト記号表）'!$C$6:$L$47,10,FALSE))</f>
        <v/>
      </c>
      <c r="AH60" s="455" t="str">
        <f>IF(AH59="","",VLOOKUP(AH59,'標準様式１（勤務表_シフト記号表）'!$C$6:$L$47,10,FALSE))</f>
        <v/>
      </c>
      <c r="AI60" s="455" t="str">
        <f>IF(AI59="","",VLOOKUP(AI59,'標準様式１（勤務表_シフト記号表）'!$C$6:$L$47,10,FALSE))</f>
        <v/>
      </c>
      <c r="AJ60" s="456" t="str">
        <f>IF(AJ59="","",VLOOKUP(AJ59,'標準様式１（勤務表_シフト記号表）'!$C$6:$L$47,10,FALSE))</f>
        <v/>
      </c>
      <c r="AK60" s="454" t="str">
        <f>IF(AK59="","",VLOOKUP(AK59,'標準様式１（勤務表_シフト記号表）'!$C$6:$L$47,10,FALSE))</f>
        <v/>
      </c>
      <c r="AL60" s="455" t="str">
        <f>IF(AL59="","",VLOOKUP(AL59,'標準様式１（勤務表_シフト記号表）'!$C$6:$L$47,10,FALSE))</f>
        <v/>
      </c>
      <c r="AM60" s="455" t="str">
        <f>IF(AM59="","",VLOOKUP(AM59,'標準様式１（勤務表_シフト記号表）'!$C$6:$L$47,10,FALSE))</f>
        <v/>
      </c>
      <c r="AN60" s="455" t="str">
        <f>IF(AN59="","",VLOOKUP(AN59,'標準様式１（勤務表_シフト記号表）'!$C$6:$L$47,10,FALSE))</f>
        <v/>
      </c>
      <c r="AO60" s="455" t="str">
        <f>IF(AO59="","",VLOOKUP(AO59,'標準様式１（勤務表_シフト記号表）'!$C$6:$L$47,10,FALSE))</f>
        <v/>
      </c>
      <c r="AP60" s="455" t="str">
        <f>IF(AP59="","",VLOOKUP(AP59,'標準様式１（勤務表_シフト記号表）'!$C$6:$L$47,10,FALSE))</f>
        <v/>
      </c>
      <c r="AQ60" s="456" t="str">
        <f>IF(AQ59="","",VLOOKUP(AQ59,'標準様式１（勤務表_シフト記号表）'!$C$6:$L$47,10,FALSE))</f>
        <v/>
      </c>
      <c r="AR60" s="454" t="str">
        <f>IF(AR59="","",VLOOKUP(AR59,'標準様式１（勤務表_シフト記号表）'!$C$6:$L$47,10,FALSE))</f>
        <v/>
      </c>
      <c r="AS60" s="455" t="str">
        <f>IF(AS59="","",VLOOKUP(AS59,'標準様式１（勤務表_シフト記号表）'!$C$6:$L$47,10,FALSE))</f>
        <v/>
      </c>
      <c r="AT60" s="455" t="str">
        <f>IF(AT59="","",VLOOKUP(AT59,'標準様式１（勤務表_シフト記号表）'!$C$6:$L$47,10,FALSE))</f>
        <v/>
      </c>
      <c r="AU60" s="455" t="str">
        <f>IF(AU59="","",VLOOKUP(AU59,'標準様式１（勤務表_シフト記号表）'!$C$6:$L$47,10,FALSE))</f>
        <v/>
      </c>
      <c r="AV60" s="455" t="str">
        <f>IF(AV59="","",VLOOKUP(AV59,'標準様式１（勤務表_シフト記号表）'!$C$6:$L$47,10,FALSE))</f>
        <v/>
      </c>
      <c r="AW60" s="455" t="str">
        <f>IF(AW59="","",VLOOKUP(AW59,'標準様式１（勤務表_シフト記号表）'!$C$6:$L$47,10,FALSE))</f>
        <v/>
      </c>
      <c r="AX60" s="456" t="str">
        <f>IF(AX59="","",VLOOKUP(AX59,'標準様式１（勤務表_シフト記号表）'!$C$6:$L$47,10,FALSE))</f>
        <v/>
      </c>
      <c r="AY60" s="454" t="str">
        <f>IF(AY59="","",VLOOKUP(AY59,'標準様式１（勤務表_シフト記号表）'!$C$6:$L$47,10,FALSE))</f>
        <v/>
      </c>
      <c r="AZ60" s="455" t="str">
        <f>IF(AZ59="","",VLOOKUP(AZ59,'標準様式１（勤務表_シフト記号表）'!$C$6:$L$47,10,FALSE))</f>
        <v/>
      </c>
      <c r="BA60" s="455" t="str">
        <f>IF(BA59="","",VLOOKUP(BA59,'標準様式１（勤務表_シフト記号表）'!$C$6:$L$47,10,FALSE))</f>
        <v/>
      </c>
      <c r="BB60" s="1213">
        <f>IF($BE$3="４週",SUM(W60:AX60),IF($BE$3="暦月",SUM(W60:BA60),""))</f>
        <v>0</v>
      </c>
      <c r="BC60" s="1214"/>
      <c r="BD60" s="1215">
        <f>IF($BE$3="４週",BB60/4,IF($BE$3="暦月",(BB60/($BE$8/7)),""))</f>
        <v>0</v>
      </c>
      <c r="BE60" s="1214"/>
      <c r="BF60" s="1210"/>
      <c r="BG60" s="1211"/>
      <c r="BH60" s="1211"/>
      <c r="BI60" s="1211"/>
      <c r="BJ60" s="1212"/>
    </row>
    <row r="61" spans="2:62" ht="20.25" customHeight="1">
      <c r="B61" s="1152">
        <f>B59+1</f>
        <v>23</v>
      </c>
      <c r="C61" s="1216"/>
      <c r="D61" s="1143"/>
      <c r="E61" s="449"/>
      <c r="F61" s="450"/>
      <c r="G61" s="449"/>
      <c r="H61" s="450"/>
      <c r="I61" s="1217"/>
      <c r="J61" s="1218"/>
      <c r="K61" s="1141"/>
      <c r="L61" s="1142"/>
      <c r="M61" s="1142"/>
      <c r="N61" s="1143"/>
      <c r="O61" s="1147"/>
      <c r="P61" s="1148"/>
      <c r="Q61" s="1148"/>
      <c r="R61" s="1148"/>
      <c r="S61" s="1149"/>
      <c r="T61" s="469" t="s">
        <v>484</v>
      </c>
      <c r="U61" s="470"/>
      <c r="V61" s="471"/>
      <c r="W61" s="462"/>
      <c r="X61" s="463"/>
      <c r="Y61" s="463"/>
      <c r="Z61" s="463"/>
      <c r="AA61" s="463"/>
      <c r="AB61" s="463"/>
      <c r="AC61" s="464"/>
      <c r="AD61" s="462"/>
      <c r="AE61" s="463"/>
      <c r="AF61" s="463"/>
      <c r="AG61" s="463"/>
      <c r="AH61" s="463"/>
      <c r="AI61" s="463"/>
      <c r="AJ61" s="464"/>
      <c r="AK61" s="462"/>
      <c r="AL61" s="463"/>
      <c r="AM61" s="463"/>
      <c r="AN61" s="463"/>
      <c r="AO61" s="463"/>
      <c r="AP61" s="463"/>
      <c r="AQ61" s="464"/>
      <c r="AR61" s="462"/>
      <c r="AS61" s="463"/>
      <c r="AT61" s="463"/>
      <c r="AU61" s="463"/>
      <c r="AV61" s="463"/>
      <c r="AW61" s="463"/>
      <c r="AX61" s="464"/>
      <c r="AY61" s="462"/>
      <c r="AZ61" s="463"/>
      <c r="BA61" s="465"/>
      <c r="BB61" s="1150"/>
      <c r="BC61" s="1151"/>
      <c r="BD61" s="1205"/>
      <c r="BE61" s="1206"/>
      <c r="BF61" s="1207"/>
      <c r="BG61" s="1208"/>
      <c r="BH61" s="1208"/>
      <c r="BI61" s="1208"/>
      <c r="BJ61" s="1209"/>
    </row>
    <row r="62" spans="2:62" ht="20.25" customHeight="1">
      <c r="B62" s="1153"/>
      <c r="C62" s="1156"/>
      <c r="D62" s="1146"/>
      <c r="E62" s="449"/>
      <c r="F62" s="450">
        <f>C61</f>
        <v>0</v>
      </c>
      <c r="G62" s="449"/>
      <c r="H62" s="450">
        <f>I61</f>
        <v>0</v>
      </c>
      <c r="I62" s="1159"/>
      <c r="J62" s="1160"/>
      <c r="K62" s="1144"/>
      <c r="L62" s="1145"/>
      <c r="M62" s="1145"/>
      <c r="N62" s="1146"/>
      <c r="O62" s="1147"/>
      <c r="P62" s="1148"/>
      <c r="Q62" s="1148"/>
      <c r="R62" s="1148"/>
      <c r="S62" s="1149"/>
      <c r="T62" s="466" t="s">
        <v>487</v>
      </c>
      <c r="U62" s="467"/>
      <c r="V62" s="468"/>
      <c r="W62" s="454" t="str">
        <f>IF(W61="","",VLOOKUP(W61,'標準様式１（勤務表_シフト記号表）'!$C$6:$L$47,10,FALSE))</f>
        <v/>
      </c>
      <c r="X62" s="455" t="str">
        <f>IF(X61="","",VLOOKUP(X61,'標準様式１（勤務表_シフト記号表）'!$C$6:$L$47,10,FALSE))</f>
        <v/>
      </c>
      <c r="Y62" s="455" t="str">
        <f>IF(Y61="","",VLOOKUP(Y61,'標準様式１（勤務表_シフト記号表）'!$C$6:$L$47,10,FALSE))</f>
        <v/>
      </c>
      <c r="Z62" s="455" t="str">
        <f>IF(Z61="","",VLOOKUP(Z61,'標準様式１（勤務表_シフト記号表）'!$C$6:$L$47,10,FALSE))</f>
        <v/>
      </c>
      <c r="AA62" s="455" t="str">
        <f>IF(AA61="","",VLOOKUP(AA61,'標準様式１（勤務表_シフト記号表）'!$C$6:$L$47,10,FALSE))</f>
        <v/>
      </c>
      <c r="AB62" s="455" t="str">
        <f>IF(AB61="","",VLOOKUP(AB61,'標準様式１（勤務表_シフト記号表）'!$C$6:$L$47,10,FALSE))</f>
        <v/>
      </c>
      <c r="AC62" s="456" t="str">
        <f>IF(AC61="","",VLOOKUP(AC61,'標準様式１（勤務表_シフト記号表）'!$C$6:$L$47,10,FALSE))</f>
        <v/>
      </c>
      <c r="AD62" s="454" t="str">
        <f>IF(AD61="","",VLOOKUP(AD61,'標準様式１（勤務表_シフト記号表）'!$C$6:$L$47,10,FALSE))</f>
        <v/>
      </c>
      <c r="AE62" s="455" t="str">
        <f>IF(AE61="","",VLOOKUP(AE61,'標準様式１（勤務表_シフト記号表）'!$C$6:$L$47,10,FALSE))</f>
        <v/>
      </c>
      <c r="AF62" s="455" t="str">
        <f>IF(AF61="","",VLOOKUP(AF61,'標準様式１（勤務表_シフト記号表）'!$C$6:$L$47,10,FALSE))</f>
        <v/>
      </c>
      <c r="AG62" s="455" t="str">
        <f>IF(AG61="","",VLOOKUP(AG61,'標準様式１（勤務表_シフト記号表）'!$C$6:$L$47,10,FALSE))</f>
        <v/>
      </c>
      <c r="AH62" s="455" t="str">
        <f>IF(AH61="","",VLOOKUP(AH61,'標準様式１（勤務表_シフト記号表）'!$C$6:$L$47,10,FALSE))</f>
        <v/>
      </c>
      <c r="AI62" s="455" t="str">
        <f>IF(AI61="","",VLOOKUP(AI61,'標準様式１（勤務表_シフト記号表）'!$C$6:$L$47,10,FALSE))</f>
        <v/>
      </c>
      <c r="AJ62" s="456" t="str">
        <f>IF(AJ61="","",VLOOKUP(AJ61,'標準様式１（勤務表_シフト記号表）'!$C$6:$L$47,10,FALSE))</f>
        <v/>
      </c>
      <c r="AK62" s="454" t="str">
        <f>IF(AK61="","",VLOOKUP(AK61,'標準様式１（勤務表_シフト記号表）'!$C$6:$L$47,10,FALSE))</f>
        <v/>
      </c>
      <c r="AL62" s="455" t="str">
        <f>IF(AL61="","",VLOOKUP(AL61,'標準様式１（勤務表_シフト記号表）'!$C$6:$L$47,10,FALSE))</f>
        <v/>
      </c>
      <c r="AM62" s="455" t="str">
        <f>IF(AM61="","",VLOOKUP(AM61,'標準様式１（勤務表_シフト記号表）'!$C$6:$L$47,10,FALSE))</f>
        <v/>
      </c>
      <c r="AN62" s="455" t="str">
        <f>IF(AN61="","",VLOOKUP(AN61,'標準様式１（勤務表_シフト記号表）'!$C$6:$L$47,10,FALSE))</f>
        <v/>
      </c>
      <c r="AO62" s="455" t="str">
        <f>IF(AO61="","",VLOOKUP(AO61,'標準様式１（勤務表_シフト記号表）'!$C$6:$L$47,10,FALSE))</f>
        <v/>
      </c>
      <c r="AP62" s="455" t="str">
        <f>IF(AP61="","",VLOOKUP(AP61,'標準様式１（勤務表_シフト記号表）'!$C$6:$L$47,10,FALSE))</f>
        <v/>
      </c>
      <c r="AQ62" s="456" t="str">
        <f>IF(AQ61="","",VLOOKUP(AQ61,'標準様式１（勤務表_シフト記号表）'!$C$6:$L$47,10,FALSE))</f>
        <v/>
      </c>
      <c r="AR62" s="454" t="str">
        <f>IF(AR61="","",VLOOKUP(AR61,'標準様式１（勤務表_シフト記号表）'!$C$6:$L$47,10,FALSE))</f>
        <v/>
      </c>
      <c r="AS62" s="455" t="str">
        <f>IF(AS61="","",VLOOKUP(AS61,'標準様式１（勤務表_シフト記号表）'!$C$6:$L$47,10,FALSE))</f>
        <v/>
      </c>
      <c r="AT62" s="455" t="str">
        <f>IF(AT61="","",VLOOKUP(AT61,'標準様式１（勤務表_シフト記号表）'!$C$6:$L$47,10,FALSE))</f>
        <v/>
      </c>
      <c r="AU62" s="455" t="str">
        <f>IF(AU61="","",VLOOKUP(AU61,'標準様式１（勤務表_シフト記号表）'!$C$6:$L$47,10,FALSE))</f>
        <v/>
      </c>
      <c r="AV62" s="455" t="str">
        <f>IF(AV61="","",VLOOKUP(AV61,'標準様式１（勤務表_シフト記号表）'!$C$6:$L$47,10,FALSE))</f>
        <v/>
      </c>
      <c r="AW62" s="455" t="str">
        <f>IF(AW61="","",VLOOKUP(AW61,'標準様式１（勤務表_シフト記号表）'!$C$6:$L$47,10,FALSE))</f>
        <v/>
      </c>
      <c r="AX62" s="456" t="str">
        <f>IF(AX61="","",VLOOKUP(AX61,'標準様式１（勤務表_シフト記号表）'!$C$6:$L$47,10,FALSE))</f>
        <v/>
      </c>
      <c r="AY62" s="454" t="str">
        <f>IF(AY61="","",VLOOKUP(AY61,'標準様式１（勤務表_シフト記号表）'!$C$6:$L$47,10,FALSE))</f>
        <v/>
      </c>
      <c r="AZ62" s="455" t="str">
        <f>IF(AZ61="","",VLOOKUP(AZ61,'標準様式１（勤務表_シフト記号表）'!$C$6:$L$47,10,FALSE))</f>
        <v/>
      </c>
      <c r="BA62" s="455" t="str">
        <f>IF(BA61="","",VLOOKUP(BA61,'標準様式１（勤務表_シフト記号表）'!$C$6:$L$47,10,FALSE))</f>
        <v/>
      </c>
      <c r="BB62" s="1213">
        <f>IF($BE$3="４週",SUM(W62:AX62),IF($BE$3="暦月",SUM(W62:BA62),""))</f>
        <v>0</v>
      </c>
      <c r="BC62" s="1214"/>
      <c r="BD62" s="1215">
        <f>IF($BE$3="４週",BB62/4,IF($BE$3="暦月",(BB62/($BE$8/7)),""))</f>
        <v>0</v>
      </c>
      <c r="BE62" s="1214"/>
      <c r="BF62" s="1210"/>
      <c r="BG62" s="1211"/>
      <c r="BH62" s="1211"/>
      <c r="BI62" s="1211"/>
      <c r="BJ62" s="1212"/>
    </row>
    <row r="63" spans="2:62" ht="20.25" customHeight="1">
      <c r="B63" s="1152">
        <f>B61+1</f>
        <v>24</v>
      </c>
      <c r="C63" s="1216"/>
      <c r="D63" s="1143"/>
      <c r="E63" s="449"/>
      <c r="F63" s="450"/>
      <c r="G63" s="449"/>
      <c r="H63" s="450"/>
      <c r="I63" s="1217"/>
      <c r="J63" s="1218"/>
      <c r="K63" s="1141"/>
      <c r="L63" s="1142"/>
      <c r="M63" s="1142"/>
      <c r="N63" s="1143"/>
      <c r="O63" s="1147"/>
      <c r="P63" s="1148"/>
      <c r="Q63" s="1148"/>
      <c r="R63" s="1148"/>
      <c r="S63" s="1149"/>
      <c r="T63" s="469" t="s">
        <v>484</v>
      </c>
      <c r="U63" s="470"/>
      <c r="V63" s="471"/>
      <c r="W63" s="462"/>
      <c r="X63" s="463"/>
      <c r="Y63" s="463"/>
      <c r="Z63" s="463"/>
      <c r="AA63" s="463"/>
      <c r="AB63" s="463"/>
      <c r="AC63" s="464"/>
      <c r="AD63" s="462"/>
      <c r="AE63" s="463"/>
      <c r="AF63" s="463"/>
      <c r="AG63" s="463"/>
      <c r="AH63" s="463"/>
      <c r="AI63" s="463"/>
      <c r="AJ63" s="464"/>
      <c r="AK63" s="462"/>
      <c r="AL63" s="463"/>
      <c r="AM63" s="463"/>
      <c r="AN63" s="463"/>
      <c r="AO63" s="463"/>
      <c r="AP63" s="463"/>
      <c r="AQ63" s="464"/>
      <c r="AR63" s="462"/>
      <c r="AS63" s="463"/>
      <c r="AT63" s="463"/>
      <c r="AU63" s="463"/>
      <c r="AV63" s="463"/>
      <c r="AW63" s="463"/>
      <c r="AX63" s="464"/>
      <c r="AY63" s="462"/>
      <c r="AZ63" s="463"/>
      <c r="BA63" s="465"/>
      <c r="BB63" s="1150"/>
      <c r="BC63" s="1151"/>
      <c r="BD63" s="1205"/>
      <c r="BE63" s="1206"/>
      <c r="BF63" s="1207"/>
      <c r="BG63" s="1208"/>
      <c r="BH63" s="1208"/>
      <c r="BI63" s="1208"/>
      <c r="BJ63" s="1209"/>
    </row>
    <row r="64" spans="2:62" ht="20.25" customHeight="1">
      <c r="B64" s="1153"/>
      <c r="C64" s="1156"/>
      <c r="D64" s="1146"/>
      <c r="E64" s="449"/>
      <c r="F64" s="450">
        <f>C63</f>
        <v>0</v>
      </c>
      <c r="G64" s="449"/>
      <c r="H64" s="450">
        <f>I63</f>
        <v>0</v>
      </c>
      <c r="I64" s="1159"/>
      <c r="J64" s="1160"/>
      <c r="K64" s="1144"/>
      <c r="L64" s="1145"/>
      <c r="M64" s="1145"/>
      <c r="N64" s="1146"/>
      <c r="O64" s="1147"/>
      <c r="P64" s="1148"/>
      <c r="Q64" s="1148"/>
      <c r="R64" s="1148"/>
      <c r="S64" s="1149"/>
      <c r="T64" s="466" t="s">
        <v>487</v>
      </c>
      <c r="U64" s="467"/>
      <c r="V64" s="468"/>
      <c r="W64" s="454" t="str">
        <f>IF(W63="","",VLOOKUP(W63,'標準様式１（勤務表_シフト記号表）'!$C$6:$L$47,10,FALSE))</f>
        <v/>
      </c>
      <c r="X64" s="455" t="str">
        <f>IF(X63="","",VLOOKUP(X63,'標準様式１（勤務表_シフト記号表）'!$C$6:$L$47,10,FALSE))</f>
        <v/>
      </c>
      <c r="Y64" s="455" t="str">
        <f>IF(Y63="","",VLOOKUP(Y63,'標準様式１（勤務表_シフト記号表）'!$C$6:$L$47,10,FALSE))</f>
        <v/>
      </c>
      <c r="Z64" s="455" t="str">
        <f>IF(Z63="","",VLOOKUP(Z63,'標準様式１（勤務表_シフト記号表）'!$C$6:$L$47,10,FALSE))</f>
        <v/>
      </c>
      <c r="AA64" s="455" t="str">
        <f>IF(AA63="","",VLOOKUP(AA63,'標準様式１（勤務表_シフト記号表）'!$C$6:$L$47,10,FALSE))</f>
        <v/>
      </c>
      <c r="AB64" s="455" t="str">
        <f>IF(AB63="","",VLOOKUP(AB63,'標準様式１（勤務表_シフト記号表）'!$C$6:$L$47,10,FALSE))</f>
        <v/>
      </c>
      <c r="AC64" s="456" t="str">
        <f>IF(AC63="","",VLOOKUP(AC63,'標準様式１（勤務表_シフト記号表）'!$C$6:$L$47,10,FALSE))</f>
        <v/>
      </c>
      <c r="AD64" s="454" t="str">
        <f>IF(AD63="","",VLOOKUP(AD63,'標準様式１（勤務表_シフト記号表）'!$C$6:$L$47,10,FALSE))</f>
        <v/>
      </c>
      <c r="AE64" s="455" t="str">
        <f>IF(AE63="","",VLOOKUP(AE63,'標準様式１（勤務表_シフト記号表）'!$C$6:$L$47,10,FALSE))</f>
        <v/>
      </c>
      <c r="AF64" s="455" t="str">
        <f>IF(AF63="","",VLOOKUP(AF63,'標準様式１（勤務表_シフト記号表）'!$C$6:$L$47,10,FALSE))</f>
        <v/>
      </c>
      <c r="AG64" s="455" t="str">
        <f>IF(AG63="","",VLOOKUP(AG63,'標準様式１（勤務表_シフト記号表）'!$C$6:$L$47,10,FALSE))</f>
        <v/>
      </c>
      <c r="AH64" s="455" t="str">
        <f>IF(AH63="","",VLOOKUP(AH63,'標準様式１（勤務表_シフト記号表）'!$C$6:$L$47,10,FALSE))</f>
        <v/>
      </c>
      <c r="AI64" s="455" t="str">
        <f>IF(AI63="","",VLOOKUP(AI63,'標準様式１（勤務表_シフト記号表）'!$C$6:$L$47,10,FALSE))</f>
        <v/>
      </c>
      <c r="AJ64" s="456" t="str">
        <f>IF(AJ63="","",VLOOKUP(AJ63,'標準様式１（勤務表_シフト記号表）'!$C$6:$L$47,10,FALSE))</f>
        <v/>
      </c>
      <c r="AK64" s="454" t="str">
        <f>IF(AK63="","",VLOOKUP(AK63,'標準様式１（勤務表_シフト記号表）'!$C$6:$L$47,10,FALSE))</f>
        <v/>
      </c>
      <c r="AL64" s="455" t="str">
        <f>IF(AL63="","",VLOOKUP(AL63,'標準様式１（勤務表_シフト記号表）'!$C$6:$L$47,10,FALSE))</f>
        <v/>
      </c>
      <c r="AM64" s="455" t="str">
        <f>IF(AM63="","",VLOOKUP(AM63,'標準様式１（勤務表_シフト記号表）'!$C$6:$L$47,10,FALSE))</f>
        <v/>
      </c>
      <c r="AN64" s="455" t="str">
        <f>IF(AN63="","",VLOOKUP(AN63,'標準様式１（勤務表_シフト記号表）'!$C$6:$L$47,10,FALSE))</f>
        <v/>
      </c>
      <c r="AO64" s="455" t="str">
        <f>IF(AO63="","",VLOOKUP(AO63,'標準様式１（勤務表_シフト記号表）'!$C$6:$L$47,10,FALSE))</f>
        <v/>
      </c>
      <c r="AP64" s="455" t="str">
        <f>IF(AP63="","",VLOOKUP(AP63,'標準様式１（勤務表_シフト記号表）'!$C$6:$L$47,10,FALSE))</f>
        <v/>
      </c>
      <c r="AQ64" s="456" t="str">
        <f>IF(AQ63="","",VLOOKUP(AQ63,'標準様式１（勤務表_シフト記号表）'!$C$6:$L$47,10,FALSE))</f>
        <v/>
      </c>
      <c r="AR64" s="454" t="str">
        <f>IF(AR63="","",VLOOKUP(AR63,'標準様式１（勤務表_シフト記号表）'!$C$6:$L$47,10,FALSE))</f>
        <v/>
      </c>
      <c r="AS64" s="455" t="str">
        <f>IF(AS63="","",VLOOKUP(AS63,'標準様式１（勤務表_シフト記号表）'!$C$6:$L$47,10,FALSE))</f>
        <v/>
      </c>
      <c r="AT64" s="455" t="str">
        <f>IF(AT63="","",VLOOKUP(AT63,'標準様式１（勤務表_シフト記号表）'!$C$6:$L$47,10,FALSE))</f>
        <v/>
      </c>
      <c r="AU64" s="455" t="str">
        <f>IF(AU63="","",VLOOKUP(AU63,'標準様式１（勤務表_シフト記号表）'!$C$6:$L$47,10,FALSE))</f>
        <v/>
      </c>
      <c r="AV64" s="455" t="str">
        <f>IF(AV63="","",VLOOKUP(AV63,'標準様式１（勤務表_シフト記号表）'!$C$6:$L$47,10,FALSE))</f>
        <v/>
      </c>
      <c r="AW64" s="455" t="str">
        <f>IF(AW63="","",VLOOKUP(AW63,'標準様式１（勤務表_シフト記号表）'!$C$6:$L$47,10,FALSE))</f>
        <v/>
      </c>
      <c r="AX64" s="456" t="str">
        <f>IF(AX63="","",VLOOKUP(AX63,'標準様式１（勤務表_シフト記号表）'!$C$6:$L$47,10,FALSE))</f>
        <v/>
      </c>
      <c r="AY64" s="454" t="str">
        <f>IF(AY63="","",VLOOKUP(AY63,'標準様式１（勤務表_シフト記号表）'!$C$6:$L$47,10,FALSE))</f>
        <v/>
      </c>
      <c r="AZ64" s="455" t="str">
        <f>IF(AZ63="","",VLOOKUP(AZ63,'標準様式１（勤務表_シフト記号表）'!$C$6:$L$47,10,FALSE))</f>
        <v/>
      </c>
      <c r="BA64" s="455" t="str">
        <f>IF(BA63="","",VLOOKUP(BA63,'標準様式１（勤務表_シフト記号表）'!$C$6:$L$47,10,FALSE))</f>
        <v/>
      </c>
      <c r="BB64" s="1213">
        <f>IF($BE$3="４週",SUM(W64:AX64),IF($BE$3="暦月",SUM(W64:BA64),""))</f>
        <v>0</v>
      </c>
      <c r="BC64" s="1214"/>
      <c r="BD64" s="1215">
        <f>IF($BE$3="４週",BB64/4,IF($BE$3="暦月",(BB64/($BE$8/7)),""))</f>
        <v>0</v>
      </c>
      <c r="BE64" s="1214"/>
      <c r="BF64" s="1210"/>
      <c r="BG64" s="1211"/>
      <c r="BH64" s="1211"/>
      <c r="BI64" s="1211"/>
      <c r="BJ64" s="1212"/>
    </row>
    <row r="65" spans="2:62" ht="20.25" customHeight="1">
      <c r="B65" s="1152">
        <f>B63+1</f>
        <v>25</v>
      </c>
      <c r="C65" s="1216"/>
      <c r="D65" s="1143"/>
      <c r="E65" s="449"/>
      <c r="F65" s="450"/>
      <c r="G65" s="449"/>
      <c r="H65" s="450"/>
      <c r="I65" s="1217"/>
      <c r="J65" s="1218"/>
      <c r="K65" s="1141"/>
      <c r="L65" s="1142"/>
      <c r="M65" s="1142"/>
      <c r="N65" s="1143"/>
      <c r="O65" s="1147"/>
      <c r="P65" s="1148"/>
      <c r="Q65" s="1148"/>
      <c r="R65" s="1148"/>
      <c r="S65" s="1149"/>
      <c r="T65" s="469" t="s">
        <v>484</v>
      </c>
      <c r="U65" s="470"/>
      <c r="V65" s="471"/>
      <c r="W65" s="462"/>
      <c r="X65" s="463"/>
      <c r="Y65" s="463"/>
      <c r="Z65" s="463"/>
      <c r="AA65" s="463"/>
      <c r="AB65" s="463"/>
      <c r="AC65" s="464"/>
      <c r="AD65" s="462"/>
      <c r="AE65" s="463"/>
      <c r="AF65" s="463"/>
      <c r="AG65" s="463"/>
      <c r="AH65" s="463"/>
      <c r="AI65" s="463"/>
      <c r="AJ65" s="464"/>
      <c r="AK65" s="462"/>
      <c r="AL65" s="463"/>
      <c r="AM65" s="463"/>
      <c r="AN65" s="463"/>
      <c r="AO65" s="463"/>
      <c r="AP65" s="463"/>
      <c r="AQ65" s="464"/>
      <c r="AR65" s="462"/>
      <c r="AS65" s="463"/>
      <c r="AT65" s="463"/>
      <c r="AU65" s="463"/>
      <c r="AV65" s="463"/>
      <c r="AW65" s="463"/>
      <c r="AX65" s="464"/>
      <c r="AY65" s="462"/>
      <c r="AZ65" s="463"/>
      <c r="BA65" s="465"/>
      <c r="BB65" s="1150"/>
      <c r="BC65" s="1151"/>
      <c r="BD65" s="1205"/>
      <c r="BE65" s="1206"/>
      <c r="BF65" s="1207"/>
      <c r="BG65" s="1208"/>
      <c r="BH65" s="1208"/>
      <c r="BI65" s="1208"/>
      <c r="BJ65" s="1209"/>
    </row>
    <row r="66" spans="2:62" ht="20.25" customHeight="1">
      <c r="B66" s="1153"/>
      <c r="C66" s="1156"/>
      <c r="D66" s="1146"/>
      <c r="E66" s="449"/>
      <c r="F66" s="450">
        <f>C65</f>
        <v>0</v>
      </c>
      <c r="G66" s="449"/>
      <c r="H66" s="450">
        <f>I65</f>
        <v>0</v>
      </c>
      <c r="I66" s="1159"/>
      <c r="J66" s="1160"/>
      <c r="K66" s="1144"/>
      <c r="L66" s="1145"/>
      <c r="M66" s="1145"/>
      <c r="N66" s="1146"/>
      <c r="O66" s="1147"/>
      <c r="P66" s="1148"/>
      <c r="Q66" s="1148"/>
      <c r="R66" s="1148"/>
      <c r="S66" s="1149"/>
      <c r="T66" s="466" t="s">
        <v>487</v>
      </c>
      <c r="U66" s="467"/>
      <c r="V66" s="468"/>
      <c r="W66" s="454" t="str">
        <f>IF(W65="","",VLOOKUP(W65,'標準様式１（勤務表_シフト記号表）'!$C$6:$L$47,10,FALSE))</f>
        <v/>
      </c>
      <c r="X66" s="455" t="str">
        <f>IF(X65="","",VLOOKUP(X65,'標準様式１（勤務表_シフト記号表）'!$C$6:$L$47,10,FALSE))</f>
        <v/>
      </c>
      <c r="Y66" s="455" t="str">
        <f>IF(Y65="","",VLOOKUP(Y65,'標準様式１（勤務表_シフト記号表）'!$C$6:$L$47,10,FALSE))</f>
        <v/>
      </c>
      <c r="Z66" s="455" t="str">
        <f>IF(Z65="","",VLOOKUP(Z65,'標準様式１（勤務表_シフト記号表）'!$C$6:$L$47,10,FALSE))</f>
        <v/>
      </c>
      <c r="AA66" s="455" t="str">
        <f>IF(AA65="","",VLOOKUP(AA65,'標準様式１（勤務表_シフト記号表）'!$C$6:$L$47,10,FALSE))</f>
        <v/>
      </c>
      <c r="AB66" s="455" t="str">
        <f>IF(AB65="","",VLOOKUP(AB65,'標準様式１（勤務表_シフト記号表）'!$C$6:$L$47,10,FALSE))</f>
        <v/>
      </c>
      <c r="AC66" s="456" t="str">
        <f>IF(AC65="","",VLOOKUP(AC65,'標準様式１（勤務表_シフト記号表）'!$C$6:$L$47,10,FALSE))</f>
        <v/>
      </c>
      <c r="AD66" s="454" t="str">
        <f>IF(AD65="","",VLOOKUP(AD65,'標準様式１（勤務表_シフト記号表）'!$C$6:$L$47,10,FALSE))</f>
        <v/>
      </c>
      <c r="AE66" s="455" t="str">
        <f>IF(AE65="","",VLOOKUP(AE65,'標準様式１（勤務表_シフト記号表）'!$C$6:$L$47,10,FALSE))</f>
        <v/>
      </c>
      <c r="AF66" s="455" t="str">
        <f>IF(AF65="","",VLOOKUP(AF65,'標準様式１（勤務表_シフト記号表）'!$C$6:$L$47,10,FALSE))</f>
        <v/>
      </c>
      <c r="AG66" s="455" t="str">
        <f>IF(AG65="","",VLOOKUP(AG65,'標準様式１（勤務表_シフト記号表）'!$C$6:$L$47,10,FALSE))</f>
        <v/>
      </c>
      <c r="AH66" s="455" t="str">
        <f>IF(AH65="","",VLOOKUP(AH65,'標準様式１（勤務表_シフト記号表）'!$C$6:$L$47,10,FALSE))</f>
        <v/>
      </c>
      <c r="AI66" s="455" t="str">
        <f>IF(AI65="","",VLOOKUP(AI65,'標準様式１（勤務表_シフト記号表）'!$C$6:$L$47,10,FALSE))</f>
        <v/>
      </c>
      <c r="AJ66" s="456" t="str">
        <f>IF(AJ65="","",VLOOKUP(AJ65,'標準様式１（勤務表_シフト記号表）'!$C$6:$L$47,10,FALSE))</f>
        <v/>
      </c>
      <c r="AK66" s="454" t="str">
        <f>IF(AK65="","",VLOOKUP(AK65,'標準様式１（勤務表_シフト記号表）'!$C$6:$L$47,10,FALSE))</f>
        <v/>
      </c>
      <c r="AL66" s="455" t="str">
        <f>IF(AL65="","",VLOOKUP(AL65,'標準様式１（勤務表_シフト記号表）'!$C$6:$L$47,10,FALSE))</f>
        <v/>
      </c>
      <c r="AM66" s="455" t="str">
        <f>IF(AM65="","",VLOOKUP(AM65,'標準様式１（勤務表_シフト記号表）'!$C$6:$L$47,10,FALSE))</f>
        <v/>
      </c>
      <c r="AN66" s="455" t="str">
        <f>IF(AN65="","",VLOOKUP(AN65,'標準様式１（勤務表_シフト記号表）'!$C$6:$L$47,10,FALSE))</f>
        <v/>
      </c>
      <c r="AO66" s="455" t="str">
        <f>IF(AO65="","",VLOOKUP(AO65,'標準様式１（勤務表_シフト記号表）'!$C$6:$L$47,10,FALSE))</f>
        <v/>
      </c>
      <c r="AP66" s="455" t="str">
        <f>IF(AP65="","",VLOOKUP(AP65,'標準様式１（勤務表_シフト記号表）'!$C$6:$L$47,10,FALSE))</f>
        <v/>
      </c>
      <c r="AQ66" s="456" t="str">
        <f>IF(AQ65="","",VLOOKUP(AQ65,'標準様式１（勤務表_シフト記号表）'!$C$6:$L$47,10,FALSE))</f>
        <v/>
      </c>
      <c r="AR66" s="454" t="str">
        <f>IF(AR65="","",VLOOKUP(AR65,'標準様式１（勤務表_シフト記号表）'!$C$6:$L$47,10,FALSE))</f>
        <v/>
      </c>
      <c r="AS66" s="455" t="str">
        <f>IF(AS65="","",VLOOKUP(AS65,'標準様式１（勤務表_シフト記号表）'!$C$6:$L$47,10,FALSE))</f>
        <v/>
      </c>
      <c r="AT66" s="455" t="str">
        <f>IF(AT65="","",VLOOKUP(AT65,'標準様式１（勤務表_シフト記号表）'!$C$6:$L$47,10,FALSE))</f>
        <v/>
      </c>
      <c r="AU66" s="455" t="str">
        <f>IF(AU65="","",VLOOKUP(AU65,'標準様式１（勤務表_シフト記号表）'!$C$6:$L$47,10,FALSE))</f>
        <v/>
      </c>
      <c r="AV66" s="455" t="str">
        <f>IF(AV65="","",VLOOKUP(AV65,'標準様式１（勤務表_シフト記号表）'!$C$6:$L$47,10,FALSE))</f>
        <v/>
      </c>
      <c r="AW66" s="455" t="str">
        <f>IF(AW65="","",VLOOKUP(AW65,'標準様式１（勤務表_シフト記号表）'!$C$6:$L$47,10,FALSE))</f>
        <v/>
      </c>
      <c r="AX66" s="456" t="str">
        <f>IF(AX65="","",VLOOKUP(AX65,'標準様式１（勤務表_シフト記号表）'!$C$6:$L$47,10,FALSE))</f>
        <v/>
      </c>
      <c r="AY66" s="454" t="str">
        <f>IF(AY65="","",VLOOKUP(AY65,'標準様式１（勤務表_シフト記号表）'!$C$6:$L$47,10,FALSE))</f>
        <v/>
      </c>
      <c r="AZ66" s="455" t="str">
        <f>IF(AZ65="","",VLOOKUP(AZ65,'標準様式１（勤務表_シフト記号表）'!$C$6:$L$47,10,FALSE))</f>
        <v/>
      </c>
      <c r="BA66" s="455" t="str">
        <f>IF(BA65="","",VLOOKUP(BA65,'標準様式１（勤務表_シフト記号表）'!$C$6:$L$47,10,FALSE))</f>
        <v/>
      </c>
      <c r="BB66" s="1213">
        <f>IF($BE$3="４週",SUM(W66:AX66),IF($BE$3="暦月",SUM(W66:BA66),""))</f>
        <v>0</v>
      </c>
      <c r="BC66" s="1214"/>
      <c r="BD66" s="1215">
        <f>IF($BE$3="４週",BB66/4,IF($BE$3="暦月",(BB66/($BE$8/7)),""))</f>
        <v>0</v>
      </c>
      <c r="BE66" s="1214"/>
      <c r="BF66" s="1210"/>
      <c r="BG66" s="1211"/>
      <c r="BH66" s="1211"/>
      <c r="BI66" s="1211"/>
      <c r="BJ66" s="1212"/>
    </row>
    <row r="67" spans="2:62" ht="20.25" customHeight="1">
      <c r="B67" s="1152">
        <f>B65+1</f>
        <v>26</v>
      </c>
      <c r="C67" s="1216"/>
      <c r="D67" s="1143"/>
      <c r="E67" s="449"/>
      <c r="F67" s="450"/>
      <c r="G67" s="449"/>
      <c r="H67" s="450"/>
      <c r="I67" s="1217"/>
      <c r="J67" s="1218"/>
      <c r="K67" s="1141"/>
      <c r="L67" s="1142"/>
      <c r="M67" s="1142"/>
      <c r="N67" s="1143"/>
      <c r="O67" s="1147"/>
      <c r="P67" s="1148"/>
      <c r="Q67" s="1148"/>
      <c r="R67" s="1148"/>
      <c r="S67" s="1149"/>
      <c r="T67" s="469" t="s">
        <v>484</v>
      </c>
      <c r="U67" s="470"/>
      <c r="V67" s="471"/>
      <c r="W67" s="462"/>
      <c r="X67" s="463"/>
      <c r="Y67" s="463"/>
      <c r="Z67" s="463"/>
      <c r="AA67" s="463"/>
      <c r="AB67" s="463"/>
      <c r="AC67" s="464"/>
      <c r="AD67" s="462"/>
      <c r="AE67" s="463"/>
      <c r="AF67" s="463"/>
      <c r="AG67" s="463"/>
      <c r="AH67" s="463"/>
      <c r="AI67" s="463"/>
      <c r="AJ67" s="464"/>
      <c r="AK67" s="462"/>
      <c r="AL67" s="463"/>
      <c r="AM67" s="463"/>
      <c r="AN67" s="463"/>
      <c r="AO67" s="463"/>
      <c r="AP67" s="463"/>
      <c r="AQ67" s="464"/>
      <c r="AR67" s="462"/>
      <c r="AS67" s="463"/>
      <c r="AT67" s="463"/>
      <c r="AU67" s="463"/>
      <c r="AV67" s="463"/>
      <c r="AW67" s="463"/>
      <c r="AX67" s="464"/>
      <c r="AY67" s="462"/>
      <c r="AZ67" s="463"/>
      <c r="BA67" s="465"/>
      <c r="BB67" s="1150"/>
      <c r="BC67" s="1151"/>
      <c r="BD67" s="1205"/>
      <c r="BE67" s="1206"/>
      <c r="BF67" s="1207"/>
      <c r="BG67" s="1208"/>
      <c r="BH67" s="1208"/>
      <c r="BI67" s="1208"/>
      <c r="BJ67" s="1209"/>
    </row>
    <row r="68" spans="2:62" ht="20.25" customHeight="1">
      <c r="B68" s="1153"/>
      <c r="C68" s="1156"/>
      <c r="D68" s="1146"/>
      <c r="E68" s="449"/>
      <c r="F68" s="450">
        <f>C67</f>
        <v>0</v>
      </c>
      <c r="G68" s="449"/>
      <c r="H68" s="450">
        <f>I67</f>
        <v>0</v>
      </c>
      <c r="I68" s="1159"/>
      <c r="J68" s="1160"/>
      <c r="K68" s="1144"/>
      <c r="L68" s="1145"/>
      <c r="M68" s="1145"/>
      <c r="N68" s="1146"/>
      <c r="O68" s="1147"/>
      <c r="P68" s="1148"/>
      <c r="Q68" s="1148"/>
      <c r="R68" s="1148"/>
      <c r="S68" s="1149"/>
      <c r="T68" s="466" t="s">
        <v>487</v>
      </c>
      <c r="U68" s="467"/>
      <c r="V68" s="468"/>
      <c r="W68" s="454" t="str">
        <f>IF(W67="","",VLOOKUP(W67,'標準様式１（勤務表_シフト記号表）'!$C$6:$L$47,10,FALSE))</f>
        <v/>
      </c>
      <c r="X68" s="455" t="str">
        <f>IF(X67="","",VLOOKUP(X67,'標準様式１（勤務表_シフト記号表）'!$C$6:$L$47,10,FALSE))</f>
        <v/>
      </c>
      <c r="Y68" s="455" t="str">
        <f>IF(Y67="","",VLOOKUP(Y67,'標準様式１（勤務表_シフト記号表）'!$C$6:$L$47,10,FALSE))</f>
        <v/>
      </c>
      <c r="Z68" s="455" t="str">
        <f>IF(Z67="","",VLOOKUP(Z67,'標準様式１（勤務表_シフト記号表）'!$C$6:$L$47,10,FALSE))</f>
        <v/>
      </c>
      <c r="AA68" s="455" t="str">
        <f>IF(AA67="","",VLOOKUP(AA67,'標準様式１（勤務表_シフト記号表）'!$C$6:$L$47,10,FALSE))</f>
        <v/>
      </c>
      <c r="AB68" s="455" t="str">
        <f>IF(AB67="","",VLOOKUP(AB67,'標準様式１（勤務表_シフト記号表）'!$C$6:$L$47,10,FALSE))</f>
        <v/>
      </c>
      <c r="AC68" s="456" t="str">
        <f>IF(AC67="","",VLOOKUP(AC67,'標準様式１（勤務表_シフト記号表）'!$C$6:$L$47,10,FALSE))</f>
        <v/>
      </c>
      <c r="AD68" s="454" t="str">
        <f>IF(AD67="","",VLOOKUP(AD67,'標準様式１（勤務表_シフト記号表）'!$C$6:$L$47,10,FALSE))</f>
        <v/>
      </c>
      <c r="AE68" s="455" t="str">
        <f>IF(AE67="","",VLOOKUP(AE67,'標準様式１（勤務表_シフト記号表）'!$C$6:$L$47,10,FALSE))</f>
        <v/>
      </c>
      <c r="AF68" s="455" t="str">
        <f>IF(AF67="","",VLOOKUP(AF67,'標準様式１（勤務表_シフト記号表）'!$C$6:$L$47,10,FALSE))</f>
        <v/>
      </c>
      <c r="AG68" s="455" t="str">
        <f>IF(AG67="","",VLOOKUP(AG67,'標準様式１（勤務表_シフト記号表）'!$C$6:$L$47,10,FALSE))</f>
        <v/>
      </c>
      <c r="AH68" s="455" t="str">
        <f>IF(AH67="","",VLOOKUP(AH67,'標準様式１（勤務表_シフト記号表）'!$C$6:$L$47,10,FALSE))</f>
        <v/>
      </c>
      <c r="AI68" s="455" t="str">
        <f>IF(AI67="","",VLOOKUP(AI67,'標準様式１（勤務表_シフト記号表）'!$C$6:$L$47,10,FALSE))</f>
        <v/>
      </c>
      <c r="AJ68" s="456" t="str">
        <f>IF(AJ67="","",VLOOKUP(AJ67,'標準様式１（勤務表_シフト記号表）'!$C$6:$L$47,10,FALSE))</f>
        <v/>
      </c>
      <c r="AK68" s="454" t="str">
        <f>IF(AK67="","",VLOOKUP(AK67,'標準様式１（勤務表_シフト記号表）'!$C$6:$L$47,10,FALSE))</f>
        <v/>
      </c>
      <c r="AL68" s="455" t="str">
        <f>IF(AL67="","",VLOOKUP(AL67,'標準様式１（勤務表_シフト記号表）'!$C$6:$L$47,10,FALSE))</f>
        <v/>
      </c>
      <c r="AM68" s="455" t="str">
        <f>IF(AM67="","",VLOOKUP(AM67,'標準様式１（勤務表_シフト記号表）'!$C$6:$L$47,10,FALSE))</f>
        <v/>
      </c>
      <c r="AN68" s="455" t="str">
        <f>IF(AN67="","",VLOOKUP(AN67,'標準様式１（勤務表_シフト記号表）'!$C$6:$L$47,10,FALSE))</f>
        <v/>
      </c>
      <c r="AO68" s="455" t="str">
        <f>IF(AO67="","",VLOOKUP(AO67,'標準様式１（勤務表_シフト記号表）'!$C$6:$L$47,10,FALSE))</f>
        <v/>
      </c>
      <c r="AP68" s="455" t="str">
        <f>IF(AP67="","",VLOOKUP(AP67,'標準様式１（勤務表_シフト記号表）'!$C$6:$L$47,10,FALSE))</f>
        <v/>
      </c>
      <c r="AQ68" s="456" t="str">
        <f>IF(AQ67="","",VLOOKUP(AQ67,'標準様式１（勤務表_シフト記号表）'!$C$6:$L$47,10,FALSE))</f>
        <v/>
      </c>
      <c r="AR68" s="454" t="str">
        <f>IF(AR67="","",VLOOKUP(AR67,'標準様式１（勤務表_シフト記号表）'!$C$6:$L$47,10,FALSE))</f>
        <v/>
      </c>
      <c r="AS68" s="455" t="str">
        <f>IF(AS67="","",VLOOKUP(AS67,'標準様式１（勤務表_シフト記号表）'!$C$6:$L$47,10,FALSE))</f>
        <v/>
      </c>
      <c r="AT68" s="455" t="str">
        <f>IF(AT67="","",VLOOKUP(AT67,'標準様式１（勤務表_シフト記号表）'!$C$6:$L$47,10,FALSE))</f>
        <v/>
      </c>
      <c r="AU68" s="455" t="str">
        <f>IF(AU67="","",VLOOKUP(AU67,'標準様式１（勤務表_シフト記号表）'!$C$6:$L$47,10,FALSE))</f>
        <v/>
      </c>
      <c r="AV68" s="455" t="str">
        <f>IF(AV67="","",VLOOKUP(AV67,'標準様式１（勤務表_シフト記号表）'!$C$6:$L$47,10,FALSE))</f>
        <v/>
      </c>
      <c r="AW68" s="455" t="str">
        <f>IF(AW67="","",VLOOKUP(AW67,'標準様式１（勤務表_シフト記号表）'!$C$6:$L$47,10,FALSE))</f>
        <v/>
      </c>
      <c r="AX68" s="456" t="str">
        <f>IF(AX67="","",VLOOKUP(AX67,'標準様式１（勤務表_シフト記号表）'!$C$6:$L$47,10,FALSE))</f>
        <v/>
      </c>
      <c r="AY68" s="454" t="str">
        <f>IF(AY67="","",VLOOKUP(AY67,'標準様式１（勤務表_シフト記号表）'!$C$6:$L$47,10,FALSE))</f>
        <v/>
      </c>
      <c r="AZ68" s="455" t="str">
        <f>IF(AZ67="","",VLOOKUP(AZ67,'標準様式１（勤務表_シフト記号表）'!$C$6:$L$47,10,FALSE))</f>
        <v/>
      </c>
      <c r="BA68" s="455" t="str">
        <f>IF(BA67="","",VLOOKUP(BA67,'標準様式１（勤務表_シフト記号表）'!$C$6:$L$47,10,FALSE))</f>
        <v/>
      </c>
      <c r="BB68" s="1213">
        <f>IF($BE$3="４週",SUM(W68:AX68),IF($BE$3="暦月",SUM(W68:BA68),""))</f>
        <v>0</v>
      </c>
      <c r="BC68" s="1214"/>
      <c r="BD68" s="1215">
        <f>IF($BE$3="４週",BB68/4,IF($BE$3="暦月",(BB68/($BE$8/7)),""))</f>
        <v>0</v>
      </c>
      <c r="BE68" s="1214"/>
      <c r="BF68" s="1210"/>
      <c r="BG68" s="1211"/>
      <c r="BH68" s="1211"/>
      <c r="BI68" s="1211"/>
      <c r="BJ68" s="1212"/>
    </row>
    <row r="69" spans="2:62" ht="20.25" customHeight="1">
      <c r="B69" s="1152">
        <f>B67+1</f>
        <v>27</v>
      </c>
      <c r="C69" s="1216"/>
      <c r="D69" s="1143"/>
      <c r="E69" s="449"/>
      <c r="F69" s="450"/>
      <c r="G69" s="449"/>
      <c r="H69" s="450"/>
      <c r="I69" s="1217"/>
      <c r="J69" s="1218"/>
      <c r="K69" s="1141"/>
      <c r="L69" s="1142"/>
      <c r="M69" s="1142"/>
      <c r="N69" s="1143"/>
      <c r="O69" s="1147"/>
      <c r="P69" s="1148"/>
      <c r="Q69" s="1148"/>
      <c r="R69" s="1148"/>
      <c r="S69" s="1149"/>
      <c r="T69" s="469" t="s">
        <v>484</v>
      </c>
      <c r="U69" s="470"/>
      <c r="V69" s="471"/>
      <c r="W69" s="462"/>
      <c r="X69" s="463"/>
      <c r="Y69" s="463"/>
      <c r="Z69" s="463"/>
      <c r="AA69" s="463"/>
      <c r="AB69" s="463"/>
      <c r="AC69" s="464"/>
      <c r="AD69" s="462"/>
      <c r="AE69" s="463"/>
      <c r="AF69" s="463"/>
      <c r="AG69" s="463"/>
      <c r="AH69" s="463"/>
      <c r="AI69" s="463"/>
      <c r="AJ69" s="464"/>
      <c r="AK69" s="462"/>
      <c r="AL69" s="463"/>
      <c r="AM69" s="463"/>
      <c r="AN69" s="463"/>
      <c r="AO69" s="463"/>
      <c r="AP69" s="463"/>
      <c r="AQ69" s="464"/>
      <c r="AR69" s="462"/>
      <c r="AS69" s="463"/>
      <c r="AT69" s="463"/>
      <c r="AU69" s="463"/>
      <c r="AV69" s="463"/>
      <c r="AW69" s="463"/>
      <c r="AX69" s="464"/>
      <c r="AY69" s="462"/>
      <c r="AZ69" s="463"/>
      <c r="BA69" s="465"/>
      <c r="BB69" s="1150"/>
      <c r="BC69" s="1151"/>
      <c r="BD69" s="1205"/>
      <c r="BE69" s="1206"/>
      <c r="BF69" s="1207"/>
      <c r="BG69" s="1208"/>
      <c r="BH69" s="1208"/>
      <c r="BI69" s="1208"/>
      <c r="BJ69" s="1209"/>
    </row>
    <row r="70" spans="2:62" ht="20.25" customHeight="1">
      <c r="B70" s="1153"/>
      <c r="C70" s="1156"/>
      <c r="D70" s="1146"/>
      <c r="E70" s="449"/>
      <c r="F70" s="450">
        <f>C69</f>
        <v>0</v>
      </c>
      <c r="G70" s="449"/>
      <c r="H70" s="450">
        <f>I69</f>
        <v>0</v>
      </c>
      <c r="I70" s="1159"/>
      <c r="J70" s="1160"/>
      <c r="K70" s="1144"/>
      <c r="L70" s="1145"/>
      <c r="M70" s="1145"/>
      <c r="N70" s="1146"/>
      <c r="O70" s="1147"/>
      <c r="P70" s="1148"/>
      <c r="Q70" s="1148"/>
      <c r="R70" s="1148"/>
      <c r="S70" s="1149"/>
      <c r="T70" s="466" t="s">
        <v>487</v>
      </c>
      <c r="U70" s="467"/>
      <c r="V70" s="468"/>
      <c r="W70" s="454" t="str">
        <f>IF(W69="","",VLOOKUP(W69,'標準様式１（勤務表_シフト記号表）'!$C$6:$L$47,10,FALSE))</f>
        <v/>
      </c>
      <c r="X70" s="455" t="str">
        <f>IF(X69="","",VLOOKUP(X69,'標準様式１（勤務表_シフト記号表）'!$C$6:$L$47,10,FALSE))</f>
        <v/>
      </c>
      <c r="Y70" s="455" t="str">
        <f>IF(Y69="","",VLOOKUP(Y69,'標準様式１（勤務表_シフト記号表）'!$C$6:$L$47,10,FALSE))</f>
        <v/>
      </c>
      <c r="Z70" s="455" t="str">
        <f>IF(Z69="","",VLOOKUP(Z69,'標準様式１（勤務表_シフト記号表）'!$C$6:$L$47,10,FALSE))</f>
        <v/>
      </c>
      <c r="AA70" s="455" t="str">
        <f>IF(AA69="","",VLOOKUP(AA69,'標準様式１（勤務表_シフト記号表）'!$C$6:$L$47,10,FALSE))</f>
        <v/>
      </c>
      <c r="AB70" s="455" t="str">
        <f>IF(AB69="","",VLOOKUP(AB69,'標準様式１（勤務表_シフト記号表）'!$C$6:$L$47,10,FALSE))</f>
        <v/>
      </c>
      <c r="AC70" s="456" t="str">
        <f>IF(AC69="","",VLOOKUP(AC69,'標準様式１（勤務表_シフト記号表）'!$C$6:$L$47,10,FALSE))</f>
        <v/>
      </c>
      <c r="AD70" s="454" t="str">
        <f>IF(AD69="","",VLOOKUP(AD69,'標準様式１（勤務表_シフト記号表）'!$C$6:$L$47,10,FALSE))</f>
        <v/>
      </c>
      <c r="AE70" s="455" t="str">
        <f>IF(AE69="","",VLOOKUP(AE69,'標準様式１（勤務表_シフト記号表）'!$C$6:$L$47,10,FALSE))</f>
        <v/>
      </c>
      <c r="AF70" s="455" t="str">
        <f>IF(AF69="","",VLOOKUP(AF69,'標準様式１（勤務表_シフト記号表）'!$C$6:$L$47,10,FALSE))</f>
        <v/>
      </c>
      <c r="AG70" s="455" t="str">
        <f>IF(AG69="","",VLOOKUP(AG69,'標準様式１（勤務表_シフト記号表）'!$C$6:$L$47,10,FALSE))</f>
        <v/>
      </c>
      <c r="AH70" s="455" t="str">
        <f>IF(AH69="","",VLOOKUP(AH69,'標準様式１（勤務表_シフト記号表）'!$C$6:$L$47,10,FALSE))</f>
        <v/>
      </c>
      <c r="AI70" s="455" t="str">
        <f>IF(AI69="","",VLOOKUP(AI69,'標準様式１（勤務表_シフト記号表）'!$C$6:$L$47,10,FALSE))</f>
        <v/>
      </c>
      <c r="AJ70" s="456" t="str">
        <f>IF(AJ69="","",VLOOKUP(AJ69,'標準様式１（勤務表_シフト記号表）'!$C$6:$L$47,10,FALSE))</f>
        <v/>
      </c>
      <c r="AK70" s="454" t="str">
        <f>IF(AK69="","",VLOOKUP(AK69,'標準様式１（勤務表_シフト記号表）'!$C$6:$L$47,10,FALSE))</f>
        <v/>
      </c>
      <c r="AL70" s="455" t="str">
        <f>IF(AL69="","",VLOOKUP(AL69,'標準様式１（勤務表_シフト記号表）'!$C$6:$L$47,10,FALSE))</f>
        <v/>
      </c>
      <c r="AM70" s="455" t="str">
        <f>IF(AM69="","",VLOOKUP(AM69,'標準様式１（勤務表_シフト記号表）'!$C$6:$L$47,10,FALSE))</f>
        <v/>
      </c>
      <c r="AN70" s="455" t="str">
        <f>IF(AN69="","",VLOOKUP(AN69,'標準様式１（勤務表_シフト記号表）'!$C$6:$L$47,10,FALSE))</f>
        <v/>
      </c>
      <c r="AO70" s="455" t="str">
        <f>IF(AO69="","",VLOOKUP(AO69,'標準様式１（勤務表_シフト記号表）'!$C$6:$L$47,10,FALSE))</f>
        <v/>
      </c>
      <c r="AP70" s="455" t="str">
        <f>IF(AP69="","",VLOOKUP(AP69,'標準様式１（勤務表_シフト記号表）'!$C$6:$L$47,10,FALSE))</f>
        <v/>
      </c>
      <c r="AQ70" s="456" t="str">
        <f>IF(AQ69="","",VLOOKUP(AQ69,'標準様式１（勤務表_シフト記号表）'!$C$6:$L$47,10,FALSE))</f>
        <v/>
      </c>
      <c r="AR70" s="454" t="str">
        <f>IF(AR69="","",VLOOKUP(AR69,'標準様式１（勤務表_シフト記号表）'!$C$6:$L$47,10,FALSE))</f>
        <v/>
      </c>
      <c r="AS70" s="455" t="str">
        <f>IF(AS69="","",VLOOKUP(AS69,'標準様式１（勤務表_シフト記号表）'!$C$6:$L$47,10,FALSE))</f>
        <v/>
      </c>
      <c r="AT70" s="455" t="str">
        <f>IF(AT69="","",VLOOKUP(AT69,'標準様式１（勤務表_シフト記号表）'!$C$6:$L$47,10,FALSE))</f>
        <v/>
      </c>
      <c r="AU70" s="455" t="str">
        <f>IF(AU69="","",VLOOKUP(AU69,'標準様式１（勤務表_シフト記号表）'!$C$6:$L$47,10,FALSE))</f>
        <v/>
      </c>
      <c r="AV70" s="455" t="str">
        <f>IF(AV69="","",VLOOKUP(AV69,'標準様式１（勤務表_シフト記号表）'!$C$6:$L$47,10,FALSE))</f>
        <v/>
      </c>
      <c r="AW70" s="455" t="str">
        <f>IF(AW69="","",VLOOKUP(AW69,'標準様式１（勤務表_シフト記号表）'!$C$6:$L$47,10,FALSE))</f>
        <v/>
      </c>
      <c r="AX70" s="456" t="str">
        <f>IF(AX69="","",VLOOKUP(AX69,'標準様式１（勤務表_シフト記号表）'!$C$6:$L$47,10,FALSE))</f>
        <v/>
      </c>
      <c r="AY70" s="454" t="str">
        <f>IF(AY69="","",VLOOKUP(AY69,'標準様式１（勤務表_シフト記号表）'!$C$6:$L$47,10,FALSE))</f>
        <v/>
      </c>
      <c r="AZ70" s="455" t="str">
        <f>IF(AZ69="","",VLOOKUP(AZ69,'標準様式１（勤務表_シフト記号表）'!$C$6:$L$47,10,FALSE))</f>
        <v/>
      </c>
      <c r="BA70" s="455" t="str">
        <f>IF(BA69="","",VLOOKUP(BA69,'標準様式１（勤務表_シフト記号表）'!$C$6:$L$47,10,FALSE))</f>
        <v/>
      </c>
      <c r="BB70" s="1213">
        <f>IF($BE$3="４週",SUM(W70:AX70),IF($BE$3="暦月",SUM(W70:BA70),""))</f>
        <v>0</v>
      </c>
      <c r="BC70" s="1214"/>
      <c r="BD70" s="1215">
        <f>IF($BE$3="４週",BB70/4,IF($BE$3="暦月",(BB70/($BE$8/7)),""))</f>
        <v>0</v>
      </c>
      <c r="BE70" s="1214"/>
      <c r="BF70" s="1210"/>
      <c r="BG70" s="1211"/>
      <c r="BH70" s="1211"/>
      <c r="BI70" s="1211"/>
      <c r="BJ70" s="1212"/>
    </row>
    <row r="71" spans="2:62" ht="20.25" customHeight="1">
      <c r="B71" s="1152">
        <f>B69+1</f>
        <v>28</v>
      </c>
      <c r="C71" s="1216"/>
      <c r="D71" s="1143"/>
      <c r="E71" s="449"/>
      <c r="F71" s="450"/>
      <c r="G71" s="449"/>
      <c r="H71" s="450"/>
      <c r="I71" s="1217"/>
      <c r="J71" s="1218"/>
      <c r="K71" s="1141"/>
      <c r="L71" s="1142"/>
      <c r="M71" s="1142"/>
      <c r="N71" s="1143"/>
      <c r="O71" s="1147"/>
      <c r="P71" s="1148"/>
      <c r="Q71" s="1148"/>
      <c r="R71" s="1148"/>
      <c r="S71" s="1149"/>
      <c r="T71" s="469" t="s">
        <v>484</v>
      </c>
      <c r="U71" s="470"/>
      <c r="V71" s="471"/>
      <c r="W71" s="462"/>
      <c r="X71" s="463"/>
      <c r="Y71" s="463"/>
      <c r="Z71" s="463"/>
      <c r="AA71" s="463"/>
      <c r="AB71" s="463"/>
      <c r="AC71" s="464"/>
      <c r="AD71" s="462"/>
      <c r="AE71" s="463"/>
      <c r="AF71" s="463"/>
      <c r="AG71" s="463"/>
      <c r="AH71" s="463"/>
      <c r="AI71" s="463"/>
      <c r="AJ71" s="464"/>
      <c r="AK71" s="462"/>
      <c r="AL71" s="463"/>
      <c r="AM71" s="463"/>
      <c r="AN71" s="463"/>
      <c r="AO71" s="463"/>
      <c r="AP71" s="463"/>
      <c r="AQ71" s="464"/>
      <c r="AR71" s="462"/>
      <c r="AS71" s="463"/>
      <c r="AT71" s="463"/>
      <c r="AU71" s="463"/>
      <c r="AV71" s="463"/>
      <c r="AW71" s="463"/>
      <c r="AX71" s="464"/>
      <c r="AY71" s="462"/>
      <c r="AZ71" s="463"/>
      <c r="BA71" s="465"/>
      <c r="BB71" s="1150"/>
      <c r="BC71" s="1151"/>
      <c r="BD71" s="1205"/>
      <c r="BE71" s="1206"/>
      <c r="BF71" s="1207"/>
      <c r="BG71" s="1208"/>
      <c r="BH71" s="1208"/>
      <c r="BI71" s="1208"/>
      <c r="BJ71" s="1209"/>
    </row>
    <row r="72" spans="2:62" ht="20.25" customHeight="1">
      <c r="B72" s="1153"/>
      <c r="C72" s="1156"/>
      <c r="D72" s="1146"/>
      <c r="E72" s="449"/>
      <c r="F72" s="450">
        <f>C71</f>
        <v>0</v>
      </c>
      <c r="G72" s="449"/>
      <c r="H72" s="450">
        <f>I71</f>
        <v>0</v>
      </c>
      <c r="I72" s="1159"/>
      <c r="J72" s="1160"/>
      <c r="K72" s="1144"/>
      <c r="L72" s="1145"/>
      <c r="M72" s="1145"/>
      <c r="N72" s="1146"/>
      <c r="O72" s="1147"/>
      <c r="P72" s="1148"/>
      <c r="Q72" s="1148"/>
      <c r="R72" s="1148"/>
      <c r="S72" s="1149"/>
      <c r="T72" s="466" t="s">
        <v>487</v>
      </c>
      <c r="U72" s="467"/>
      <c r="V72" s="468"/>
      <c r="W72" s="454" t="str">
        <f>IF(W71="","",VLOOKUP(W71,'標準様式１（勤務表_シフト記号表）'!$C$6:$L$47,10,FALSE))</f>
        <v/>
      </c>
      <c r="X72" s="455" t="str">
        <f>IF(X71="","",VLOOKUP(X71,'標準様式１（勤務表_シフト記号表）'!$C$6:$L$47,10,FALSE))</f>
        <v/>
      </c>
      <c r="Y72" s="455" t="str">
        <f>IF(Y71="","",VLOOKUP(Y71,'標準様式１（勤務表_シフト記号表）'!$C$6:$L$47,10,FALSE))</f>
        <v/>
      </c>
      <c r="Z72" s="455" t="str">
        <f>IF(Z71="","",VLOOKUP(Z71,'標準様式１（勤務表_シフト記号表）'!$C$6:$L$47,10,FALSE))</f>
        <v/>
      </c>
      <c r="AA72" s="455" t="str">
        <f>IF(AA71="","",VLOOKUP(AA71,'標準様式１（勤務表_シフト記号表）'!$C$6:$L$47,10,FALSE))</f>
        <v/>
      </c>
      <c r="AB72" s="455" t="str">
        <f>IF(AB71="","",VLOOKUP(AB71,'標準様式１（勤務表_シフト記号表）'!$C$6:$L$47,10,FALSE))</f>
        <v/>
      </c>
      <c r="AC72" s="456" t="str">
        <f>IF(AC71="","",VLOOKUP(AC71,'標準様式１（勤務表_シフト記号表）'!$C$6:$L$47,10,FALSE))</f>
        <v/>
      </c>
      <c r="AD72" s="454" t="str">
        <f>IF(AD71="","",VLOOKUP(AD71,'標準様式１（勤務表_シフト記号表）'!$C$6:$L$47,10,FALSE))</f>
        <v/>
      </c>
      <c r="AE72" s="455" t="str">
        <f>IF(AE71="","",VLOOKUP(AE71,'標準様式１（勤務表_シフト記号表）'!$C$6:$L$47,10,FALSE))</f>
        <v/>
      </c>
      <c r="AF72" s="455" t="str">
        <f>IF(AF71="","",VLOOKUP(AF71,'標準様式１（勤務表_シフト記号表）'!$C$6:$L$47,10,FALSE))</f>
        <v/>
      </c>
      <c r="AG72" s="455" t="str">
        <f>IF(AG71="","",VLOOKUP(AG71,'標準様式１（勤務表_シフト記号表）'!$C$6:$L$47,10,FALSE))</f>
        <v/>
      </c>
      <c r="AH72" s="455" t="str">
        <f>IF(AH71="","",VLOOKUP(AH71,'標準様式１（勤務表_シフト記号表）'!$C$6:$L$47,10,FALSE))</f>
        <v/>
      </c>
      <c r="AI72" s="455" t="str">
        <f>IF(AI71="","",VLOOKUP(AI71,'標準様式１（勤務表_シフト記号表）'!$C$6:$L$47,10,FALSE))</f>
        <v/>
      </c>
      <c r="AJ72" s="456" t="str">
        <f>IF(AJ71="","",VLOOKUP(AJ71,'標準様式１（勤務表_シフト記号表）'!$C$6:$L$47,10,FALSE))</f>
        <v/>
      </c>
      <c r="AK72" s="454" t="str">
        <f>IF(AK71="","",VLOOKUP(AK71,'標準様式１（勤務表_シフト記号表）'!$C$6:$L$47,10,FALSE))</f>
        <v/>
      </c>
      <c r="AL72" s="455" t="str">
        <f>IF(AL71="","",VLOOKUP(AL71,'標準様式１（勤務表_シフト記号表）'!$C$6:$L$47,10,FALSE))</f>
        <v/>
      </c>
      <c r="AM72" s="455" t="str">
        <f>IF(AM71="","",VLOOKUP(AM71,'標準様式１（勤務表_シフト記号表）'!$C$6:$L$47,10,FALSE))</f>
        <v/>
      </c>
      <c r="AN72" s="455" t="str">
        <f>IF(AN71="","",VLOOKUP(AN71,'標準様式１（勤務表_シフト記号表）'!$C$6:$L$47,10,FALSE))</f>
        <v/>
      </c>
      <c r="AO72" s="455" t="str">
        <f>IF(AO71="","",VLOOKUP(AO71,'標準様式１（勤務表_シフト記号表）'!$C$6:$L$47,10,FALSE))</f>
        <v/>
      </c>
      <c r="AP72" s="455" t="str">
        <f>IF(AP71="","",VLOOKUP(AP71,'標準様式１（勤務表_シフト記号表）'!$C$6:$L$47,10,FALSE))</f>
        <v/>
      </c>
      <c r="AQ72" s="456" t="str">
        <f>IF(AQ71="","",VLOOKUP(AQ71,'標準様式１（勤務表_シフト記号表）'!$C$6:$L$47,10,FALSE))</f>
        <v/>
      </c>
      <c r="AR72" s="454" t="str">
        <f>IF(AR71="","",VLOOKUP(AR71,'標準様式１（勤務表_シフト記号表）'!$C$6:$L$47,10,FALSE))</f>
        <v/>
      </c>
      <c r="AS72" s="455" t="str">
        <f>IF(AS71="","",VLOOKUP(AS71,'標準様式１（勤務表_シフト記号表）'!$C$6:$L$47,10,FALSE))</f>
        <v/>
      </c>
      <c r="AT72" s="455" t="str">
        <f>IF(AT71="","",VLOOKUP(AT71,'標準様式１（勤務表_シフト記号表）'!$C$6:$L$47,10,FALSE))</f>
        <v/>
      </c>
      <c r="AU72" s="455" t="str">
        <f>IF(AU71="","",VLOOKUP(AU71,'標準様式１（勤務表_シフト記号表）'!$C$6:$L$47,10,FALSE))</f>
        <v/>
      </c>
      <c r="AV72" s="455" t="str">
        <f>IF(AV71="","",VLOOKUP(AV71,'標準様式１（勤務表_シフト記号表）'!$C$6:$L$47,10,FALSE))</f>
        <v/>
      </c>
      <c r="AW72" s="455" t="str">
        <f>IF(AW71="","",VLOOKUP(AW71,'標準様式１（勤務表_シフト記号表）'!$C$6:$L$47,10,FALSE))</f>
        <v/>
      </c>
      <c r="AX72" s="456" t="str">
        <f>IF(AX71="","",VLOOKUP(AX71,'標準様式１（勤務表_シフト記号表）'!$C$6:$L$47,10,FALSE))</f>
        <v/>
      </c>
      <c r="AY72" s="454" t="str">
        <f>IF(AY71="","",VLOOKUP(AY71,'標準様式１（勤務表_シフト記号表）'!$C$6:$L$47,10,FALSE))</f>
        <v/>
      </c>
      <c r="AZ72" s="455" t="str">
        <f>IF(AZ71="","",VLOOKUP(AZ71,'標準様式１（勤務表_シフト記号表）'!$C$6:$L$47,10,FALSE))</f>
        <v/>
      </c>
      <c r="BA72" s="455" t="str">
        <f>IF(BA71="","",VLOOKUP(BA71,'標準様式１（勤務表_シフト記号表）'!$C$6:$L$47,10,FALSE))</f>
        <v/>
      </c>
      <c r="BB72" s="1213">
        <f>IF($BE$3="４週",SUM(W72:AX72),IF($BE$3="暦月",SUM(W72:BA72),""))</f>
        <v>0</v>
      </c>
      <c r="BC72" s="1214"/>
      <c r="BD72" s="1215">
        <f>IF($BE$3="４週",BB72/4,IF($BE$3="暦月",(BB72/($BE$8/7)),""))</f>
        <v>0</v>
      </c>
      <c r="BE72" s="1214"/>
      <c r="BF72" s="1210"/>
      <c r="BG72" s="1211"/>
      <c r="BH72" s="1211"/>
      <c r="BI72" s="1211"/>
      <c r="BJ72" s="1212"/>
    </row>
    <row r="73" spans="2:62" ht="20.25" customHeight="1">
      <c r="B73" s="1152">
        <f>B71+1</f>
        <v>29</v>
      </c>
      <c r="C73" s="1216"/>
      <c r="D73" s="1143"/>
      <c r="E73" s="449"/>
      <c r="F73" s="450"/>
      <c r="G73" s="449"/>
      <c r="H73" s="450"/>
      <c r="I73" s="1217"/>
      <c r="J73" s="1218"/>
      <c r="K73" s="1141"/>
      <c r="L73" s="1142"/>
      <c r="M73" s="1142"/>
      <c r="N73" s="1143"/>
      <c r="O73" s="1147"/>
      <c r="P73" s="1148"/>
      <c r="Q73" s="1148"/>
      <c r="R73" s="1148"/>
      <c r="S73" s="1149"/>
      <c r="T73" s="469" t="s">
        <v>484</v>
      </c>
      <c r="U73" s="470"/>
      <c r="V73" s="471"/>
      <c r="W73" s="462"/>
      <c r="X73" s="463"/>
      <c r="Y73" s="463"/>
      <c r="Z73" s="463"/>
      <c r="AA73" s="463"/>
      <c r="AB73" s="463"/>
      <c r="AC73" s="464"/>
      <c r="AD73" s="462"/>
      <c r="AE73" s="463"/>
      <c r="AF73" s="463"/>
      <c r="AG73" s="463"/>
      <c r="AH73" s="463"/>
      <c r="AI73" s="463"/>
      <c r="AJ73" s="464"/>
      <c r="AK73" s="462"/>
      <c r="AL73" s="463"/>
      <c r="AM73" s="463"/>
      <c r="AN73" s="463"/>
      <c r="AO73" s="463"/>
      <c r="AP73" s="463"/>
      <c r="AQ73" s="464"/>
      <c r="AR73" s="462"/>
      <c r="AS73" s="463"/>
      <c r="AT73" s="463"/>
      <c r="AU73" s="463"/>
      <c r="AV73" s="463"/>
      <c r="AW73" s="463"/>
      <c r="AX73" s="464"/>
      <c r="AY73" s="462"/>
      <c r="AZ73" s="463"/>
      <c r="BA73" s="465"/>
      <c r="BB73" s="1150"/>
      <c r="BC73" s="1151"/>
      <c r="BD73" s="1205"/>
      <c r="BE73" s="1206"/>
      <c r="BF73" s="1207"/>
      <c r="BG73" s="1208"/>
      <c r="BH73" s="1208"/>
      <c r="BI73" s="1208"/>
      <c r="BJ73" s="1209"/>
    </row>
    <row r="74" spans="2:62" ht="20.25" customHeight="1">
      <c r="B74" s="1153"/>
      <c r="C74" s="1245"/>
      <c r="D74" s="1246"/>
      <c r="E74" s="472"/>
      <c r="F74" s="473">
        <f>C73</f>
        <v>0</v>
      </c>
      <c r="G74" s="472"/>
      <c r="H74" s="473">
        <f>I73</f>
        <v>0</v>
      </c>
      <c r="I74" s="1247"/>
      <c r="J74" s="1248"/>
      <c r="K74" s="1249"/>
      <c r="L74" s="1250"/>
      <c r="M74" s="1250"/>
      <c r="N74" s="1246"/>
      <c r="O74" s="1147"/>
      <c r="P74" s="1148"/>
      <c r="Q74" s="1148"/>
      <c r="R74" s="1148"/>
      <c r="S74" s="1149"/>
      <c r="T74" s="466" t="s">
        <v>487</v>
      </c>
      <c r="U74" s="467"/>
      <c r="V74" s="468"/>
      <c r="W74" s="454" t="str">
        <f>IF(W73="","",VLOOKUP(W73,'標準様式１（勤務表_シフト記号表）'!$C$6:$L$47,10,FALSE))</f>
        <v/>
      </c>
      <c r="X74" s="455" t="str">
        <f>IF(X73="","",VLOOKUP(X73,'標準様式１（勤務表_シフト記号表）'!$C$6:$L$47,10,FALSE))</f>
        <v/>
      </c>
      <c r="Y74" s="455" t="str">
        <f>IF(Y73="","",VLOOKUP(Y73,'標準様式１（勤務表_シフト記号表）'!$C$6:$L$47,10,FALSE))</f>
        <v/>
      </c>
      <c r="Z74" s="455" t="str">
        <f>IF(Z73="","",VLOOKUP(Z73,'標準様式１（勤務表_シフト記号表）'!$C$6:$L$47,10,FALSE))</f>
        <v/>
      </c>
      <c r="AA74" s="455" t="str">
        <f>IF(AA73="","",VLOOKUP(AA73,'標準様式１（勤務表_シフト記号表）'!$C$6:$L$47,10,FALSE))</f>
        <v/>
      </c>
      <c r="AB74" s="455" t="str">
        <f>IF(AB73="","",VLOOKUP(AB73,'標準様式１（勤務表_シフト記号表）'!$C$6:$L$47,10,FALSE))</f>
        <v/>
      </c>
      <c r="AC74" s="456" t="str">
        <f>IF(AC73="","",VLOOKUP(AC73,'標準様式１（勤務表_シフト記号表）'!$C$6:$L$47,10,FALSE))</f>
        <v/>
      </c>
      <c r="AD74" s="454" t="str">
        <f>IF(AD73="","",VLOOKUP(AD73,'標準様式１（勤務表_シフト記号表）'!$C$6:$L$47,10,FALSE))</f>
        <v/>
      </c>
      <c r="AE74" s="455" t="str">
        <f>IF(AE73="","",VLOOKUP(AE73,'標準様式１（勤務表_シフト記号表）'!$C$6:$L$47,10,FALSE))</f>
        <v/>
      </c>
      <c r="AF74" s="455" t="str">
        <f>IF(AF73="","",VLOOKUP(AF73,'標準様式１（勤務表_シフト記号表）'!$C$6:$L$47,10,FALSE))</f>
        <v/>
      </c>
      <c r="AG74" s="455" t="str">
        <f>IF(AG73="","",VLOOKUP(AG73,'標準様式１（勤務表_シフト記号表）'!$C$6:$L$47,10,FALSE))</f>
        <v/>
      </c>
      <c r="AH74" s="455" t="str">
        <f>IF(AH73="","",VLOOKUP(AH73,'標準様式１（勤務表_シフト記号表）'!$C$6:$L$47,10,FALSE))</f>
        <v/>
      </c>
      <c r="AI74" s="455" t="str">
        <f>IF(AI73="","",VLOOKUP(AI73,'標準様式１（勤務表_シフト記号表）'!$C$6:$L$47,10,FALSE))</f>
        <v/>
      </c>
      <c r="AJ74" s="456" t="str">
        <f>IF(AJ73="","",VLOOKUP(AJ73,'標準様式１（勤務表_シフト記号表）'!$C$6:$L$47,10,FALSE))</f>
        <v/>
      </c>
      <c r="AK74" s="454" t="str">
        <f>IF(AK73="","",VLOOKUP(AK73,'標準様式１（勤務表_シフト記号表）'!$C$6:$L$47,10,FALSE))</f>
        <v/>
      </c>
      <c r="AL74" s="455" t="str">
        <f>IF(AL73="","",VLOOKUP(AL73,'標準様式１（勤務表_シフト記号表）'!$C$6:$L$47,10,FALSE))</f>
        <v/>
      </c>
      <c r="AM74" s="455" t="str">
        <f>IF(AM73="","",VLOOKUP(AM73,'標準様式１（勤務表_シフト記号表）'!$C$6:$L$47,10,FALSE))</f>
        <v/>
      </c>
      <c r="AN74" s="455" t="str">
        <f>IF(AN73="","",VLOOKUP(AN73,'標準様式１（勤務表_シフト記号表）'!$C$6:$L$47,10,FALSE))</f>
        <v/>
      </c>
      <c r="AO74" s="455" t="str">
        <f>IF(AO73="","",VLOOKUP(AO73,'標準様式１（勤務表_シフト記号表）'!$C$6:$L$47,10,FALSE))</f>
        <v/>
      </c>
      <c r="AP74" s="455" t="str">
        <f>IF(AP73="","",VLOOKUP(AP73,'標準様式１（勤務表_シフト記号表）'!$C$6:$L$47,10,FALSE))</f>
        <v/>
      </c>
      <c r="AQ74" s="456" t="str">
        <f>IF(AQ73="","",VLOOKUP(AQ73,'標準様式１（勤務表_シフト記号表）'!$C$6:$L$47,10,FALSE))</f>
        <v/>
      </c>
      <c r="AR74" s="454" t="str">
        <f>IF(AR73="","",VLOOKUP(AR73,'標準様式１（勤務表_シフト記号表）'!$C$6:$L$47,10,FALSE))</f>
        <v/>
      </c>
      <c r="AS74" s="455" t="str">
        <f>IF(AS73="","",VLOOKUP(AS73,'標準様式１（勤務表_シフト記号表）'!$C$6:$L$47,10,FALSE))</f>
        <v/>
      </c>
      <c r="AT74" s="455" t="str">
        <f>IF(AT73="","",VLOOKUP(AT73,'標準様式１（勤務表_シフト記号表）'!$C$6:$L$47,10,FALSE))</f>
        <v/>
      </c>
      <c r="AU74" s="455" t="str">
        <f>IF(AU73="","",VLOOKUP(AU73,'標準様式１（勤務表_シフト記号表）'!$C$6:$L$47,10,FALSE))</f>
        <v/>
      </c>
      <c r="AV74" s="455" t="str">
        <f>IF(AV73="","",VLOOKUP(AV73,'標準様式１（勤務表_シフト記号表）'!$C$6:$L$47,10,FALSE))</f>
        <v/>
      </c>
      <c r="AW74" s="455" t="str">
        <f>IF(AW73="","",VLOOKUP(AW73,'標準様式１（勤務表_シフト記号表）'!$C$6:$L$47,10,FALSE))</f>
        <v/>
      </c>
      <c r="AX74" s="456" t="str">
        <f>IF(AX73="","",VLOOKUP(AX73,'標準様式１（勤務表_シフト記号表）'!$C$6:$L$47,10,FALSE))</f>
        <v/>
      </c>
      <c r="AY74" s="454" t="str">
        <f>IF(AY73="","",VLOOKUP(AY73,'標準様式１（勤務表_シフト記号表）'!$C$6:$L$47,10,FALSE))</f>
        <v/>
      </c>
      <c r="AZ74" s="455" t="str">
        <f>IF(AZ73="","",VLOOKUP(AZ73,'標準様式１（勤務表_シフト記号表）'!$C$6:$L$47,10,FALSE))</f>
        <v/>
      </c>
      <c r="BA74" s="455" t="str">
        <f>IF(BA73="","",VLOOKUP(BA73,'標準様式１（勤務表_シフト記号表）'!$C$6:$L$47,10,FALSE))</f>
        <v/>
      </c>
      <c r="BB74" s="1242">
        <f>IF($BE$3="４週",SUM(W74:AX74),IF($BE$3="暦月",SUM(W74:BA74),""))</f>
        <v>0</v>
      </c>
      <c r="BC74" s="1243"/>
      <c r="BD74" s="1244">
        <f>IF($BE$3="４週",BB74/4,IF($BE$3="暦月",(BB74/($BE$8/7)),""))</f>
        <v>0</v>
      </c>
      <c r="BE74" s="1243"/>
      <c r="BF74" s="1239"/>
      <c r="BG74" s="1240"/>
      <c r="BH74" s="1240"/>
      <c r="BI74" s="1240"/>
      <c r="BJ74" s="1241"/>
    </row>
    <row r="75" spans="2:62" ht="20.25" customHeight="1">
      <c r="B75" s="1152">
        <f>B73+1</f>
        <v>30</v>
      </c>
      <c r="C75" s="1216"/>
      <c r="D75" s="1143"/>
      <c r="E75" s="449"/>
      <c r="F75" s="450"/>
      <c r="G75" s="449"/>
      <c r="H75" s="450"/>
      <c r="I75" s="1217"/>
      <c r="J75" s="1218"/>
      <c r="K75" s="1141"/>
      <c r="L75" s="1142"/>
      <c r="M75" s="1142"/>
      <c r="N75" s="1143"/>
      <c r="O75" s="1147"/>
      <c r="P75" s="1148"/>
      <c r="Q75" s="1148"/>
      <c r="R75" s="1148"/>
      <c r="S75" s="1149"/>
      <c r="T75" s="469" t="s">
        <v>484</v>
      </c>
      <c r="U75" s="470"/>
      <c r="V75" s="471"/>
      <c r="W75" s="462"/>
      <c r="X75" s="463"/>
      <c r="Y75" s="463"/>
      <c r="Z75" s="463"/>
      <c r="AA75" s="463"/>
      <c r="AB75" s="463"/>
      <c r="AC75" s="464"/>
      <c r="AD75" s="462"/>
      <c r="AE75" s="463"/>
      <c r="AF75" s="463"/>
      <c r="AG75" s="463"/>
      <c r="AH75" s="463"/>
      <c r="AI75" s="463"/>
      <c r="AJ75" s="464"/>
      <c r="AK75" s="462"/>
      <c r="AL75" s="463"/>
      <c r="AM75" s="463"/>
      <c r="AN75" s="463"/>
      <c r="AO75" s="463"/>
      <c r="AP75" s="463"/>
      <c r="AQ75" s="464"/>
      <c r="AR75" s="462"/>
      <c r="AS75" s="463"/>
      <c r="AT75" s="463"/>
      <c r="AU75" s="463"/>
      <c r="AV75" s="463"/>
      <c r="AW75" s="463"/>
      <c r="AX75" s="464"/>
      <c r="AY75" s="462"/>
      <c r="AZ75" s="463"/>
      <c r="BA75" s="465"/>
      <c r="BB75" s="1150"/>
      <c r="BC75" s="1151"/>
      <c r="BD75" s="1205"/>
      <c r="BE75" s="1206"/>
      <c r="BF75" s="1207"/>
      <c r="BG75" s="1208"/>
      <c r="BH75" s="1208"/>
      <c r="BI75" s="1208"/>
      <c r="BJ75" s="1209"/>
    </row>
    <row r="76" spans="2:62" ht="20.25" customHeight="1">
      <c r="B76" s="1153"/>
      <c r="C76" s="1245"/>
      <c r="D76" s="1246"/>
      <c r="E76" s="472"/>
      <c r="F76" s="473">
        <f>C75</f>
        <v>0</v>
      </c>
      <c r="G76" s="472"/>
      <c r="H76" s="473">
        <f>I75</f>
        <v>0</v>
      </c>
      <c r="I76" s="1247"/>
      <c r="J76" s="1248"/>
      <c r="K76" s="1249"/>
      <c r="L76" s="1250"/>
      <c r="M76" s="1250"/>
      <c r="N76" s="1246"/>
      <c r="O76" s="1147"/>
      <c r="P76" s="1148"/>
      <c r="Q76" s="1148"/>
      <c r="R76" s="1148"/>
      <c r="S76" s="1149"/>
      <c r="T76" s="466" t="s">
        <v>487</v>
      </c>
      <c r="U76" s="467"/>
      <c r="V76" s="468"/>
      <c r="W76" s="454" t="str">
        <f>IF(W75="","",VLOOKUP(W75,'標準様式１（勤務表_シフト記号表）'!$C$6:$L$47,10,FALSE))</f>
        <v/>
      </c>
      <c r="X76" s="455" t="str">
        <f>IF(X75="","",VLOOKUP(X75,'標準様式１（勤務表_シフト記号表）'!$C$6:$L$47,10,FALSE))</f>
        <v/>
      </c>
      <c r="Y76" s="455" t="str">
        <f>IF(Y75="","",VLOOKUP(Y75,'標準様式１（勤務表_シフト記号表）'!$C$6:$L$47,10,FALSE))</f>
        <v/>
      </c>
      <c r="Z76" s="455" t="str">
        <f>IF(Z75="","",VLOOKUP(Z75,'標準様式１（勤務表_シフト記号表）'!$C$6:$L$47,10,FALSE))</f>
        <v/>
      </c>
      <c r="AA76" s="455" t="str">
        <f>IF(AA75="","",VLOOKUP(AA75,'標準様式１（勤務表_シフト記号表）'!$C$6:$L$47,10,FALSE))</f>
        <v/>
      </c>
      <c r="AB76" s="455" t="str">
        <f>IF(AB75="","",VLOOKUP(AB75,'標準様式１（勤務表_シフト記号表）'!$C$6:$L$47,10,FALSE))</f>
        <v/>
      </c>
      <c r="AC76" s="456" t="str">
        <f>IF(AC75="","",VLOOKUP(AC75,'標準様式１（勤務表_シフト記号表）'!$C$6:$L$47,10,FALSE))</f>
        <v/>
      </c>
      <c r="AD76" s="454" t="str">
        <f>IF(AD75="","",VLOOKUP(AD75,'標準様式１（勤務表_シフト記号表）'!$C$6:$L$47,10,FALSE))</f>
        <v/>
      </c>
      <c r="AE76" s="455" t="str">
        <f>IF(AE75="","",VLOOKUP(AE75,'標準様式１（勤務表_シフト記号表）'!$C$6:$L$47,10,FALSE))</f>
        <v/>
      </c>
      <c r="AF76" s="455" t="str">
        <f>IF(AF75="","",VLOOKUP(AF75,'標準様式１（勤務表_シフト記号表）'!$C$6:$L$47,10,FALSE))</f>
        <v/>
      </c>
      <c r="AG76" s="455" t="str">
        <f>IF(AG75="","",VLOOKUP(AG75,'標準様式１（勤務表_シフト記号表）'!$C$6:$L$47,10,FALSE))</f>
        <v/>
      </c>
      <c r="AH76" s="455" t="str">
        <f>IF(AH75="","",VLOOKUP(AH75,'標準様式１（勤務表_シフト記号表）'!$C$6:$L$47,10,FALSE))</f>
        <v/>
      </c>
      <c r="AI76" s="455" t="str">
        <f>IF(AI75="","",VLOOKUP(AI75,'標準様式１（勤務表_シフト記号表）'!$C$6:$L$47,10,FALSE))</f>
        <v/>
      </c>
      <c r="AJ76" s="456" t="str">
        <f>IF(AJ75="","",VLOOKUP(AJ75,'標準様式１（勤務表_シフト記号表）'!$C$6:$L$47,10,FALSE))</f>
        <v/>
      </c>
      <c r="AK76" s="454" t="str">
        <f>IF(AK75="","",VLOOKUP(AK75,'標準様式１（勤務表_シフト記号表）'!$C$6:$L$47,10,FALSE))</f>
        <v/>
      </c>
      <c r="AL76" s="455" t="str">
        <f>IF(AL75="","",VLOOKUP(AL75,'標準様式１（勤務表_シフト記号表）'!$C$6:$L$47,10,FALSE))</f>
        <v/>
      </c>
      <c r="AM76" s="455" t="str">
        <f>IF(AM75="","",VLOOKUP(AM75,'標準様式１（勤務表_シフト記号表）'!$C$6:$L$47,10,FALSE))</f>
        <v/>
      </c>
      <c r="AN76" s="455" t="str">
        <f>IF(AN75="","",VLOOKUP(AN75,'標準様式１（勤務表_シフト記号表）'!$C$6:$L$47,10,FALSE))</f>
        <v/>
      </c>
      <c r="AO76" s="455" t="str">
        <f>IF(AO75="","",VLOOKUP(AO75,'標準様式１（勤務表_シフト記号表）'!$C$6:$L$47,10,FALSE))</f>
        <v/>
      </c>
      <c r="AP76" s="455" t="str">
        <f>IF(AP75="","",VLOOKUP(AP75,'標準様式１（勤務表_シフト記号表）'!$C$6:$L$47,10,FALSE))</f>
        <v/>
      </c>
      <c r="AQ76" s="456" t="str">
        <f>IF(AQ75="","",VLOOKUP(AQ75,'標準様式１（勤務表_シフト記号表）'!$C$6:$L$47,10,FALSE))</f>
        <v/>
      </c>
      <c r="AR76" s="454" t="str">
        <f>IF(AR75="","",VLOOKUP(AR75,'標準様式１（勤務表_シフト記号表）'!$C$6:$L$47,10,FALSE))</f>
        <v/>
      </c>
      <c r="AS76" s="455" t="str">
        <f>IF(AS75="","",VLOOKUP(AS75,'標準様式１（勤務表_シフト記号表）'!$C$6:$L$47,10,FALSE))</f>
        <v/>
      </c>
      <c r="AT76" s="455" t="str">
        <f>IF(AT75="","",VLOOKUP(AT75,'標準様式１（勤務表_シフト記号表）'!$C$6:$L$47,10,FALSE))</f>
        <v/>
      </c>
      <c r="AU76" s="455" t="str">
        <f>IF(AU75="","",VLOOKUP(AU75,'標準様式１（勤務表_シフト記号表）'!$C$6:$L$47,10,FALSE))</f>
        <v/>
      </c>
      <c r="AV76" s="455" t="str">
        <f>IF(AV75="","",VLOOKUP(AV75,'標準様式１（勤務表_シフト記号表）'!$C$6:$L$47,10,FALSE))</f>
        <v/>
      </c>
      <c r="AW76" s="455" t="str">
        <f>IF(AW75="","",VLOOKUP(AW75,'標準様式１（勤務表_シフト記号表）'!$C$6:$L$47,10,FALSE))</f>
        <v/>
      </c>
      <c r="AX76" s="456" t="str">
        <f>IF(AX75="","",VLOOKUP(AX75,'標準様式１（勤務表_シフト記号表）'!$C$6:$L$47,10,FALSE))</f>
        <v/>
      </c>
      <c r="AY76" s="454" t="str">
        <f>IF(AY75="","",VLOOKUP(AY75,'標準様式１（勤務表_シフト記号表）'!$C$6:$L$47,10,FALSE))</f>
        <v/>
      </c>
      <c r="AZ76" s="455" t="str">
        <f>IF(AZ75="","",VLOOKUP(AZ75,'標準様式１（勤務表_シフト記号表）'!$C$6:$L$47,10,FALSE))</f>
        <v/>
      </c>
      <c r="BA76" s="455" t="str">
        <f>IF(BA75="","",VLOOKUP(BA75,'標準様式１（勤務表_シフト記号表）'!$C$6:$L$47,10,FALSE))</f>
        <v/>
      </c>
      <c r="BB76" s="1242">
        <f>IF($BE$3="４週",SUM(W76:AX76),IF($BE$3="暦月",SUM(W76:BA76),""))</f>
        <v>0</v>
      </c>
      <c r="BC76" s="1243"/>
      <c r="BD76" s="1244">
        <f>IF($BE$3="４週",BB76/4,IF($BE$3="暦月",(BB76/($BE$8/7)),""))</f>
        <v>0</v>
      </c>
      <c r="BE76" s="1243"/>
      <c r="BF76" s="1239"/>
      <c r="BG76" s="1240"/>
      <c r="BH76" s="1240"/>
      <c r="BI76" s="1240"/>
      <c r="BJ76" s="1241"/>
    </row>
    <row r="77" spans="2:62" ht="20.25" customHeight="1">
      <c r="B77" s="1152">
        <f>B75+1</f>
        <v>31</v>
      </c>
      <c r="C77" s="1216"/>
      <c r="D77" s="1143"/>
      <c r="E77" s="449"/>
      <c r="F77" s="450"/>
      <c r="G77" s="449"/>
      <c r="H77" s="450"/>
      <c r="I77" s="1217"/>
      <c r="J77" s="1218"/>
      <c r="K77" s="1141"/>
      <c r="L77" s="1142"/>
      <c r="M77" s="1142"/>
      <c r="N77" s="1143"/>
      <c r="O77" s="1147"/>
      <c r="P77" s="1148"/>
      <c r="Q77" s="1148"/>
      <c r="R77" s="1148"/>
      <c r="S77" s="1149"/>
      <c r="T77" s="469" t="s">
        <v>484</v>
      </c>
      <c r="U77" s="470"/>
      <c r="V77" s="471"/>
      <c r="W77" s="462"/>
      <c r="X77" s="463"/>
      <c r="Y77" s="463"/>
      <c r="Z77" s="463"/>
      <c r="AA77" s="463"/>
      <c r="AB77" s="463"/>
      <c r="AC77" s="464"/>
      <c r="AD77" s="462"/>
      <c r="AE77" s="463"/>
      <c r="AF77" s="463"/>
      <c r="AG77" s="463"/>
      <c r="AH77" s="463"/>
      <c r="AI77" s="463"/>
      <c r="AJ77" s="464"/>
      <c r="AK77" s="462"/>
      <c r="AL77" s="463"/>
      <c r="AM77" s="463"/>
      <c r="AN77" s="463"/>
      <c r="AO77" s="463"/>
      <c r="AP77" s="463"/>
      <c r="AQ77" s="464"/>
      <c r="AR77" s="462"/>
      <c r="AS77" s="463"/>
      <c r="AT77" s="463"/>
      <c r="AU77" s="463"/>
      <c r="AV77" s="463"/>
      <c r="AW77" s="463"/>
      <c r="AX77" s="464"/>
      <c r="AY77" s="462"/>
      <c r="AZ77" s="463"/>
      <c r="BA77" s="465"/>
      <c r="BB77" s="1150"/>
      <c r="BC77" s="1151"/>
      <c r="BD77" s="1205"/>
      <c r="BE77" s="1206"/>
      <c r="BF77" s="1207"/>
      <c r="BG77" s="1208"/>
      <c r="BH77" s="1208"/>
      <c r="BI77" s="1208"/>
      <c r="BJ77" s="1209"/>
    </row>
    <row r="78" spans="2:62" ht="20.25" customHeight="1">
      <c r="B78" s="1153"/>
      <c r="C78" s="1245"/>
      <c r="D78" s="1246"/>
      <c r="E78" s="472"/>
      <c r="F78" s="473">
        <f>C77</f>
        <v>0</v>
      </c>
      <c r="G78" s="472"/>
      <c r="H78" s="473">
        <f>I77</f>
        <v>0</v>
      </c>
      <c r="I78" s="1247"/>
      <c r="J78" s="1248"/>
      <c r="K78" s="1249"/>
      <c r="L78" s="1250"/>
      <c r="M78" s="1250"/>
      <c r="N78" s="1246"/>
      <c r="O78" s="1147"/>
      <c r="P78" s="1148"/>
      <c r="Q78" s="1148"/>
      <c r="R78" s="1148"/>
      <c r="S78" s="1149"/>
      <c r="T78" s="466" t="s">
        <v>487</v>
      </c>
      <c r="U78" s="467"/>
      <c r="V78" s="468"/>
      <c r="W78" s="454" t="str">
        <f>IF(W77="","",VLOOKUP(W77,'標準様式１（勤務表_シフト記号表）'!$C$6:$L$47,10,FALSE))</f>
        <v/>
      </c>
      <c r="X78" s="455" t="str">
        <f>IF(X77="","",VLOOKUP(X77,'標準様式１（勤務表_シフト記号表）'!$C$6:$L$47,10,FALSE))</f>
        <v/>
      </c>
      <c r="Y78" s="455" t="str">
        <f>IF(Y77="","",VLOOKUP(Y77,'標準様式１（勤務表_シフト記号表）'!$C$6:$L$47,10,FALSE))</f>
        <v/>
      </c>
      <c r="Z78" s="455" t="str">
        <f>IF(Z77="","",VLOOKUP(Z77,'標準様式１（勤務表_シフト記号表）'!$C$6:$L$47,10,FALSE))</f>
        <v/>
      </c>
      <c r="AA78" s="455" t="str">
        <f>IF(AA77="","",VLOOKUP(AA77,'標準様式１（勤務表_シフト記号表）'!$C$6:$L$47,10,FALSE))</f>
        <v/>
      </c>
      <c r="AB78" s="455" t="str">
        <f>IF(AB77="","",VLOOKUP(AB77,'標準様式１（勤務表_シフト記号表）'!$C$6:$L$47,10,FALSE))</f>
        <v/>
      </c>
      <c r="AC78" s="456" t="str">
        <f>IF(AC77="","",VLOOKUP(AC77,'標準様式１（勤務表_シフト記号表）'!$C$6:$L$47,10,FALSE))</f>
        <v/>
      </c>
      <c r="AD78" s="454" t="str">
        <f>IF(AD77="","",VLOOKUP(AD77,'標準様式１（勤務表_シフト記号表）'!$C$6:$L$47,10,FALSE))</f>
        <v/>
      </c>
      <c r="AE78" s="455" t="str">
        <f>IF(AE77="","",VLOOKUP(AE77,'標準様式１（勤務表_シフト記号表）'!$C$6:$L$47,10,FALSE))</f>
        <v/>
      </c>
      <c r="AF78" s="455" t="str">
        <f>IF(AF77="","",VLOOKUP(AF77,'標準様式１（勤務表_シフト記号表）'!$C$6:$L$47,10,FALSE))</f>
        <v/>
      </c>
      <c r="AG78" s="455" t="str">
        <f>IF(AG77="","",VLOOKUP(AG77,'標準様式１（勤務表_シフト記号表）'!$C$6:$L$47,10,FALSE))</f>
        <v/>
      </c>
      <c r="AH78" s="455" t="str">
        <f>IF(AH77="","",VLOOKUP(AH77,'標準様式１（勤務表_シフト記号表）'!$C$6:$L$47,10,FALSE))</f>
        <v/>
      </c>
      <c r="AI78" s="455" t="str">
        <f>IF(AI77="","",VLOOKUP(AI77,'標準様式１（勤務表_シフト記号表）'!$C$6:$L$47,10,FALSE))</f>
        <v/>
      </c>
      <c r="AJ78" s="456" t="str">
        <f>IF(AJ77="","",VLOOKUP(AJ77,'標準様式１（勤務表_シフト記号表）'!$C$6:$L$47,10,FALSE))</f>
        <v/>
      </c>
      <c r="AK78" s="454" t="str">
        <f>IF(AK77="","",VLOOKUP(AK77,'標準様式１（勤務表_シフト記号表）'!$C$6:$L$47,10,FALSE))</f>
        <v/>
      </c>
      <c r="AL78" s="455" t="str">
        <f>IF(AL77="","",VLOOKUP(AL77,'標準様式１（勤務表_シフト記号表）'!$C$6:$L$47,10,FALSE))</f>
        <v/>
      </c>
      <c r="AM78" s="455" t="str">
        <f>IF(AM77="","",VLOOKUP(AM77,'標準様式１（勤務表_シフト記号表）'!$C$6:$L$47,10,FALSE))</f>
        <v/>
      </c>
      <c r="AN78" s="455" t="str">
        <f>IF(AN77="","",VLOOKUP(AN77,'標準様式１（勤務表_シフト記号表）'!$C$6:$L$47,10,FALSE))</f>
        <v/>
      </c>
      <c r="AO78" s="455" t="str">
        <f>IF(AO77="","",VLOOKUP(AO77,'標準様式１（勤務表_シフト記号表）'!$C$6:$L$47,10,FALSE))</f>
        <v/>
      </c>
      <c r="AP78" s="455" t="str">
        <f>IF(AP77="","",VLOOKUP(AP77,'標準様式１（勤務表_シフト記号表）'!$C$6:$L$47,10,FALSE))</f>
        <v/>
      </c>
      <c r="AQ78" s="456" t="str">
        <f>IF(AQ77="","",VLOOKUP(AQ77,'標準様式１（勤務表_シフト記号表）'!$C$6:$L$47,10,FALSE))</f>
        <v/>
      </c>
      <c r="AR78" s="454" t="str">
        <f>IF(AR77="","",VLOOKUP(AR77,'標準様式１（勤務表_シフト記号表）'!$C$6:$L$47,10,FALSE))</f>
        <v/>
      </c>
      <c r="AS78" s="455" t="str">
        <f>IF(AS77="","",VLOOKUP(AS77,'標準様式１（勤務表_シフト記号表）'!$C$6:$L$47,10,FALSE))</f>
        <v/>
      </c>
      <c r="AT78" s="455" t="str">
        <f>IF(AT77="","",VLOOKUP(AT77,'標準様式１（勤務表_シフト記号表）'!$C$6:$L$47,10,FALSE))</f>
        <v/>
      </c>
      <c r="AU78" s="455" t="str">
        <f>IF(AU77="","",VLOOKUP(AU77,'標準様式１（勤務表_シフト記号表）'!$C$6:$L$47,10,FALSE))</f>
        <v/>
      </c>
      <c r="AV78" s="455" t="str">
        <f>IF(AV77="","",VLOOKUP(AV77,'標準様式１（勤務表_シフト記号表）'!$C$6:$L$47,10,FALSE))</f>
        <v/>
      </c>
      <c r="AW78" s="455" t="str">
        <f>IF(AW77="","",VLOOKUP(AW77,'標準様式１（勤務表_シフト記号表）'!$C$6:$L$47,10,FALSE))</f>
        <v/>
      </c>
      <c r="AX78" s="456" t="str">
        <f>IF(AX77="","",VLOOKUP(AX77,'標準様式１（勤務表_シフト記号表）'!$C$6:$L$47,10,FALSE))</f>
        <v/>
      </c>
      <c r="AY78" s="454" t="str">
        <f>IF(AY77="","",VLOOKUP(AY77,'標準様式１（勤務表_シフト記号表）'!$C$6:$L$47,10,FALSE))</f>
        <v/>
      </c>
      <c r="AZ78" s="455" t="str">
        <f>IF(AZ77="","",VLOOKUP(AZ77,'標準様式１（勤務表_シフト記号表）'!$C$6:$L$47,10,FALSE))</f>
        <v/>
      </c>
      <c r="BA78" s="455" t="str">
        <f>IF(BA77="","",VLOOKUP(BA77,'標準様式１（勤務表_シフト記号表）'!$C$6:$L$47,10,FALSE))</f>
        <v/>
      </c>
      <c r="BB78" s="1242">
        <f>IF($BE$3="４週",SUM(W78:AX78),IF($BE$3="暦月",SUM(W78:BA78),""))</f>
        <v>0</v>
      </c>
      <c r="BC78" s="1243"/>
      <c r="BD78" s="1244">
        <f>IF($BE$3="４週",BB78/4,IF($BE$3="暦月",(BB78/($BE$8/7)),""))</f>
        <v>0</v>
      </c>
      <c r="BE78" s="1243"/>
      <c r="BF78" s="1239"/>
      <c r="BG78" s="1240"/>
      <c r="BH78" s="1240"/>
      <c r="BI78" s="1240"/>
      <c r="BJ78" s="1241"/>
    </row>
    <row r="79" spans="2:62" ht="20.25" customHeight="1">
      <c r="B79" s="1152">
        <f>B77+1</f>
        <v>32</v>
      </c>
      <c r="C79" s="1216"/>
      <c r="D79" s="1143"/>
      <c r="E79" s="449"/>
      <c r="F79" s="450"/>
      <c r="G79" s="449"/>
      <c r="H79" s="450"/>
      <c r="I79" s="1217"/>
      <c r="J79" s="1218"/>
      <c r="K79" s="1141"/>
      <c r="L79" s="1142"/>
      <c r="M79" s="1142"/>
      <c r="N79" s="1143"/>
      <c r="O79" s="1147"/>
      <c r="P79" s="1148"/>
      <c r="Q79" s="1148"/>
      <c r="R79" s="1148"/>
      <c r="S79" s="1149"/>
      <c r="T79" s="469" t="s">
        <v>484</v>
      </c>
      <c r="U79" s="470"/>
      <c r="V79" s="471"/>
      <c r="W79" s="462"/>
      <c r="X79" s="463"/>
      <c r="Y79" s="463"/>
      <c r="Z79" s="463"/>
      <c r="AA79" s="463"/>
      <c r="AB79" s="463"/>
      <c r="AC79" s="464"/>
      <c r="AD79" s="462"/>
      <c r="AE79" s="463"/>
      <c r="AF79" s="463"/>
      <c r="AG79" s="463"/>
      <c r="AH79" s="463"/>
      <c r="AI79" s="463"/>
      <c r="AJ79" s="464"/>
      <c r="AK79" s="462"/>
      <c r="AL79" s="463"/>
      <c r="AM79" s="463"/>
      <c r="AN79" s="463"/>
      <c r="AO79" s="463"/>
      <c r="AP79" s="463"/>
      <c r="AQ79" s="464"/>
      <c r="AR79" s="462"/>
      <c r="AS79" s="463"/>
      <c r="AT79" s="463"/>
      <c r="AU79" s="463"/>
      <c r="AV79" s="463"/>
      <c r="AW79" s="463"/>
      <c r="AX79" s="464"/>
      <c r="AY79" s="462"/>
      <c r="AZ79" s="463"/>
      <c r="BA79" s="465"/>
      <c r="BB79" s="1150"/>
      <c r="BC79" s="1151"/>
      <c r="BD79" s="1205"/>
      <c r="BE79" s="1206"/>
      <c r="BF79" s="1207"/>
      <c r="BG79" s="1208"/>
      <c r="BH79" s="1208"/>
      <c r="BI79" s="1208"/>
      <c r="BJ79" s="1209"/>
    </row>
    <row r="80" spans="2:62" ht="20.25" customHeight="1">
      <c r="B80" s="1153"/>
      <c r="C80" s="1245"/>
      <c r="D80" s="1246"/>
      <c r="E80" s="472"/>
      <c r="F80" s="473">
        <f>C79</f>
        <v>0</v>
      </c>
      <c r="G80" s="472"/>
      <c r="H80" s="473">
        <f>I79</f>
        <v>0</v>
      </c>
      <c r="I80" s="1247"/>
      <c r="J80" s="1248"/>
      <c r="K80" s="1249"/>
      <c r="L80" s="1250"/>
      <c r="M80" s="1250"/>
      <c r="N80" s="1246"/>
      <c r="O80" s="1147"/>
      <c r="P80" s="1148"/>
      <c r="Q80" s="1148"/>
      <c r="R80" s="1148"/>
      <c r="S80" s="1149"/>
      <c r="T80" s="466" t="s">
        <v>487</v>
      </c>
      <c r="U80" s="467"/>
      <c r="V80" s="468"/>
      <c r="W80" s="454" t="str">
        <f>IF(W79="","",VLOOKUP(W79,'標準様式１（勤務表_シフト記号表）'!$C$6:$L$47,10,FALSE))</f>
        <v/>
      </c>
      <c r="X80" s="455" t="str">
        <f>IF(X79="","",VLOOKUP(X79,'標準様式１（勤務表_シフト記号表）'!$C$6:$L$47,10,FALSE))</f>
        <v/>
      </c>
      <c r="Y80" s="455" t="str">
        <f>IF(Y79="","",VLOOKUP(Y79,'標準様式１（勤務表_シフト記号表）'!$C$6:$L$47,10,FALSE))</f>
        <v/>
      </c>
      <c r="Z80" s="455" t="str">
        <f>IF(Z79="","",VLOOKUP(Z79,'標準様式１（勤務表_シフト記号表）'!$C$6:$L$47,10,FALSE))</f>
        <v/>
      </c>
      <c r="AA80" s="455" t="str">
        <f>IF(AA79="","",VLOOKUP(AA79,'標準様式１（勤務表_シフト記号表）'!$C$6:$L$47,10,FALSE))</f>
        <v/>
      </c>
      <c r="AB80" s="455" t="str">
        <f>IF(AB79="","",VLOOKUP(AB79,'標準様式１（勤務表_シフト記号表）'!$C$6:$L$47,10,FALSE))</f>
        <v/>
      </c>
      <c r="AC80" s="456" t="str">
        <f>IF(AC79="","",VLOOKUP(AC79,'標準様式１（勤務表_シフト記号表）'!$C$6:$L$47,10,FALSE))</f>
        <v/>
      </c>
      <c r="AD80" s="454" t="str">
        <f>IF(AD79="","",VLOOKUP(AD79,'標準様式１（勤務表_シフト記号表）'!$C$6:$L$47,10,FALSE))</f>
        <v/>
      </c>
      <c r="AE80" s="455" t="str">
        <f>IF(AE79="","",VLOOKUP(AE79,'標準様式１（勤務表_シフト記号表）'!$C$6:$L$47,10,FALSE))</f>
        <v/>
      </c>
      <c r="AF80" s="455" t="str">
        <f>IF(AF79="","",VLOOKUP(AF79,'標準様式１（勤務表_シフト記号表）'!$C$6:$L$47,10,FALSE))</f>
        <v/>
      </c>
      <c r="AG80" s="455" t="str">
        <f>IF(AG79="","",VLOOKUP(AG79,'標準様式１（勤務表_シフト記号表）'!$C$6:$L$47,10,FALSE))</f>
        <v/>
      </c>
      <c r="AH80" s="455" t="str">
        <f>IF(AH79="","",VLOOKUP(AH79,'標準様式１（勤務表_シフト記号表）'!$C$6:$L$47,10,FALSE))</f>
        <v/>
      </c>
      <c r="AI80" s="455" t="str">
        <f>IF(AI79="","",VLOOKUP(AI79,'標準様式１（勤務表_シフト記号表）'!$C$6:$L$47,10,FALSE))</f>
        <v/>
      </c>
      <c r="AJ80" s="456" t="str">
        <f>IF(AJ79="","",VLOOKUP(AJ79,'標準様式１（勤務表_シフト記号表）'!$C$6:$L$47,10,FALSE))</f>
        <v/>
      </c>
      <c r="AK80" s="454" t="str">
        <f>IF(AK79="","",VLOOKUP(AK79,'標準様式１（勤務表_シフト記号表）'!$C$6:$L$47,10,FALSE))</f>
        <v/>
      </c>
      <c r="AL80" s="455" t="str">
        <f>IF(AL79="","",VLOOKUP(AL79,'標準様式１（勤務表_シフト記号表）'!$C$6:$L$47,10,FALSE))</f>
        <v/>
      </c>
      <c r="AM80" s="455" t="str">
        <f>IF(AM79="","",VLOOKUP(AM79,'標準様式１（勤務表_シフト記号表）'!$C$6:$L$47,10,FALSE))</f>
        <v/>
      </c>
      <c r="AN80" s="455" t="str">
        <f>IF(AN79="","",VLOOKUP(AN79,'標準様式１（勤務表_シフト記号表）'!$C$6:$L$47,10,FALSE))</f>
        <v/>
      </c>
      <c r="AO80" s="455" t="str">
        <f>IF(AO79="","",VLOOKUP(AO79,'標準様式１（勤務表_シフト記号表）'!$C$6:$L$47,10,FALSE))</f>
        <v/>
      </c>
      <c r="AP80" s="455" t="str">
        <f>IF(AP79="","",VLOOKUP(AP79,'標準様式１（勤務表_シフト記号表）'!$C$6:$L$47,10,FALSE))</f>
        <v/>
      </c>
      <c r="AQ80" s="456" t="str">
        <f>IF(AQ79="","",VLOOKUP(AQ79,'標準様式１（勤務表_シフト記号表）'!$C$6:$L$47,10,FALSE))</f>
        <v/>
      </c>
      <c r="AR80" s="454" t="str">
        <f>IF(AR79="","",VLOOKUP(AR79,'標準様式１（勤務表_シフト記号表）'!$C$6:$L$47,10,FALSE))</f>
        <v/>
      </c>
      <c r="AS80" s="455" t="str">
        <f>IF(AS79="","",VLOOKUP(AS79,'標準様式１（勤務表_シフト記号表）'!$C$6:$L$47,10,FALSE))</f>
        <v/>
      </c>
      <c r="AT80" s="455" t="str">
        <f>IF(AT79="","",VLOOKUP(AT79,'標準様式１（勤務表_シフト記号表）'!$C$6:$L$47,10,FALSE))</f>
        <v/>
      </c>
      <c r="AU80" s="455" t="str">
        <f>IF(AU79="","",VLOOKUP(AU79,'標準様式１（勤務表_シフト記号表）'!$C$6:$L$47,10,FALSE))</f>
        <v/>
      </c>
      <c r="AV80" s="455" t="str">
        <f>IF(AV79="","",VLOOKUP(AV79,'標準様式１（勤務表_シフト記号表）'!$C$6:$L$47,10,FALSE))</f>
        <v/>
      </c>
      <c r="AW80" s="455" t="str">
        <f>IF(AW79="","",VLOOKUP(AW79,'標準様式１（勤務表_シフト記号表）'!$C$6:$L$47,10,FALSE))</f>
        <v/>
      </c>
      <c r="AX80" s="456" t="str">
        <f>IF(AX79="","",VLOOKUP(AX79,'標準様式１（勤務表_シフト記号表）'!$C$6:$L$47,10,FALSE))</f>
        <v/>
      </c>
      <c r="AY80" s="454" t="str">
        <f>IF(AY79="","",VLOOKUP(AY79,'標準様式１（勤務表_シフト記号表）'!$C$6:$L$47,10,FALSE))</f>
        <v/>
      </c>
      <c r="AZ80" s="455" t="str">
        <f>IF(AZ79="","",VLOOKUP(AZ79,'標準様式１（勤務表_シフト記号表）'!$C$6:$L$47,10,FALSE))</f>
        <v/>
      </c>
      <c r="BA80" s="455" t="str">
        <f>IF(BA79="","",VLOOKUP(BA79,'標準様式１（勤務表_シフト記号表）'!$C$6:$L$47,10,FALSE))</f>
        <v/>
      </c>
      <c r="BB80" s="1242">
        <f>IF($BE$3="４週",SUM(W80:AX80),IF($BE$3="暦月",SUM(W80:BA80),""))</f>
        <v>0</v>
      </c>
      <c r="BC80" s="1243"/>
      <c r="BD80" s="1244">
        <f>IF($BE$3="４週",BB80/4,IF($BE$3="暦月",(BB80/($BE$8/7)),""))</f>
        <v>0</v>
      </c>
      <c r="BE80" s="1243"/>
      <c r="BF80" s="1239"/>
      <c r="BG80" s="1240"/>
      <c r="BH80" s="1240"/>
      <c r="BI80" s="1240"/>
      <c r="BJ80" s="1241"/>
    </row>
    <row r="81" spans="2:62" ht="20.25" customHeight="1">
      <c r="B81" s="1152">
        <f>B79+1</f>
        <v>33</v>
      </c>
      <c r="C81" s="1216"/>
      <c r="D81" s="1143"/>
      <c r="E81" s="449"/>
      <c r="F81" s="450"/>
      <c r="G81" s="449"/>
      <c r="H81" s="450"/>
      <c r="I81" s="1217"/>
      <c r="J81" s="1218"/>
      <c r="K81" s="1141"/>
      <c r="L81" s="1142"/>
      <c r="M81" s="1142"/>
      <c r="N81" s="1143"/>
      <c r="O81" s="1147"/>
      <c r="P81" s="1148"/>
      <c r="Q81" s="1148"/>
      <c r="R81" s="1148"/>
      <c r="S81" s="1149"/>
      <c r="T81" s="469" t="s">
        <v>484</v>
      </c>
      <c r="U81" s="470"/>
      <c r="V81" s="471"/>
      <c r="W81" s="462"/>
      <c r="X81" s="463"/>
      <c r="Y81" s="463"/>
      <c r="Z81" s="463"/>
      <c r="AA81" s="463"/>
      <c r="AB81" s="463"/>
      <c r="AC81" s="464"/>
      <c r="AD81" s="462"/>
      <c r="AE81" s="463"/>
      <c r="AF81" s="463"/>
      <c r="AG81" s="463"/>
      <c r="AH81" s="463"/>
      <c r="AI81" s="463"/>
      <c r="AJ81" s="464"/>
      <c r="AK81" s="462"/>
      <c r="AL81" s="463"/>
      <c r="AM81" s="463"/>
      <c r="AN81" s="463"/>
      <c r="AO81" s="463"/>
      <c r="AP81" s="463"/>
      <c r="AQ81" s="464"/>
      <c r="AR81" s="462"/>
      <c r="AS81" s="463"/>
      <c r="AT81" s="463"/>
      <c r="AU81" s="463"/>
      <c r="AV81" s="463"/>
      <c r="AW81" s="463"/>
      <c r="AX81" s="464"/>
      <c r="AY81" s="462"/>
      <c r="AZ81" s="463"/>
      <c r="BA81" s="465"/>
      <c r="BB81" s="1150"/>
      <c r="BC81" s="1151"/>
      <c r="BD81" s="1205"/>
      <c r="BE81" s="1206"/>
      <c r="BF81" s="1207"/>
      <c r="BG81" s="1208"/>
      <c r="BH81" s="1208"/>
      <c r="BI81" s="1208"/>
      <c r="BJ81" s="1209"/>
    </row>
    <row r="82" spans="2:62" ht="20.25" customHeight="1">
      <c r="B82" s="1153"/>
      <c r="C82" s="1245"/>
      <c r="D82" s="1246"/>
      <c r="E82" s="472"/>
      <c r="F82" s="473">
        <f>C81</f>
        <v>0</v>
      </c>
      <c r="G82" s="472"/>
      <c r="H82" s="473">
        <f>I81</f>
        <v>0</v>
      </c>
      <c r="I82" s="1247"/>
      <c r="J82" s="1248"/>
      <c r="K82" s="1249"/>
      <c r="L82" s="1250"/>
      <c r="M82" s="1250"/>
      <c r="N82" s="1246"/>
      <c r="O82" s="1147"/>
      <c r="P82" s="1148"/>
      <c r="Q82" s="1148"/>
      <c r="R82" s="1148"/>
      <c r="S82" s="1149"/>
      <c r="T82" s="466" t="s">
        <v>487</v>
      </c>
      <c r="U82" s="467"/>
      <c r="V82" s="468"/>
      <c r="W82" s="454" t="str">
        <f>IF(W81="","",VLOOKUP(W81,'標準様式１（勤務表_シフト記号表）'!$C$6:$L$47,10,FALSE))</f>
        <v/>
      </c>
      <c r="X82" s="455" t="str">
        <f>IF(X81="","",VLOOKUP(X81,'標準様式１（勤務表_シフト記号表）'!$C$6:$L$47,10,FALSE))</f>
        <v/>
      </c>
      <c r="Y82" s="455" t="str">
        <f>IF(Y81="","",VLOOKUP(Y81,'標準様式１（勤務表_シフト記号表）'!$C$6:$L$47,10,FALSE))</f>
        <v/>
      </c>
      <c r="Z82" s="455" t="str">
        <f>IF(Z81="","",VLOOKUP(Z81,'標準様式１（勤務表_シフト記号表）'!$C$6:$L$47,10,FALSE))</f>
        <v/>
      </c>
      <c r="AA82" s="455" t="str">
        <f>IF(AA81="","",VLOOKUP(AA81,'標準様式１（勤務表_シフト記号表）'!$C$6:$L$47,10,FALSE))</f>
        <v/>
      </c>
      <c r="AB82" s="455" t="str">
        <f>IF(AB81="","",VLOOKUP(AB81,'標準様式１（勤務表_シフト記号表）'!$C$6:$L$47,10,FALSE))</f>
        <v/>
      </c>
      <c r="AC82" s="456" t="str">
        <f>IF(AC81="","",VLOOKUP(AC81,'標準様式１（勤務表_シフト記号表）'!$C$6:$L$47,10,FALSE))</f>
        <v/>
      </c>
      <c r="AD82" s="454" t="str">
        <f>IF(AD81="","",VLOOKUP(AD81,'標準様式１（勤務表_シフト記号表）'!$C$6:$L$47,10,FALSE))</f>
        <v/>
      </c>
      <c r="AE82" s="455" t="str">
        <f>IF(AE81="","",VLOOKUP(AE81,'標準様式１（勤務表_シフト記号表）'!$C$6:$L$47,10,FALSE))</f>
        <v/>
      </c>
      <c r="AF82" s="455" t="str">
        <f>IF(AF81="","",VLOOKUP(AF81,'標準様式１（勤務表_シフト記号表）'!$C$6:$L$47,10,FALSE))</f>
        <v/>
      </c>
      <c r="AG82" s="455" t="str">
        <f>IF(AG81="","",VLOOKUP(AG81,'標準様式１（勤務表_シフト記号表）'!$C$6:$L$47,10,FALSE))</f>
        <v/>
      </c>
      <c r="AH82" s="455" t="str">
        <f>IF(AH81="","",VLOOKUP(AH81,'標準様式１（勤務表_シフト記号表）'!$C$6:$L$47,10,FALSE))</f>
        <v/>
      </c>
      <c r="AI82" s="455" t="str">
        <f>IF(AI81="","",VLOOKUP(AI81,'標準様式１（勤務表_シフト記号表）'!$C$6:$L$47,10,FALSE))</f>
        <v/>
      </c>
      <c r="AJ82" s="456" t="str">
        <f>IF(AJ81="","",VLOOKUP(AJ81,'標準様式１（勤務表_シフト記号表）'!$C$6:$L$47,10,FALSE))</f>
        <v/>
      </c>
      <c r="AK82" s="454" t="str">
        <f>IF(AK81="","",VLOOKUP(AK81,'標準様式１（勤務表_シフト記号表）'!$C$6:$L$47,10,FALSE))</f>
        <v/>
      </c>
      <c r="AL82" s="455" t="str">
        <f>IF(AL81="","",VLOOKUP(AL81,'標準様式１（勤務表_シフト記号表）'!$C$6:$L$47,10,FALSE))</f>
        <v/>
      </c>
      <c r="AM82" s="455" t="str">
        <f>IF(AM81="","",VLOOKUP(AM81,'標準様式１（勤務表_シフト記号表）'!$C$6:$L$47,10,FALSE))</f>
        <v/>
      </c>
      <c r="AN82" s="455" t="str">
        <f>IF(AN81="","",VLOOKUP(AN81,'標準様式１（勤務表_シフト記号表）'!$C$6:$L$47,10,FALSE))</f>
        <v/>
      </c>
      <c r="AO82" s="455" t="str">
        <f>IF(AO81="","",VLOOKUP(AO81,'標準様式１（勤務表_シフト記号表）'!$C$6:$L$47,10,FALSE))</f>
        <v/>
      </c>
      <c r="AP82" s="455" t="str">
        <f>IF(AP81="","",VLOOKUP(AP81,'標準様式１（勤務表_シフト記号表）'!$C$6:$L$47,10,FALSE))</f>
        <v/>
      </c>
      <c r="AQ82" s="456" t="str">
        <f>IF(AQ81="","",VLOOKUP(AQ81,'標準様式１（勤務表_シフト記号表）'!$C$6:$L$47,10,FALSE))</f>
        <v/>
      </c>
      <c r="AR82" s="454" t="str">
        <f>IF(AR81="","",VLOOKUP(AR81,'標準様式１（勤務表_シフト記号表）'!$C$6:$L$47,10,FALSE))</f>
        <v/>
      </c>
      <c r="AS82" s="455" t="str">
        <f>IF(AS81="","",VLOOKUP(AS81,'標準様式１（勤務表_シフト記号表）'!$C$6:$L$47,10,FALSE))</f>
        <v/>
      </c>
      <c r="AT82" s="455" t="str">
        <f>IF(AT81="","",VLOOKUP(AT81,'標準様式１（勤務表_シフト記号表）'!$C$6:$L$47,10,FALSE))</f>
        <v/>
      </c>
      <c r="AU82" s="455" t="str">
        <f>IF(AU81="","",VLOOKUP(AU81,'標準様式１（勤務表_シフト記号表）'!$C$6:$L$47,10,FALSE))</f>
        <v/>
      </c>
      <c r="AV82" s="455" t="str">
        <f>IF(AV81="","",VLOOKUP(AV81,'標準様式１（勤務表_シフト記号表）'!$C$6:$L$47,10,FALSE))</f>
        <v/>
      </c>
      <c r="AW82" s="455" t="str">
        <f>IF(AW81="","",VLOOKUP(AW81,'標準様式１（勤務表_シフト記号表）'!$C$6:$L$47,10,FALSE))</f>
        <v/>
      </c>
      <c r="AX82" s="456" t="str">
        <f>IF(AX81="","",VLOOKUP(AX81,'標準様式１（勤務表_シフト記号表）'!$C$6:$L$47,10,FALSE))</f>
        <v/>
      </c>
      <c r="AY82" s="454" t="str">
        <f>IF(AY81="","",VLOOKUP(AY81,'標準様式１（勤務表_シフト記号表）'!$C$6:$L$47,10,FALSE))</f>
        <v/>
      </c>
      <c r="AZ82" s="455" t="str">
        <f>IF(AZ81="","",VLOOKUP(AZ81,'標準様式１（勤務表_シフト記号表）'!$C$6:$L$47,10,FALSE))</f>
        <v/>
      </c>
      <c r="BA82" s="455" t="str">
        <f>IF(BA81="","",VLOOKUP(BA81,'標準様式１（勤務表_シフト記号表）'!$C$6:$L$47,10,FALSE))</f>
        <v/>
      </c>
      <c r="BB82" s="1242">
        <f>IF($BE$3="４週",SUM(W82:AX82),IF($BE$3="暦月",SUM(W82:BA82),""))</f>
        <v>0</v>
      </c>
      <c r="BC82" s="1243"/>
      <c r="BD82" s="1244">
        <f>IF($BE$3="４週",BB82/4,IF($BE$3="暦月",(BB82/($BE$8/7)),""))</f>
        <v>0</v>
      </c>
      <c r="BE82" s="1243"/>
      <c r="BF82" s="1239"/>
      <c r="BG82" s="1240"/>
      <c r="BH82" s="1240"/>
      <c r="BI82" s="1240"/>
      <c r="BJ82" s="1241"/>
    </row>
    <row r="83" spans="2:62" ht="20.25" customHeight="1">
      <c r="B83" s="1152">
        <f>B81+1</f>
        <v>34</v>
      </c>
      <c r="C83" s="1216"/>
      <c r="D83" s="1143"/>
      <c r="E83" s="449"/>
      <c r="F83" s="450"/>
      <c r="G83" s="449"/>
      <c r="H83" s="450"/>
      <c r="I83" s="1217"/>
      <c r="J83" s="1218"/>
      <c r="K83" s="1141"/>
      <c r="L83" s="1142"/>
      <c r="M83" s="1142"/>
      <c r="N83" s="1143"/>
      <c r="O83" s="1147"/>
      <c r="P83" s="1148"/>
      <c r="Q83" s="1148"/>
      <c r="R83" s="1148"/>
      <c r="S83" s="1149"/>
      <c r="T83" s="469" t="s">
        <v>484</v>
      </c>
      <c r="U83" s="470"/>
      <c r="V83" s="471"/>
      <c r="W83" s="462"/>
      <c r="X83" s="463"/>
      <c r="Y83" s="463"/>
      <c r="Z83" s="463"/>
      <c r="AA83" s="463"/>
      <c r="AB83" s="463"/>
      <c r="AC83" s="464"/>
      <c r="AD83" s="462"/>
      <c r="AE83" s="463"/>
      <c r="AF83" s="463"/>
      <c r="AG83" s="463"/>
      <c r="AH83" s="463"/>
      <c r="AI83" s="463"/>
      <c r="AJ83" s="464"/>
      <c r="AK83" s="462"/>
      <c r="AL83" s="463"/>
      <c r="AM83" s="463"/>
      <c r="AN83" s="463"/>
      <c r="AO83" s="463"/>
      <c r="AP83" s="463"/>
      <c r="AQ83" s="464"/>
      <c r="AR83" s="462"/>
      <c r="AS83" s="463"/>
      <c r="AT83" s="463"/>
      <c r="AU83" s="463"/>
      <c r="AV83" s="463"/>
      <c r="AW83" s="463"/>
      <c r="AX83" s="464"/>
      <c r="AY83" s="462"/>
      <c r="AZ83" s="463"/>
      <c r="BA83" s="465"/>
      <c r="BB83" s="1150"/>
      <c r="BC83" s="1151"/>
      <c r="BD83" s="1205"/>
      <c r="BE83" s="1206"/>
      <c r="BF83" s="1207"/>
      <c r="BG83" s="1208"/>
      <c r="BH83" s="1208"/>
      <c r="BI83" s="1208"/>
      <c r="BJ83" s="1209"/>
    </row>
    <row r="84" spans="2:62" ht="20.25" customHeight="1">
      <c r="B84" s="1153"/>
      <c r="C84" s="1245"/>
      <c r="D84" s="1246"/>
      <c r="E84" s="472"/>
      <c r="F84" s="473">
        <f>C83</f>
        <v>0</v>
      </c>
      <c r="G84" s="472"/>
      <c r="H84" s="473">
        <f>I83</f>
        <v>0</v>
      </c>
      <c r="I84" s="1247"/>
      <c r="J84" s="1248"/>
      <c r="K84" s="1249"/>
      <c r="L84" s="1250"/>
      <c r="M84" s="1250"/>
      <c r="N84" s="1246"/>
      <c r="O84" s="1147"/>
      <c r="P84" s="1148"/>
      <c r="Q84" s="1148"/>
      <c r="R84" s="1148"/>
      <c r="S84" s="1149"/>
      <c r="T84" s="466" t="s">
        <v>487</v>
      </c>
      <c r="U84" s="467"/>
      <c r="V84" s="468"/>
      <c r="W84" s="454" t="str">
        <f>IF(W83="","",VLOOKUP(W83,'標準様式１（勤務表_シフト記号表）'!$C$6:$L$47,10,FALSE))</f>
        <v/>
      </c>
      <c r="X84" s="455" t="str">
        <f>IF(X83="","",VLOOKUP(X83,'標準様式１（勤務表_シフト記号表）'!$C$6:$L$47,10,FALSE))</f>
        <v/>
      </c>
      <c r="Y84" s="455" t="str">
        <f>IF(Y83="","",VLOOKUP(Y83,'標準様式１（勤務表_シフト記号表）'!$C$6:$L$47,10,FALSE))</f>
        <v/>
      </c>
      <c r="Z84" s="455" t="str">
        <f>IF(Z83="","",VLOOKUP(Z83,'標準様式１（勤務表_シフト記号表）'!$C$6:$L$47,10,FALSE))</f>
        <v/>
      </c>
      <c r="AA84" s="455" t="str">
        <f>IF(AA83="","",VLOOKUP(AA83,'標準様式１（勤務表_シフト記号表）'!$C$6:$L$47,10,FALSE))</f>
        <v/>
      </c>
      <c r="AB84" s="455" t="str">
        <f>IF(AB83="","",VLOOKUP(AB83,'標準様式１（勤務表_シフト記号表）'!$C$6:$L$47,10,FALSE))</f>
        <v/>
      </c>
      <c r="AC84" s="456" t="str">
        <f>IF(AC83="","",VLOOKUP(AC83,'標準様式１（勤務表_シフト記号表）'!$C$6:$L$47,10,FALSE))</f>
        <v/>
      </c>
      <c r="AD84" s="454" t="str">
        <f>IF(AD83="","",VLOOKUP(AD83,'標準様式１（勤務表_シフト記号表）'!$C$6:$L$47,10,FALSE))</f>
        <v/>
      </c>
      <c r="AE84" s="455" t="str">
        <f>IF(AE83="","",VLOOKUP(AE83,'標準様式１（勤務表_シフト記号表）'!$C$6:$L$47,10,FALSE))</f>
        <v/>
      </c>
      <c r="AF84" s="455" t="str">
        <f>IF(AF83="","",VLOOKUP(AF83,'標準様式１（勤務表_シフト記号表）'!$C$6:$L$47,10,FALSE))</f>
        <v/>
      </c>
      <c r="AG84" s="455" t="str">
        <f>IF(AG83="","",VLOOKUP(AG83,'標準様式１（勤務表_シフト記号表）'!$C$6:$L$47,10,FALSE))</f>
        <v/>
      </c>
      <c r="AH84" s="455" t="str">
        <f>IF(AH83="","",VLOOKUP(AH83,'標準様式１（勤務表_シフト記号表）'!$C$6:$L$47,10,FALSE))</f>
        <v/>
      </c>
      <c r="AI84" s="455" t="str">
        <f>IF(AI83="","",VLOOKUP(AI83,'標準様式１（勤務表_シフト記号表）'!$C$6:$L$47,10,FALSE))</f>
        <v/>
      </c>
      <c r="AJ84" s="456" t="str">
        <f>IF(AJ83="","",VLOOKUP(AJ83,'標準様式１（勤務表_シフト記号表）'!$C$6:$L$47,10,FALSE))</f>
        <v/>
      </c>
      <c r="AK84" s="454" t="str">
        <f>IF(AK83="","",VLOOKUP(AK83,'標準様式１（勤務表_シフト記号表）'!$C$6:$L$47,10,FALSE))</f>
        <v/>
      </c>
      <c r="AL84" s="455" t="str">
        <f>IF(AL83="","",VLOOKUP(AL83,'標準様式１（勤務表_シフト記号表）'!$C$6:$L$47,10,FALSE))</f>
        <v/>
      </c>
      <c r="AM84" s="455" t="str">
        <f>IF(AM83="","",VLOOKUP(AM83,'標準様式１（勤務表_シフト記号表）'!$C$6:$L$47,10,FALSE))</f>
        <v/>
      </c>
      <c r="AN84" s="455" t="str">
        <f>IF(AN83="","",VLOOKUP(AN83,'標準様式１（勤務表_シフト記号表）'!$C$6:$L$47,10,FALSE))</f>
        <v/>
      </c>
      <c r="AO84" s="455" t="str">
        <f>IF(AO83="","",VLOOKUP(AO83,'標準様式１（勤務表_シフト記号表）'!$C$6:$L$47,10,FALSE))</f>
        <v/>
      </c>
      <c r="AP84" s="455" t="str">
        <f>IF(AP83="","",VLOOKUP(AP83,'標準様式１（勤務表_シフト記号表）'!$C$6:$L$47,10,FALSE))</f>
        <v/>
      </c>
      <c r="AQ84" s="456" t="str">
        <f>IF(AQ83="","",VLOOKUP(AQ83,'標準様式１（勤務表_シフト記号表）'!$C$6:$L$47,10,FALSE))</f>
        <v/>
      </c>
      <c r="AR84" s="454" t="str">
        <f>IF(AR83="","",VLOOKUP(AR83,'標準様式１（勤務表_シフト記号表）'!$C$6:$L$47,10,FALSE))</f>
        <v/>
      </c>
      <c r="AS84" s="455" t="str">
        <f>IF(AS83="","",VLOOKUP(AS83,'標準様式１（勤務表_シフト記号表）'!$C$6:$L$47,10,FALSE))</f>
        <v/>
      </c>
      <c r="AT84" s="455" t="str">
        <f>IF(AT83="","",VLOOKUP(AT83,'標準様式１（勤務表_シフト記号表）'!$C$6:$L$47,10,FALSE))</f>
        <v/>
      </c>
      <c r="AU84" s="455" t="str">
        <f>IF(AU83="","",VLOOKUP(AU83,'標準様式１（勤務表_シフト記号表）'!$C$6:$L$47,10,FALSE))</f>
        <v/>
      </c>
      <c r="AV84" s="455" t="str">
        <f>IF(AV83="","",VLOOKUP(AV83,'標準様式１（勤務表_シフト記号表）'!$C$6:$L$47,10,FALSE))</f>
        <v/>
      </c>
      <c r="AW84" s="455" t="str">
        <f>IF(AW83="","",VLOOKUP(AW83,'標準様式１（勤務表_シフト記号表）'!$C$6:$L$47,10,FALSE))</f>
        <v/>
      </c>
      <c r="AX84" s="456" t="str">
        <f>IF(AX83="","",VLOOKUP(AX83,'標準様式１（勤務表_シフト記号表）'!$C$6:$L$47,10,FALSE))</f>
        <v/>
      </c>
      <c r="AY84" s="454" t="str">
        <f>IF(AY83="","",VLOOKUP(AY83,'標準様式１（勤務表_シフト記号表）'!$C$6:$L$47,10,FALSE))</f>
        <v/>
      </c>
      <c r="AZ84" s="455" t="str">
        <f>IF(AZ83="","",VLOOKUP(AZ83,'標準様式１（勤務表_シフト記号表）'!$C$6:$L$47,10,FALSE))</f>
        <v/>
      </c>
      <c r="BA84" s="455" t="str">
        <f>IF(BA83="","",VLOOKUP(BA83,'標準様式１（勤務表_シフト記号表）'!$C$6:$L$47,10,FALSE))</f>
        <v/>
      </c>
      <c r="BB84" s="1242">
        <f>IF($BE$3="４週",SUM(W84:AX84),IF($BE$3="暦月",SUM(W84:BA84),""))</f>
        <v>0</v>
      </c>
      <c r="BC84" s="1243"/>
      <c r="BD84" s="1244">
        <f>IF($BE$3="４週",BB84/4,IF($BE$3="暦月",(BB84/($BE$8/7)),""))</f>
        <v>0</v>
      </c>
      <c r="BE84" s="1243"/>
      <c r="BF84" s="1239"/>
      <c r="BG84" s="1240"/>
      <c r="BH84" s="1240"/>
      <c r="BI84" s="1240"/>
      <c r="BJ84" s="1241"/>
    </row>
    <row r="85" spans="2:62" ht="20.25" customHeight="1">
      <c r="B85" s="1152">
        <f>B83+1</f>
        <v>35</v>
      </c>
      <c r="C85" s="1216"/>
      <c r="D85" s="1143"/>
      <c r="E85" s="449"/>
      <c r="F85" s="450"/>
      <c r="G85" s="449"/>
      <c r="H85" s="450"/>
      <c r="I85" s="1217"/>
      <c r="J85" s="1218"/>
      <c r="K85" s="1141"/>
      <c r="L85" s="1142"/>
      <c r="M85" s="1142"/>
      <c r="N85" s="1143"/>
      <c r="O85" s="1147"/>
      <c r="P85" s="1148"/>
      <c r="Q85" s="1148"/>
      <c r="R85" s="1148"/>
      <c r="S85" s="1149"/>
      <c r="T85" s="469" t="s">
        <v>484</v>
      </c>
      <c r="U85" s="470"/>
      <c r="V85" s="471"/>
      <c r="W85" s="462"/>
      <c r="X85" s="463"/>
      <c r="Y85" s="463"/>
      <c r="Z85" s="463"/>
      <c r="AA85" s="463"/>
      <c r="AB85" s="463"/>
      <c r="AC85" s="464"/>
      <c r="AD85" s="462"/>
      <c r="AE85" s="463"/>
      <c r="AF85" s="463"/>
      <c r="AG85" s="463"/>
      <c r="AH85" s="463"/>
      <c r="AI85" s="463"/>
      <c r="AJ85" s="464"/>
      <c r="AK85" s="462"/>
      <c r="AL85" s="463"/>
      <c r="AM85" s="463"/>
      <c r="AN85" s="463"/>
      <c r="AO85" s="463"/>
      <c r="AP85" s="463"/>
      <c r="AQ85" s="464"/>
      <c r="AR85" s="462"/>
      <c r="AS85" s="463"/>
      <c r="AT85" s="463"/>
      <c r="AU85" s="463"/>
      <c r="AV85" s="463"/>
      <c r="AW85" s="463"/>
      <c r="AX85" s="464"/>
      <c r="AY85" s="462"/>
      <c r="AZ85" s="463"/>
      <c r="BA85" s="465"/>
      <c r="BB85" s="1150"/>
      <c r="BC85" s="1151"/>
      <c r="BD85" s="1205"/>
      <c r="BE85" s="1206"/>
      <c r="BF85" s="1207"/>
      <c r="BG85" s="1208"/>
      <c r="BH85" s="1208"/>
      <c r="BI85" s="1208"/>
      <c r="BJ85" s="1209"/>
    </row>
    <row r="86" spans="2:62" ht="20.25" customHeight="1">
      <c r="B86" s="1153"/>
      <c r="C86" s="1245"/>
      <c r="D86" s="1246"/>
      <c r="E86" s="472"/>
      <c r="F86" s="473">
        <f>C85</f>
        <v>0</v>
      </c>
      <c r="G86" s="472"/>
      <c r="H86" s="473">
        <f>I85</f>
        <v>0</v>
      </c>
      <c r="I86" s="1247"/>
      <c r="J86" s="1248"/>
      <c r="K86" s="1249"/>
      <c r="L86" s="1250"/>
      <c r="M86" s="1250"/>
      <c r="N86" s="1246"/>
      <c r="O86" s="1147"/>
      <c r="P86" s="1148"/>
      <c r="Q86" s="1148"/>
      <c r="R86" s="1148"/>
      <c r="S86" s="1149"/>
      <c r="T86" s="466" t="s">
        <v>487</v>
      </c>
      <c r="U86" s="467"/>
      <c r="V86" s="468"/>
      <c r="W86" s="454" t="str">
        <f>IF(W85="","",VLOOKUP(W85,'標準様式１（勤務表_シフト記号表）'!$C$6:$L$47,10,FALSE))</f>
        <v/>
      </c>
      <c r="X86" s="455" t="str">
        <f>IF(X85="","",VLOOKUP(X85,'標準様式１（勤務表_シフト記号表）'!$C$6:$L$47,10,FALSE))</f>
        <v/>
      </c>
      <c r="Y86" s="455" t="str">
        <f>IF(Y85="","",VLOOKUP(Y85,'標準様式１（勤務表_シフト記号表）'!$C$6:$L$47,10,FALSE))</f>
        <v/>
      </c>
      <c r="Z86" s="455" t="str">
        <f>IF(Z85="","",VLOOKUP(Z85,'標準様式１（勤務表_シフト記号表）'!$C$6:$L$47,10,FALSE))</f>
        <v/>
      </c>
      <c r="AA86" s="455" t="str">
        <f>IF(AA85="","",VLOOKUP(AA85,'標準様式１（勤務表_シフト記号表）'!$C$6:$L$47,10,FALSE))</f>
        <v/>
      </c>
      <c r="AB86" s="455" t="str">
        <f>IF(AB85="","",VLOOKUP(AB85,'標準様式１（勤務表_シフト記号表）'!$C$6:$L$47,10,FALSE))</f>
        <v/>
      </c>
      <c r="AC86" s="456" t="str">
        <f>IF(AC85="","",VLOOKUP(AC85,'標準様式１（勤務表_シフト記号表）'!$C$6:$L$47,10,FALSE))</f>
        <v/>
      </c>
      <c r="AD86" s="454" t="str">
        <f>IF(AD85="","",VLOOKUP(AD85,'標準様式１（勤務表_シフト記号表）'!$C$6:$L$47,10,FALSE))</f>
        <v/>
      </c>
      <c r="AE86" s="455" t="str">
        <f>IF(AE85="","",VLOOKUP(AE85,'標準様式１（勤務表_シフト記号表）'!$C$6:$L$47,10,FALSE))</f>
        <v/>
      </c>
      <c r="AF86" s="455" t="str">
        <f>IF(AF85="","",VLOOKUP(AF85,'標準様式１（勤務表_シフト記号表）'!$C$6:$L$47,10,FALSE))</f>
        <v/>
      </c>
      <c r="AG86" s="455" t="str">
        <f>IF(AG85="","",VLOOKUP(AG85,'標準様式１（勤務表_シフト記号表）'!$C$6:$L$47,10,FALSE))</f>
        <v/>
      </c>
      <c r="AH86" s="455" t="str">
        <f>IF(AH85="","",VLOOKUP(AH85,'標準様式１（勤務表_シフト記号表）'!$C$6:$L$47,10,FALSE))</f>
        <v/>
      </c>
      <c r="AI86" s="455" t="str">
        <f>IF(AI85="","",VLOOKUP(AI85,'標準様式１（勤務表_シフト記号表）'!$C$6:$L$47,10,FALSE))</f>
        <v/>
      </c>
      <c r="AJ86" s="456" t="str">
        <f>IF(AJ85="","",VLOOKUP(AJ85,'標準様式１（勤務表_シフト記号表）'!$C$6:$L$47,10,FALSE))</f>
        <v/>
      </c>
      <c r="AK86" s="454" t="str">
        <f>IF(AK85="","",VLOOKUP(AK85,'標準様式１（勤務表_シフト記号表）'!$C$6:$L$47,10,FALSE))</f>
        <v/>
      </c>
      <c r="AL86" s="455" t="str">
        <f>IF(AL85="","",VLOOKUP(AL85,'標準様式１（勤務表_シフト記号表）'!$C$6:$L$47,10,FALSE))</f>
        <v/>
      </c>
      <c r="AM86" s="455" t="str">
        <f>IF(AM85="","",VLOOKUP(AM85,'標準様式１（勤務表_シフト記号表）'!$C$6:$L$47,10,FALSE))</f>
        <v/>
      </c>
      <c r="AN86" s="455" t="str">
        <f>IF(AN85="","",VLOOKUP(AN85,'標準様式１（勤務表_シフト記号表）'!$C$6:$L$47,10,FALSE))</f>
        <v/>
      </c>
      <c r="AO86" s="455" t="str">
        <f>IF(AO85="","",VLOOKUP(AO85,'標準様式１（勤務表_シフト記号表）'!$C$6:$L$47,10,FALSE))</f>
        <v/>
      </c>
      <c r="AP86" s="455" t="str">
        <f>IF(AP85="","",VLOOKUP(AP85,'標準様式１（勤務表_シフト記号表）'!$C$6:$L$47,10,FALSE))</f>
        <v/>
      </c>
      <c r="AQ86" s="456" t="str">
        <f>IF(AQ85="","",VLOOKUP(AQ85,'標準様式１（勤務表_シフト記号表）'!$C$6:$L$47,10,FALSE))</f>
        <v/>
      </c>
      <c r="AR86" s="454" t="str">
        <f>IF(AR85="","",VLOOKUP(AR85,'標準様式１（勤務表_シフト記号表）'!$C$6:$L$47,10,FALSE))</f>
        <v/>
      </c>
      <c r="AS86" s="455" t="str">
        <f>IF(AS85="","",VLOOKUP(AS85,'標準様式１（勤務表_シフト記号表）'!$C$6:$L$47,10,FALSE))</f>
        <v/>
      </c>
      <c r="AT86" s="455" t="str">
        <f>IF(AT85="","",VLOOKUP(AT85,'標準様式１（勤務表_シフト記号表）'!$C$6:$L$47,10,FALSE))</f>
        <v/>
      </c>
      <c r="AU86" s="455" t="str">
        <f>IF(AU85="","",VLOOKUP(AU85,'標準様式１（勤務表_シフト記号表）'!$C$6:$L$47,10,FALSE))</f>
        <v/>
      </c>
      <c r="AV86" s="455" t="str">
        <f>IF(AV85="","",VLOOKUP(AV85,'標準様式１（勤務表_シフト記号表）'!$C$6:$L$47,10,FALSE))</f>
        <v/>
      </c>
      <c r="AW86" s="455" t="str">
        <f>IF(AW85="","",VLOOKUP(AW85,'標準様式１（勤務表_シフト記号表）'!$C$6:$L$47,10,FALSE))</f>
        <v/>
      </c>
      <c r="AX86" s="456" t="str">
        <f>IF(AX85="","",VLOOKUP(AX85,'標準様式１（勤務表_シフト記号表）'!$C$6:$L$47,10,FALSE))</f>
        <v/>
      </c>
      <c r="AY86" s="454" t="str">
        <f>IF(AY85="","",VLOOKUP(AY85,'標準様式１（勤務表_シフト記号表）'!$C$6:$L$47,10,FALSE))</f>
        <v/>
      </c>
      <c r="AZ86" s="455" t="str">
        <f>IF(AZ85="","",VLOOKUP(AZ85,'標準様式１（勤務表_シフト記号表）'!$C$6:$L$47,10,FALSE))</f>
        <v/>
      </c>
      <c r="BA86" s="455" t="str">
        <f>IF(BA85="","",VLOOKUP(BA85,'標準様式１（勤務表_シフト記号表）'!$C$6:$L$47,10,FALSE))</f>
        <v/>
      </c>
      <c r="BB86" s="1242">
        <f>IF($BE$3="４週",SUM(W86:AX86),IF($BE$3="暦月",SUM(W86:BA86),""))</f>
        <v>0</v>
      </c>
      <c r="BC86" s="1243"/>
      <c r="BD86" s="1244">
        <f>IF($BE$3="４週",BB86/4,IF($BE$3="暦月",(BB86/($BE$8/7)),""))</f>
        <v>0</v>
      </c>
      <c r="BE86" s="1243"/>
      <c r="BF86" s="1239"/>
      <c r="BG86" s="1240"/>
      <c r="BH86" s="1240"/>
      <c r="BI86" s="1240"/>
      <c r="BJ86" s="1241"/>
    </row>
    <row r="87" spans="2:62" ht="20.25" customHeight="1">
      <c r="B87" s="1152">
        <f>B85+1</f>
        <v>36</v>
      </c>
      <c r="C87" s="1216"/>
      <c r="D87" s="1143"/>
      <c r="E87" s="449"/>
      <c r="F87" s="450"/>
      <c r="G87" s="449"/>
      <c r="H87" s="450"/>
      <c r="I87" s="1217"/>
      <c r="J87" s="1218"/>
      <c r="K87" s="1141"/>
      <c r="L87" s="1142"/>
      <c r="M87" s="1142"/>
      <c r="N87" s="1143"/>
      <c r="O87" s="1147"/>
      <c r="P87" s="1148"/>
      <c r="Q87" s="1148"/>
      <c r="R87" s="1148"/>
      <c r="S87" s="1149"/>
      <c r="T87" s="469" t="s">
        <v>484</v>
      </c>
      <c r="U87" s="470"/>
      <c r="V87" s="471"/>
      <c r="W87" s="462"/>
      <c r="X87" s="463"/>
      <c r="Y87" s="463"/>
      <c r="Z87" s="463"/>
      <c r="AA87" s="463"/>
      <c r="AB87" s="463"/>
      <c r="AC87" s="464"/>
      <c r="AD87" s="462"/>
      <c r="AE87" s="463"/>
      <c r="AF87" s="463"/>
      <c r="AG87" s="463"/>
      <c r="AH87" s="463"/>
      <c r="AI87" s="463"/>
      <c r="AJ87" s="464"/>
      <c r="AK87" s="462"/>
      <c r="AL87" s="463"/>
      <c r="AM87" s="463"/>
      <c r="AN87" s="463"/>
      <c r="AO87" s="463"/>
      <c r="AP87" s="463"/>
      <c r="AQ87" s="464"/>
      <c r="AR87" s="462"/>
      <c r="AS87" s="463"/>
      <c r="AT87" s="463"/>
      <c r="AU87" s="463"/>
      <c r="AV87" s="463"/>
      <c r="AW87" s="463"/>
      <c r="AX87" s="464"/>
      <c r="AY87" s="462"/>
      <c r="AZ87" s="463"/>
      <c r="BA87" s="465"/>
      <c r="BB87" s="1150"/>
      <c r="BC87" s="1151"/>
      <c r="BD87" s="1205"/>
      <c r="BE87" s="1206"/>
      <c r="BF87" s="1207"/>
      <c r="BG87" s="1208"/>
      <c r="BH87" s="1208"/>
      <c r="BI87" s="1208"/>
      <c r="BJ87" s="1209"/>
    </row>
    <row r="88" spans="2:62" ht="20.25" customHeight="1">
      <c r="B88" s="1153"/>
      <c r="C88" s="1245"/>
      <c r="D88" s="1246"/>
      <c r="E88" s="472"/>
      <c r="F88" s="473">
        <f>C87</f>
        <v>0</v>
      </c>
      <c r="G88" s="472"/>
      <c r="H88" s="473">
        <f>I87</f>
        <v>0</v>
      </c>
      <c r="I88" s="1247"/>
      <c r="J88" s="1248"/>
      <c r="K88" s="1249"/>
      <c r="L88" s="1250"/>
      <c r="M88" s="1250"/>
      <c r="N88" s="1246"/>
      <c r="O88" s="1147"/>
      <c r="P88" s="1148"/>
      <c r="Q88" s="1148"/>
      <c r="R88" s="1148"/>
      <c r="S88" s="1149"/>
      <c r="T88" s="466" t="s">
        <v>487</v>
      </c>
      <c r="U88" s="467"/>
      <c r="V88" s="468"/>
      <c r="W88" s="454" t="str">
        <f>IF(W87="","",VLOOKUP(W87,'標準様式１（勤務表_シフト記号表）'!$C$6:$L$47,10,FALSE))</f>
        <v/>
      </c>
      <c r="X88" s="455" t="str">
        <f>IF(X87="","",VLOOKUP(X87,'標準様式１（勤務表_シフト記号表）'!$C$6:$L$47,10,FALSE))</f>
        <v/>
      </c>
      <c r="Y88" s="455" t="str">
        <f>IF(Y87="","",VLOOKUP(Y87,'標準様式１（勤務表_シフト記号表）'!$C$6:$L$47,10,FALSE))</f>
        <v/>
      </c>
      <c r="Z88" s="455" t="str">
        <f>IF(Z87="","",VLOOKUP(Z87,'標準様式１（勤務表_シフト記号表）'!$C$6:$L$47,10,FALSE))</f>
        <v/>
      </c>
      <c r="AA88" s="455" t="str">
        <f>IF(AA87="","",VLOOKUP(AA87,'標準様式１（勤務表_シフト記号表）'!$C$6:$L$47,10,FALSE))</f>
        <v/>
      </c>
      <c r="AB88" s="455" t="str">
        <f>IF(AB87="","",VLOOKUP(AB87,'標準様式１（勤務表_シフト記号表）'!$C$6:$L$47,10,FALSE))</f>
        <v/>
      </c>
      <c r="AC88" s="456" t="str">
        <f>IF(AC87="","",VLOOKUP(AC87,'標準様式１（勤務表_シフト記号表）'!$C$6:$L$47,10,FALSE))</f>
        <v/>
      </c>
      <c r="AD88" s="454" t="str">
        <f>IF(AD87="","",VLOOKUP(AD87,'標準様式１（勤務表_シフト記号表）'!$C$6:$L$47,10,FALSE))</f>
        <v/>
      </c>
      <c r="AE88" s="455" t="str">
        <f>IF(AE87="","",VLOOKUP(AE87,'標準様式１（勤務表_シフト記号表）'!$C$6:$L$47,10,FALSE))</f>
        <v/>
      </c>
      <c r="AF88" s="455" t="str">
        <f>IF(AF87="","",VLOOKUP(AF87,'標準様式１（勤務表_シフト記号表）'!$C$6:$L$47,10,FALSE))</f>
        <v/>
      </c>
      <c r="AG88" s="455" t="str">
        <f>IF(AG87="","",VLOOKUP(AG87,'標準様式１（勤務表_シフト記号表）'!$C$6:$L$47,10,FALSE))</f>
        <v/>
      </c>
      <c r="AH88" s="455" t="str">
        <f>IF(AH87="","",VLOOKUP(AH87,'標準様式１（勤務表_シフト記号表）'!$C$6:$L$47,10,FALSE))</f>
        <v/>
      </c>
      <c r="AI88" s="455" t="str">
        <f>IF(AI87="","",VLOOKUP(AI87,'標準様式１（勤務表_シフト記号表）'!$C$6:$L$47,10,FALSE))</f>
        <v/>
      </c>
      <c r="AJ88" s="456" t="str">
        <f>IF(AJ87="","",VLOOKUP(AJ87,'標準様式１（勤務表_シフト記号表）'!$C$6:$L$47,10,FALSE))</f>
        <v/>
      </c>
      <c r="AK88" s="454" t="str">
        <f>IF(AK87="","",VLOOKUP(AK87,'標準様式１（勤務表_シフト記号表）'!$C$6:$L$47,10,FALSE))</f>
        <v/>
      </c>
      <c r="AL88" s="455" t="str">
        <f>IF(AL87="","",VLOOKUP(AL87,'標準様式１（勤務表_シフト記号表）'!$C$6:$L$47,10,FALSE))</f>
        <v/>
      </c>
      <c r="AM88" s="455" t="str">
        <f>IF(AM87="","",VLOOKUP(AM87,'標準様式１（勤務表_シフト記号表）'!$C$6:$L$47,10,FALSE))</f>
        <v/>
      </c>
      <c r="AN88" s="455" t="str">
        <f>IF(AN87="","",VLOOKUP(AN87,'標準様式１（勤務表_シフト記号表）'!$C$6:$L$47,10,FALSE))</f>
        <v/>
      </c>
      <c r="AO88" s="455" t="str">
        <f>IF(AO87="","",VLOOKUP(AO87,'標準様式１（勤務表_シフト記号表）'!$C$6:$L$47,10,FALSE))</f>
        <v/>
      </c>
      <c r="AP88" s="455" t="str">
        <f>IF(AP87="","",VLOOKUP(AP87,'標準様式１（勤務表_シフト記号表）'!$C$6:$L$47,10,FALSE))</f>
        <v/>
      </c>
      <c r="AQ88" s="456" t="str">
        <f>IF(AQ87="","",VLOOKUP(AQ87,'標準様式１（勤務表_シフト記号表）'!$C$6:$L$47,10,FALSE))</f>
        <v/>
      </c>
      <c r="AR88" s="454" t="str">
        <f>IF(AR87="","",VLOOKUP(AR87,'標準様式１（勤務表_シフト記号表）'!$C$6:$L$47,10,FALSE))</f>
        <v/>
      </c>
      <c r="AS88" s="455" t="str">
        <f>IF(AS87="","",VLOOKUP(AS87,'標準様式１（勤務表_シフト記号表）'!$C$6:$L$47,10,FALSE))</f>
        <v/>
      </c>
      <c r="AT88" s="455" t="str">
        <f>IF(AT87="","",VLOOKUP(AT87,'標準様式１（勤務表_シフト記号表）'!$C$6:$L$47,10,FALSE))</f>
        <v/>
      </c>
      <c r="AU88" s="455" t="str">
        <f>IF(AU87="","",VLOOKUP(AU87,'標準様式１（勤務表_シフト記号表）'!$C$6:$L$47,10,FALSE))</f>
        <v/>
      </c>
      <c r="AV88" s="455" t="str">
        <f>IF(AV87="","",VLOOKUP(AV87,'標準様式１（勤務表_シフト記号表）'!$C$6:$L$47,10,FALSE))</f>
        <v/>
      </c>
      <c r="AW88" s="455" t="str">
        <f>IF(AW87="","",VLOOKUP(AW87,'標準様式１（勤務表_シフト記号表）'!$C$6:$L$47,10,FALSE))</f>
        <v/>
      </c>
      <c r="AX88" s="456" t="str">
        <f>IF(AX87="","",VLOOKUP(AX87,'標準様式１（勤務表_シフト記号表）'!$C$6:$L$47,10,FALSE))</f>
        <v/>
      </c>
      <c r="AY88" s="454" t="str">
        <f>IF(AY87="","",VLOOKUP(AY87,'標準様式１（勤務表_シフト記号表）'!$C$6:$L$47,10,FALSE))</f>
        <v/>
      </c>
      <c r="AZ88" s="455" t="str">
        <f>IF(AZ87="","",VLOOKUP(AZ87,'標準様式１（勤務表_シフト記号表）'!$C$6:$L$47,10,FALSE))</f>
        <v/>
      </c>
      <c r="BA88" s="455" t="str">
        <f>IF(BA87="","",VLOOKUP(BA87,'標準様式１（勤務表_シフト記号表）'!$C$6:$L$47,10,FALSE))</f>
        <v/>
      </c>
      <c r="BB88" s="1242">
        <f>IF($BE$3="４週",SUM(W88:AX88),IF($BE$3="暦月",SUM(W88:BA88),""))</f>
        <v>0</v>
      </c>
      <c r="BC88" s="1243"/>
      <c r="BD88" s="1244">
        <f>IF($BE$3="４週",BB88/4,IF($BE$3="暦月",(BB88/($BE$8/7)),""))</f>
        <v>0</v>
      </c>
      <c r="BE88" s="1243"/>
      <c r="BF88" s="1239"/>
      <c r="BG88" s="1240"/>
      <c r="BH88" s="1240"/>
      <c r="BI88" s="1240"/>
      <c r="BJ88" s="1241"/>
    </row>
    <row r="89" spans="2:62" ht="20.25" customHeight="1">
      <c r="B89" s="1152">
        <f>B87+1</f>
        <v>37</v>
      </c>
      <c r="C89" s="1216"/>
      <c r="D89" s="1143"/>
      <c r="E89" s="449"/>
      <c r="F89" s="450"/>
      <c r="G89" s="449"/>
      <c r="H89" s="450"/>
      <c r="I89" s="1217"/>
      <c r="J89" s="1218"/>
      <c r="K89" s="1141"/>
      <c r="L89" s="1142"/>
      <c r="M89" s="1142"/>
      <c r="N89" s="1143"/>
      <c r="O89" s="1147"/>
      <c r="P89" s="1148"/>
      <c r="Q89" s="1148"/>
      <c r="R89" s="1148"/>
      <c r="S89" s="1149"/>
      <c r="T89" s="469" t="s">
        <v>484</v>
      </c>
      <c r="U89" s="470"/>
      <c r="V89" s="471"/>
      <c r="W89" s="462"/>
      <c r="X89" s="463"/>
      <c r="Y89" s="463"/>
      <c r="Z89" s="463"/>
      <c r="AA89" s="463"/>
      <c r="AB89" s="463"/>
      <c r="AC89" s="464"/>
      <c r="AD89" s="462"/>
      <c r="AE89" s="463"/>
      <c r="AF89" s="463"/>
      <c r="AG89" s="463"/>
      <c r="AH89" s="463"/>
      <c r="AI89" s="463"/>
      <c r="AJ89" s="464"/>
      <c r="AK89" s="462"/>
      <c r="AL89" s="463"/>
      <c r="AM89" s="463"/>
      <c r="AN89" s="463"/>
      <c r="AO89" s="463"/>
      <c r="AP89" s="463"/>
      <c r="AQ89" s="464"/>
      <c r="AR89" s="462"/>
      <c r="AS89" s="463"/>
      <c r="AT89" s="463"/>
      <c r="AU89" s="463"/>
      <c r="AV89" s="463"/>
      <c r="AW89" s="463"/>
      <c r="AX89" s="464"/>
      <c r="AY89" s="462"/>
      <c r="AZ89" s="463"/>
      <c r="BA89" s="465"/>
      <c r="BB89" s="1150"/>
      <c r="BC89" s="1151"/>
      <c r="BD89" s="1205"/>
      <c r="BE89" s="1206"/>
      <c r="BF89" s="1207"/>
      <c r="BG89" s="1208"/>
      <c r="BH89" s="1208"/>
      <c r="BI89" s="1208"/>
      <c r="BJ89" s="1209"/>
    </row>
    <row r="90" spans="2:62" ht="20.25" customHeight="1">
      <c r="B90" s="1153"/>
      <c r="C90" s="1245"/>
      <c r="D90" s="1246"/>
      <c r="E90" s="472"/>
      <c r="F90" s="473">
        <f>C89</f>
        <v>0</v>
      </c>
      <c r="G90" s="472"/>
      <c r="H90" s="473">
        <f>I89</f>
        <v>0</v>
      </c>
      <c r="I90" s="1247"/>
      <c r="J90" s="1248"/>
      <c r="K90" s="1249"/>
      <c r="L90" s="1250"/>
      <c r="M90" s="1250"/>
      <c r="N90" s="1246"/>
      <c r="O90" s="1147"/>
      <c r="P90" s="1148"/>
      <c r="Q90" s="1148"/>
      <c r="R90" s="1148"/>
      <c r="S90" s="1149"/>
      <c r="T90" s="466" t="s">
        <v>487</v>
      </c>
      <c r="U90" s="467"/>
      <c r="V90" s="468"/>
      <c r="W90" s="454" t="str">
        <f>IF(W89="","",VLOOKUP(W89,'標準様式１（勤務表_シフト記号表）'!$C$6:$L$47,10,FALSE))</f>
        <v/>
      </c>
      <c r="X90" s="455" t="str">
        <f>IF(X89="","",VLOOKUP(X89,'標準様式１（勤務表_シフト記号表）'!$C$6:$L$47,10,FALSE))</f>
        <v/>
      </c>
      <c r="Y90" s="455" t="str">
        <f>IF(Y89="","",VLOOKUP(Y89,'標準様式１（勤務表_シフト記号表）'!$C$6:$L$47,10,FALSE))</f>
        <v/>
      </c>
      <c r="Z90" s="455" t="str">
        <f>IF(Z89="","",VLOOKUP(Z89,'標準様式１（勤務表_シフト記号表）'!$C$6:$L$47,10,FALSE))</f>
        <v/>
      </c>
      <c r="AA90" s="455" t="str">
        <f>IF(AA89="","",VLOOKUP(AA89,'標準様式１（勤務表_シフト記号表）'!$C$6:$L$47,10,FALSE))</f>
        <v/>
      </c>
      <c r="AB90" s="455" t="str">
        <f>IF(AB89="","",VLOOKUP(AB89,'標準様式１（勤務表_シフト記号表）'!$C$6:$L$47,10,FALSE))</f>
        <v/>
      </c>
      <c r="AC90" s="456" t="str">
        <f>IF(AC89="","",VLOOKUP(AC89,'標準様式１（勤務表_シフト記号表）'!$C$6:$L$47,10,FALSE))</f>
        <v/>
      </c>
      <c r="AD90" s="454" t="str">
        <f>IF(AD89="","",VLOOKUP(AD89,'標準様式１（勤務表_シフト記号表）'!$C$6:$L$47,10,FALSE))</f>
        <v/>
      </c>
      <c r="AE90" s="455" t="str">
        <f>IF(AE89="","",VLOOKUP(AE89,'標準様式１（勤務表_シフト記号表）'!$C$6:$L$47,10,FALSE))</f>
        <v/>
      </c>
      <c r="AF90" s="455" t="str">
        <f>IF(AF89="","",VLOOKUP(AF89,'標準様式１（勤務表_シフト記号表）'!$C$6:$L$47,10,FALSE))</f>
        <v/>
      </c>
      <c r="AG90" s="455" t="str">
        <f>IF(AG89="","",VLOOKUP(AG89,'標準様式１（勤務表_シフト記号表）'!$C$6:$L$47,10,FALSE))</f>
        <v/>
      </c>
      <c r="AH90" s="455" t="str">
        <f>IF(AH89="","",VLOOKUP(AH89,'標準様式１（勤務表_シフト記号表）'!$C$6:$L$47,10,FALSE))</f>
        <v/>
      </c>
      <c r="AI90" s="455" t="str">
        <f>IF(AI89="","",VLOOKUP(AI89,'標準様式１（勤務表_シフト記号表）'!$C$6:$L$47,10,FALSE))</f>
        <v/>
      </c>
      <c r="AJ90" s="456" t="str">
        <f>IF(AJ89="","",VLOOKUP(AJ89,'標準様式１（勤務表_シフト記号表）'!$C$6:$L$47,10,FALSE))</f>
        <v/>
      </c>
      <c r="AK90" s="454" t="str">
        <f>IF(AK89="","",VLOOKUP(AK89,'標準様式１（勤務表_シフト記号表）'!$C$6:$L$47,10,FALSE))</f>
        <v/>
      </c>
      <c r="AL90" s="455" t="str">
        <f>IF(AL89="","",VLOOKUP(AL89,'標準様式１（勤務表_シフト記号表）'!$C$6:$L$47,10,FALSE))</f>
        <v/>
      </c>
      <c r="AM90" s="455" t="str">
        <f>IF(AM89="","",VLOOKUP(AM89,'標準様式１（勤務表_シフト記号表）'!$C$6:$L$47,10,FALSE))</f>
        <v/>
      </c>
      <c r="AN90" s="455" t="str">
        <f>IF(AN89="","",VLOOKUP(AN89,'標準様式１（勤務表_シフト記号表）'!$C$6:$L$47,10,FALSE))</f>
        <v/>
      </c>
      <c r="AO90" s="455" t="str">
        <f>IF(AO89="","",VLOOKUP(AO89,'標準様式１（勤務表_シフト記号表）'!$C$6:$L$47,10,FALSE))</f>
        <v/>
      </c>
      <c r="AP90" s="455" t="str">
        <f>IF(AP89="","",VLOOKUP(AP89,'標準様式１（勤務表_シフト記号表）'!$C$6:$L$47,10,FALSE))</f>
        <v/>
      </c>
      <c r="AQ90" s="456" t="str">
        <f>IF(AQ89="","",VLOOKUP(AQ89,'標準様式１（勤務表_シフト記号表）'!$C$6:$L$47,10,FALSE))</f>
        <v/>
      </c>
      <c r="AR90" s="454" t="str">
        <f>IF(AR89="","",VLOOKUP(AR89,'標準様式１（勤務表_シフト記号表）'!$C$6:$L$47,10,FALSE))</f>
        <v/>
      </c>
      <c r="AS90" s="455" t="str">
        <f>IF(AS89="","",VLOOKUP(AS89,'標準様式１（勤務表_シフト記号表）'!$C$6:$L$47,10,FALSE))</f>
        <v/>
      </c>
      <c r="AT90" s="455" t="str">
        <f>IF(AT89="","",VLOOKUP(AT89,'標準様式１（勤務表_シフト記号表）'!$C$6:$L$47,10,FALSE))</f>
        <v/>
      </c>
      <c r="AU90" s="455" t="str">
        <f>IF(AU89="","",VLOOKUP(AU89,'標準様式１（勤務表_シフト記号表）'!$C$6:$L$47,10,FALSE))</f>
        <v/>
      </c>
      <c r="AV90" s="455" t="str">
        <f>IF(AV89="","",VLOOKUP(AV89,'標準様式１（勤務表_シフト記号表）'!$C$6:$L$47,10,FALSE))</f>
        <v/>
      </c>
      <c r="AW90" s="455" t="str">
        <f>IF(AW89="","",VLOOKUP(AW89,'標準様式１（勤務表_シフト記号表）'!$C$6:$L$47,10,FALSE))</f>
        <v/>
      </c>
      <c r="AX90" s="456" t="str">
        <f>IF(AX89="","",VLOOKUP(AX89,'標準様式１（勤務表_シフト記号表）'!$C$6:$L$47,10,FALSE))</f>
        <v/>
      </c>
      <c r="AY90" s="454" t="str">
        <f>IF(AY89="","",VLOOKUP(AY89,'標準様式１（勤務表_シフト記号表）'!$C$6:$L$47,10,FALSE))</f>
        <v/>
      </c>
      <c r="AZ90" s="455" t="str">
        <f>IF(AZ89="","",VLOOKUP(AZ89,'標準様式１（勤務表_シフト記号表）'!$C$6:$L$47,10,FALSE))</f>
        <v/>
      </c>
      <c r="BA90" s="455" t="str">
        <f>IF(BA89="","",VLOOKUP(BA89,'標準様式１（勤務表_シフト記号表）'!$C$6:$L$47,10,FALSE))</f>
        <v/>
      </c>
      <c r="BB90" s="1242">
        <f>IF($BE$3="４週",SUM(W90:AX90),IF($BE$3="暦月",SUM(W90:BA90),""))</f>
        <v>0</v>
      </c>
      <c r="BC90" s="1243"/>
      <c r="BD90" s="1244">
        <f>IF($BE$3="４週",BB90/4,IF($BE$3="暦月",(BB90/($BE$8/7)),""))</f>
        <v>0</v>
      </c>
      <c r="BE90" s="1243"/>
      <c r="BF90" s="1239"/>
      <c r="BG90" s="1240"/>
      <c r="BH90" s="1240"/>
      <c r="BI90" s="1240"/>
      <c r="BJ90" s="1241"/>
    </row>
    <row r="91" spans="2:62" ht="20.25" customHeight="1">
      <c r="B91" s="1152">
        <f>B89+1</f>
        <v>38</v>
      </c>
      <c r="C91" s="1216"/>
      <c r="D91" s="1143"/>
      <c r="E91" s="449"/>
      <c r="F91" s="450"/>
      <c r="G91" s="449"/>
      <c r="H91" s="450"/>
      <c r="I91" s="1217"/>
      <c r="J91" s="1218"/>
      <c r="K91" s="1141"/>
      <c r="L91" s="1142"/>
      <c r="M91" s="1142"/>
      <c r="N91" s="1143"/>
      <c r="O91" s="1147"/>
      <c r="P91" s="1148"/>
      <c r="Q91" s="1148"/>
      <c r="R91" s="1148"/>
      <c r="S91" s="1149"/>
      <c r="T91" s="469" t="s">
        <v>484</v>
      </c>
      <c r="U91" s="470"/>
      <c r="V91" s="471"/>
      <c r="W91" s="462"/>
      <c r="X91" s="463"/>
      <c r="Y91" s="463"/>
      <c r="Z91" s="463"/>
      <c r="AA91" s="463"/>
      <c r="AB91" s="463"/>
      <c r="AC91" s="464"/>
      <c r="AD91" s="462"/>
      <c r="AE91" s="463"/>
      <c r="AF91" s="463"/>
      <c r="AG91" s="463"/>
      <c r="AH91" s="463"/>
      <c r="AI91" s="463"/>
      <c r="AJ91" s="464"/>
      <c r="AK91" s="462"/>
      <c r="AL91" s="463"/>
      <c r="AM91" s="463"/>
      <c r="AN91" s="463"/>
      <c r="AO91" s="463"/>
      <c r="AP91" s="463"/>
      <c r="AQ91" s="464"/>
      <c r="AR91" s="462"/>
      <c r="AS91" s="463"/>
      <c r="AT91" s="463"/>
      <c r="AU91" s="463"/>
      <c r="AV91" s="463"/>
      <c r="AW91" s="463"/>
      <c r="AX91" s="464"/>
      <c r="AY91" s="462"/>
      <c r="AZ91" s="463"/>
      <c r="BA91" s="465"/>
      <c r="BB91" s="1150"/>
      <c r="BC91" s="1151"/>
      <c r="BD91" s="1205"/>
      <c r="BE91" s="1206"/>
      <c r="BF91" s="1207"/>
      <c r="BG91" s="1208"/>
      <c r="BH91" s="1208"/>
      <c r="BI91" s="1208"/>
      <c r="BJ91" s="1209"/>
    </row>
    <row r="92" spans="2:62" ht="20.25" customHeight="1">
      <c r="B92" s="1153"/>
      <c r="C92" s="1245"/>
      <c r="D92" s="1246"/>
      <c r="E92" s="472"/>
      <c r="F92" s="473">
        <f>C91</f>
        <v>0</v>
      </c>
      <c r="G92" s="472"/>
      <c r="H92" s="473">
        <f>I91</f>
        <v>0</v>
      </c>
      <c r="I92" s="1247"/>
      <c r="J92" s="1248"/>
      <c r="K92" s="1249"/>
      <c r="L92" s="1250"/>
      <c r="M92" s="1250"/>
      <c r="N92" s="1246"/>
      <c r="O92" s="1147"/>
      <c r="P92" s="1148"/>
      <c r="Q92" s="1148"/>
      <c r="R92" s="1148"/>
      <c r="S92" s="1149"/>
      <c r="T92" s="466" t="s">
        <v>487</v>
      </c>
      <c r="U92" s="467"/>
      <c r="V92" s="468"/>
      <c r="W92" s="454" t="str">
        <f>IF(W91="","",VLOOKUP(W91,'標準様式１（勤務表_シフト記号表）'!$C$6:$L$47,10,FALSE))</f>
        <v/>
      </c>
      <c r="X92" s="455" t="str">
        <f>IF(X91="","",VLOOKUP(X91,'標準様式１（勤務表_シフト記号表）'!$C$6:$L$47,10,FALSE))</f>
        <v/>
      </c>
      <c r="Y92" s="455" t="str">
        <f>IF(Y91="","",VLOOKUP(Y91,'標準様式１（勤務表_シフト記号表）'!$C$6:$L$47,10,FALSE))</f>
        <v/>
      </c>
      <c r="Z92" s="455" t="str">
        <f>IF(Z91="","",VLOOKUP(Z91,'標準様式１（勤務表_シフト記号表）'!$C$6:$L$47,10,FALSE))</f>
        <v/>
      </c>
      <c r="AA92" s="455" t="str">
        <f>IF(AA91="","",VLOOKUP(AA91,'標準様式１（勤務表_シフト記号表）'!$C$6:$L$47,10,FALSE))</f>
        <v/>
      </c>
      <c r="AB92" s="455" t="str">
        <f>IF(AB91="","",VLOOKUP(AB91,'標準様式１（勤務表_シフト記号表）'!$C$6:$L$47,10,FALSE))</f>
        <v/>
      </c>
      <c r="AC92" s="456" t="str">
        <f>IF(AC91="","",VLOOKUP(AC91,'標準様式１（勤務表_シフト記号表）'!$C$6:$L$47,10,FALSE))</f>
        <v/>
      </c>
      <c r="AD92" s="454" t="str">
        <f>IF(AD91="","",VLOOKUP(AD91,'標準様式１（勤務表_シフト記号表）'!$C$6:$L$47,10,FALSE))</f>
        <v/>
      </c>
      <c r="AE92" s="455" t="str">
        <f>IF(AE91="","",VLOOKUP(AE91,'標準様式１（勤務表_シフト記号表）'!$C$6:$L$47,10,FALSE))</f>
        <v/>
      </c>
      <c r="AF92" s="455" t="str">
        <f>IF(AF91="","",VLOOKUP(AF91,'標準様式１（勤務表_シフト記号表）'!$C$6:$L$47,10,FALSE))</f>
        <v/>
      </c>
      <c r="AG92" s="455" t="str">
        <f>IF(AG91="","",VLOOKUP(AG91,'標準様式１（勤務表_シフト記号表）'!$C$6:$L$47,10,FALSE))</f>
        <v/>
      </c>
      <c r="AH92" s="455" t="str">
        <f>IF(AH91="","",VLOOKUP(AH91,'標準様式１（勤務表_シフト記号表）'!$C$6:$L$47,10,FALSE))</f>
        <v/>
      </c>
      <c r="AI92" s="455" t="str">
        <f>IF(AI91="","",VLOOKUP(AI91,'標準様式１（勤務表_シフト記号表）'!$C$6:$L$47,10,FALSE))</f>
        <v/>
      </c>
      <c r="AJ92" s="456" t="str">
        <f>IF(AJ91="","",VLOOKUP(AJ91,'標準様式１（勤務表_シフト記号表）'!$C$6:$L$47,10,FALSE))</f>
        <v/>
      </c>
      <c r="AK92" s="454" t="str">
        <f>IF(AK91="","",VLOOKUP(AK91,'標準様式１（勤務表_シフト記号表）'!$C$6:$L$47,10,FALSE))</f>
        <v/>
      </c>
      <c r="AL92" s="455" t="str">
        <f>IF(AL91="","",VLOOKUP(AL91,'標準様式１（勤務表_シフト記号表）'!$C$6:$L$47,10,FALSE))</f>
        <v/>
      </c>
      <c r="AM92" s="455" t="str">
        <f>IF(AM91="","",VLOOKUP(AM91,'標準様式１（勤務表_シフト記号表）'!$C$6:$L$47,10,FALSE))</f>
        <v/>
      </c>
      <c r="AN92" s="455" t="str">
        <f>IF(AN91="","",VLOOKUP(AN91,'標準様式１（勤務表_シフト記号表）'!$C$6:$L$47,10,FALSE))</f>
        <v/>
      </c>
      <c r="AO92" s="455" t="str">
        <f>IF(AO91="","",VLOOKUP(AO91,'標準様式１（勤務表_シフト記号表）'!$C$6:$L$47,10,FALSE))</f>
        <v/>
      </c>
      <c r="AP92" s="455" t="str">
        <f>IF(AP91="","",VLOOKUP(AP91,'標準様式１（勤務表_シフト記号表）'!$C$6:$L$47,10,FALSE))</f>
        <v/>
      </c>
      <c r="AQ92" s="456" t="str">
        <f>IF(AQ91="","",VLOOKUP(AQ91,'標準様式１（勤務表_シフト記号表）'!$C$6:$L$47,10,FALSE))</f>
        <v/>
      </c>
      <c r="AR92" s="454" t="str">
        <f>IF(AR91="","",VLOOKUP(AR91,'標準様式１（勤務表_シフト記号表）'!$C$6:$L$47,10,FALSE))</f>
        <v/>
      </c>
      <c r="AS92" s="455" t="str">
        <f>IF(AS91="","",VLOOKUP(AS91,'標準様式１（勤務表_シフト記号表）'!$C$6:$L$47,10,FALSE))</f>
        <v/>
      </c>
      <c r="AT92" s="455" t="str">
        <f>IF(AT91="","",VLOOKUP(AT91,'標準様式１（勤務表_シフト記号表）'!$C$6:$L$47,10,FALSE))</f>
        <v/>
      </c>
      <c r="AU92" s="455" t="str">
        <f>IF(AU91="","",VLOOKUP(AU91,'標準様式１（勤務表_シフト記号表）'!$C$6:$L$47,10,FALSE))</f>
        <v/>
      </c>
      <c r="AV92" s="455" t="str">
        <f>IF(AV91="","",VLOOKUP(AV91,'標準様式１（勤務表_シフト記号表）'!$C$6:$L$47,10,FALSE))</f>
        <v/>
      </c>
      <c r="AW92" s="455" t="str">
        <f>IF(AW91="","",VLOOKUP(AW91,'標準様式１（勤務表_シフト記号表）'!$C$6:$L$47,10,FALSE))</f>
        <v/>
      </c>
      <c r="AX92" s="456" t="str">
        <f>IF(AX91="","",VLOOKUP(AX91,'標準様式１（勤務表_シフト記号表）'!$C$6:$L$47,10,FALSE))</f>
        <v/>
      </c>
      <c r="AY92" s="454" t="str">
        <f>IF(AY91="","",VLOOKUP(AY91,'標準様式１（勤務表_シフト記号表）'!$C$6:$L$47,10,FALSE))</f>
        <v/>
      </c>
      <c r="AZ92" s="455" t="str">
        <f>IF(AZ91="","",VLOOKUP(AZ91,'標準様式１（勤務表_シフト記号表）'!$C$6:$L$47,10,FALSE))</f>
        <v/>
      </c>
      <c r="BA92" s="455" t="str">
        <f>IF(BA91="","",VLOOKUP(BA91,'標準様式１（勤務表_シフト記号表）'!$C$6:$L$47,10,FALSE))</f>
        <v/>
      </c>
      <c r="BB92" s="1242">
        <f>IF($BE$3="４週",SUM(W92:AX92),IF($BE$3="暦月",SUM(W92:BA92),""))</f>
        <v>0</v>
      </c>
      <c r="BC92" s="1243"/>
      <c r="BD92" s="1244">
        <f>IF($BE$3="４週",BB92/4,IF($BE$3="暦月",(BB92/($BE$8/7)),""))</f>
        <v>0</v>
      </c>
      <c r="BE92" s="1243"/>
      <c r="BF92" s="1239"/>
      <c r="BG92" s="1240"/>
      <c r="BH92" s="1240"/>
      <c r="BI92" s="1240"/>
      <c r="BJ92" s="1241"/>
    </row>
    <row r="93" spans="2:62" ht="20.25" customHeight="1">
      <c r="B93" s="1152">
        <f>B91+1</f>
        <v>39</v>
      </c>
      <c r="C93" s="1216"/>
      <c r="D93" s="1143"/>
      <c r="E93" s="449"/>
      <c r="F93" s="450"/>
      <c r="G93" s="449"/>
      <c r="H93" s="450"/>
      <c r="I93" s="1217"/>
      <c r="J93" s="1218"/>
      <c r="K93" s="1141"/>
      <c r="L93" s="1142"/>
      <c r="M93" s="1142"/>
      <c r="N93" s="1143"/>
      <c r="O93" s="1147"/>
      <c r="P93" s="1148"/>
      <c r="Q93" s="1148"/>
      <c r="R93" s="1148"/>
      <c r="S93" s="1149"/>
      <c r="T93" s="469" t="s">
        <v>484</v>
      </c>
      <c r="U93" s="470"/>
      <c r="V93" s="471"/>
      <c r="W93" s="462"/>
      <c r="X93" s="463"/>
      <c r="Y93" s="463"/>
      <c r="Z93" s="463"/>
      <c r="AA93" s="463"/>
      <c r="AB93" s="463"/>
      <c r="AC93" s="464"/>
      <c r="AD93" s="462"/>
      <c r="AE93" s="463"/>
      <c r="AF93" s="463"/>
      <c r="AG93" s="463"/>
      <c r="AH93" s="463"/>
      <c r="AI93" s="463"/>
      <c r="AJ93" s="464"/>
      <c r="AK93" s="462"/>
      <c r="AL93" s="463"/>
      <c r="AM93" s="463"/>
      <c r="AN93" s="463"/>
      <c r="AO93" s="463"/>
      <c r="AP93" s="463"/>
      <c r="AQ93" s="464"/>
      <c r="AR93" s="462"/>
      <c r="AS93" s="463"/>
      <c r="AT93" s="463"/>
      <c r="AU93" s="463"/>
      <c r="AV93" s="463"/>
      <c r="AW93" s="463"/>
      <c r="AX93" s="464"/>
      <c r="AY93" s="462"/>
      <c r="AZ93" s="463"/>
      <c r="BA93" s="465"/>
      <c r="BB93" s="1150"/>
      <c r="BC93" s="1151"/>
      <c r="BD93" s="1205"/>
      <c r="BE93" s="1206"/>
      <c r="BF93" s="1207"/>
      <c r="BG93" s="1208"/>
      <c r="BH93" s="1208"/>
      <c r="BI93" s="1208"/>
      <c r="BJ93" s="1209"/>
    </row>
    <row r="94" spans="2:62" ht="20.25" customHeight="1">
      <c r="B94" s="1153"/>
      <c r="C94" s="1245"/>
      <c r="D94" s="1246"/>
      <c r="E94" s="472"/>
      <c r="F94" s="473">
        <f>C93</f>
        <v>0</v>
      </c>
      <c r="G94" s="472"/>
      <c r="H94" s="473">
        <f>I93</f>
        <v>0</v>
      </c>
      <c r="I94" s="1247"/>
      <c r="J94" s="1248"/>
      <c r="K94" s="1249"/>
      <c r="L94" s="1250"/>
      <c r="M94" s="1250"/>
      <c r="N94" s="1246"/>
      <c r="O94" s="1147"/>
      <c r="P94" s="1148"/>
      <c r="Q94" s="1148"/>
      <c r="R94" s="1148"/>
      <c r="S94" s="1149"/>
      <c r="T94" s="466" t="s">
        <v>487</v>
      </c>
      <c r="U94" s="467"/>
      <c r="V94" s="468"/>
      <c r="W94" s="454" t="str">
        <f>IF(W93="","",VLOOKUP(W93,'標準様式１（勤務表_シフト記号表）'!$C$6:$L$47,10,FALSE))</f>
        <v/>
      </c>
      <c r="X94" s="455" t="str">
        <f>IF(X93="","",VLOOKUP(X93,'標準様式１（勤務表_シフト記号表）'!$C$6:$L$47,10,FALSE))</f>
        <v/>
      </c>
      <c r="Y94" s="455" t="str">
        <f>IF(Y93="","",VLOOKUP(Y93,'標準様式１（勤務表_シフト記号表）'!$C$6:$L$47,10,FALSE))</f>
        <v/>
      </c>
      <c r="Z94" s="455" t="str">
        <f>IF(Z93="","",VLOOKUP(Z93,'標準様式１（勤務表_シフト記号表）'!$C$6:$L$47,10,FALSE))</f>
        <v/>
      </c>
      <c r="AA94" s="455" t="str">
        <f>IF(AA93="","",VLOOKUP(AA93,'標準様式１（勤務表_シフト記号表）'!$C$6:$L$47,10,FALSE))</f>
        <v/>
      </c>
      <c r="AB94" s="455" t="str">
        <f>IF(AB93="","",VLOOKUP(AB93,'標準様式１（勤務表_シフト記号表）'!$C$6:$L$47,10,FALSE))</f>
        <v/>
      </c>
      <c r="AC94" s="456" t="str">
        <f>IF(AC93="","",VLOOKUP(AC93,'標準様式１（勤務表_シフト記号表）'!$C$6:$L$47,10,FALSE))</f>
        <v/>
      </c>
      <c r="AD94" s="454" t="str">
        <f>IF(AD93="","",VLOOKUP(AD93,'標準様式１（勤務表_シフト記号表）'!$C$6:$L$47,10,FALSE))</f>
        <v/>
      </c>
      <c r="AE94" s="455" t="str">
        <f>IF(AE93="","",VLOOKUP(AE93,'標準様式１（勤務表_シフト記号表）'!$C$6:$L$47,10,FALSE))</f>
        <v/>
      </c>
      <c r="AF94" s="455" t="str">
        <f>IF(AF93="","",VLOOKUP(AF93,'標準様式１（勤務表_シフト記号表）'!$C$6:$L$47,10,FALSE))</f>
        <v/>
      </c>
      <c r="AG94" s="455" t="str">
        <f>IF(AG93="","",VLOOKUP(AG93,'標準様式１（勤務表_シフト記号表）'!$C$6:$L$47,10,FALSE))</f>
        <v/>
      </c>
      <c r="AH94" s="455" t="str">
        <f>IF(AH93="","",VLOOKUP(AH93,'標準様式１（勤務表_シフト記号表）'!$C$6:$L$47,10,FALSE))</f>
        <v/>
      </c>
      <c r="AI94" s="455" t="str">
        <f>IF(AI93="","",VLOOKUP(AI93,'標準様式１（勤務表_シフト記号表）'!$C$6:$L$47,10,FALSE))</f>
        <v/>
      </c>
      <c r="AJ94" s="456" t="str">
        <f>IF(AJ93="","",VLOOKUP(AJ93,'標準様式１（勤務表_シフト記号表）'!$C$6:$L$47,10,FALSE))</f>
        <v/>
      </c>
      <c r="AK94" s="454" t="str">
        <f>IF(AK93="","",VLOOKUP(AK93,'標準様式１（勤務表_シフト記号表）'!$C$6:$L$47,10,FALSE))</f>
        <v/>
      </c>
      <c r="AL94" s="455" t="str">
        <f>IF(AL93="","",VLOOKUP(AL93,'標準様式１（勤務表_シフト記号表）'!$C$6:$L$47,10,FALSE))</f>
        <v/>
      </c>
      <c r="AM94" s="455" t="str">
        <f>IF(AM93="","",VLOOKUP(AM93,'標準様式１（勤務表_シフト記号表）'!$C$6:$L$47,10,FALSE))</f>
        <v/>
      </c>
      <c r="AN94" s="455" t="str">
        <f>IF(AN93="","",VLOOKUP(AN93,'標準様式１（勤務表_シフト記号表）'!$C$6:$L$47,10,FALSE))</f>
        <v/>
      </c>
      <c r="AO94" s="455" t="str">
        <f>IF(AO93="","",VLOOKUP(AO93,'標準様式１（勤務表_シフト記号表）'!$C$6:$L$47,10,FALSE))</f>
        <v/>
      </c>
      <c r="AP94" s="455" t="str">
        <f>IF(AP93="","",VLOOKUP(AP93,'標準様式１（勤務表_シフト記号表）'!$C$6:$L$47,10,FALSE))</f>
        <v/>
      </c>
      <c r="AQ94" s="456" t="str">
        <f>IF(AQ93="","",VLOOKUP(AQ93,'標準様式１（勤務表_シフト記号表）'!$C$6:$L$47,10,FALSE))</f>
        <v/>
      </c>
      <c r="AR94" s="454" t="str">
        <f>IF(AR93="","",VLOOKUP(AR93,'標準様式１（勤務表_シフト記号表）'!$C$6:$L$47,10,FALSE))</f>
        <v/>
      </c>
      <c r="AS94" s="455" t="str">
        <f>IF(AS93="","",VLOOKUP(AS93,'標準様式１（勤務表_シフト記号表）'!$C$6:$L$47,10,FALSE))</f>
        <v/>
      </c>
      <c r="AT94" s="455" t="str">
        <f>IF(AT93="","",VLOOKUP(AT93,'標準様式１（勤務表_シフト記号表）'!$C$6:$L$47,10,FALSE))</f>
        <v/>
      </c>
      <c r="AU94" s="455" t="str">
        <f>IF(AU93="","",VLOOKUP(AU93,'標準様式１（勤務表_シフト記号表）'!$C$6:$L$47,10,FALSE))</f>
        <v/>
      </c>
      <c r="AV94" s="455" t="str">
        <f>IF(AV93="","",VLOOKUP(AV93,'標準様式１（勤務表_シフト記号表）'!$C$6:$L$47,10,FALSE))</f>
        <v/>
      </c>
      <c r="AW94" s="455" t="str">
        <f>IF(AW93="","",VLOOKUP(AW93,'標準様式１（勤務表_シフト記号表）'!$C$6:$L$47,10,FALSE))</f>
        <v/>
      </c>
      <c r="AX94" s="456" t="str">
        <f>IF(AX93="","",VLOOKUP(AX93,'標準様式１（勤務表_シフト記号表）'!$C$6:$L$47,10,FALSE))</f>
        <v/>
      </c>
      <c r="AY94" s="454" t="str">
        <f>IF(AY93="","",VLOOKUP(AY93,'標準様式１（勤務表_シフト記号表）'!$C$6:$L$47,10,FALSE))</f>
        <v/>
      </c>
      <c r="AZ94" s="455" t="str">
        <f>IF(AZ93="","",VLOOKUP(AZ93,'標準様式１（勤務表_シフト記号表）'!$C$6:$L$47,10,FALSE))</f>
        <v/>
      </c>
      <c r="BA94" s="455" t="str">
        <f>IF(BA93="","",VLOOKUP(BA93,'標準様式１（勤務表_シフト記号表）'!$C$6:$L$47,10,FALSE))</f>
        <v/>
      </c>
      <c r="BB94" s="1242">
        <f>IF($BE$3="４週",SUM(W94:AX94),IF($BE$3="暦月",SUM(W94:BA94),""))</f>
        <v>0</v>
      </c>
      <c r="BC94" s="1243"/>
      <c r="BD94" s="1244">
        <f>IF($BE$3="４週",BB94/4,IF($BE$3="暦月",(BB94/($BE$8/7)),""))</f>
        <v>0</v>
      </c>
      <c r="BE94" s="1243"/>
      <c r="BF94" s="1239"/>
      <c r="BG94" s="1240"/>
      <c r="BH94" s="1240"/>
      <c r="BI94" s="1240"/>
      <c r="BJ94" s="1241"/>
    </row>
    <row r="95" spans="2:62" ht="20.25" customHeight="1">
      <c r="B95" s="1152">
        <f>B93+1</f>
        <v>40</v>
      </c>
      <c r="C95" s="1216"/>
      <c r="D95" s="1143"/>
      <c r="E95" s="449"/>
      <c r="F95" s="450"/>
      <c r="G95" s="449"/>
      <c r="H95" s="450"/>
      <c r="I95" s="1217"/>
      <c r="J95" s="1218"/>
      <c r="K95" s="1141"/>
      <c r="L95" s="1142"/>
      <c r="M95" s="1142"/>
      <c r="N95" s="1143"/>
      <c r="O95" s="1147"/>
      <c r="P95" s="1148"/>
      <c r="Q95" s="1148"/>
      <c r="R95" s="1148"/>
      <c r="S95" s="1149"/>
      <c r="T95" s="469" t="s">
        <v>484</v>
      </c>
      <c r="U95" s="470"/>
      <c r="V95" s="471"/>
      <c r="W95" s="462"/>
      <c r="X95" s="463"/>
      <c r="Y95" s="463"/>
      <c r="Z95" s="463"/>
      <c r="AA95" s="463"/>
      <c r="AB95" s="463"/>
      <c r="AC95" s="464"/>
      <c r="AD95" s="462"/>
      <c r="AE95" s="463"/>
      <c r="AF95" s="463"/>
      <c r="AG95" s="463"/>
      <c r="AH95" s="463"/>
      <c r="AI95" s="463"/>
      <c r="AJ95" s="464"/>
      <c r="AK95" s="462"/>
      <c r="AL95" s="463"/>
      <c r="AM95" s="463"/>
      <c r="AN95" s="463"/>
      <c r="AO95" s="463"/>
      <c r="AP95" s="463"/>
      <c r="AQ95" s="464"/>
      <c r="AR95" s="462"/>
      <c r="AS95" s="463"/>
      <c r="AT95" s="463"/>
      <c r="AU95" s="463"/>
      <c r="AV95" s="463"/>
      <c r="AW95" s="463"/>
      <c r="AX95" s="464"/>
      <c r="AY95" s="462"/>
      <c r="AZ95" s="463"/>
      <c r="BA95" s="465"/>
      <c r="BB95" s="1150"/>
      <c r="BC95" s="1151"/>
      <c r="BD95" s="1205"/>
      <c r="BE95" s="1206"/>
      <c r="BF95" s="1207"/>
      <c r="BG95" s="1208"/>
      <c r="BH95" s="1208"/>
      <c r="BI95" s="1208"/>
      <c r="BJ95" s="1209"/>
    </row>
    <row r="96" spans="2:62" ht="20.25" customHeight="1">
      <c r="B96" s="1153"/>
      <c r="C96" s="1245"/>
      <c r="D96" s="1246"/>
      <c r="E96" s="472"/>
      <c r="F96" s="473">
        <f>C95</f>
        <v>0</v>
      </c>
      <c r="G96" s="472"/>
      <c r="H96" s="473">
        <f>I95</f>
        <v>0</v>
      </c>
      <c r="I96" s="1247"/>
      <c r="J96" s="1248"/>
      <c r="K96" s="1249"/>
      <c r="L96" s="1250"/>
      <c r="M96" s="1250"/>
      <c r="N96" s="1246"/>
      <c r="O96" s="1147"/>
      <c r="P96" s="1148"/>
      <c r="Q96" s="1148"/>
      <c r="R96" s="1148"/>
      <c r="S96" s="1149"/>
      <c r="T96" s="466" t="s">
        <v>487</v>
      </c>
      <c r="U96" s="467"/>
      <c r="V96" s="468"/>
      <c r="W96" s="454" t="str">
        <f>IF(W95="","",VLOOKUP(W95,'標準様式１（勤務表_シフト記号表）'!$C$6:$L$47,10,FALSE))</f>
        <v/>
      </c>
      <c r="X96" s="455" t="str">
        <f>IF(X95="","",VLOOKUP(X95,'標準様式１（勤務表_シフト記号表）'!$C$6:$L$47,10,FALSE))</f>
        <v/>
      </c>
      <c r="Y96" s="455" t="str">
        <f>IF(Y95="","",VLOOKUP(Y95,'標準様式１（勤務表_シフト記号表）'!$C$6:$L$47,10,FALSE))</f>
        <v/>
      </c>
      <c r="Z96" s="455" t="str">
        <f>IF(Z95="","",VLOOKUP(Z95,'標準様式１（勤務表_シフト記号表）'!$C$6:$L$47,10,FALSE))</f>
        <v/>
      </c>
      <c r="AA96" s="455" t="str">
        <f>IF(AA95="","",VLOOKUP(AA95,'標準様式１（勤務表_シフト記号表）'!$C$6:$L$47,10,FALSE))</f>
        <v/>
      </c>
      <c r="AB96" s="455" t="str">
        <f>IF(AB95="","",VLOOKUP(AB95,'標準様式１（勤務表_シフト記号表）'!$C$6:$L$47,10,FALSE))</f>
        <v/>
      </c>
      <c r="AC96" s="456" t="str">
        <f>IF(AC95="","",VLOOKUP(AC95,'標準様式１（勤務表_シフト記号表）'!$C$6:$L$47,10,FALSE))</f>
        <v/>
      </c>
      <c r="AD96" s="454" t="str">
        <f>IF(AD95="","",VLOOKUP(AD95,'標準様式１（勤務表_シフト記号表）'!$C$6:$L$47,10,FALSE))</f>
        <v/>
      </c>
      <c r="AE96" s="455" t="str">
        <f>IF(AE95="","",VLOOKUP(AE95,'標準様式１（勤務表_シフト記号表）'!$C$6:$L$47,10,FALSE))</f>
        <v/>
      </c>
      <c r="AF96" s="455" t="str">
        <f>IF(AF95="","",VLOOKUP(AF95,'標準様式１（勤務表_シフト記号表）'!$C$6:$L$47,10,FALSE))</f>
        <v/>
      </c>
      <c r="AG96" s="455" t="str">
        <f>IF(AG95="","",VLOOKUP(AG95,'標準様式１（勤務表_シフト記号表）'!$C$6:$L$47,10,FALSE))</f>
        <v/>
      </c>
      <c r="AH96" s="455" t="str">
        <f>IF(AH95="","",VLOOKUP(AH95,'標準様式１（勤務表_シフト記号表）'!$C$6:$L$47,10,FALSE))</f>
        <v/>
      </c>
      <c r="AI96" s="455" t="str">
        <f>IF(AI95="","",VLOOKUP(AI95,'標準様式１（勤務表_シフト記号表）'!$C$6:$L$47,10,FALSE))</f>
        <v/>
      </c>
      <c r="AJ96" s="456" t="str">
        <f>IF(AJ95="","",VLOOKUP(AJ95,'標準様式１（勤務表_シフト記号表）'!$C$6:$L$47,10,FALSE))</f>
        <v/>
      </c>
      <c r="AK96" s="454" t="str">
        <f>IF(AK95="","",VLOOKUP(AK95,'標準様式１（勤務表_シフト記号表）'!$C$6:$L$47,10,FALSE))</f>
        <v/>
      </c>
      <c r="AL96" s="455" t="str">
        <f>IF(AL95="","",VLOOKUP(AL95,'標準様式１（勤務表_シフト記号表）'!$C$6:$L$47,10,FALSE))</f>
        <v/>
      </c>
      <c r="AM96" s="455" t="str">
        <f>IF(AM95="","",VLOOKUP(AM95,'標準様式１（勤務表_シフト記号表）'!$C$6:$L$47,10,FALSE))</f>
        <v/>
      </c>
      <c r="AN96" s="455" t="str">
        <f>IF(AN95="","",VLOOKUP(AN95,'標準様式１（勤務表_シフト記号表）'!$C$6:$L$47,10,FALSE))</f>
        <v/>
      </c>
      <c r="AO96" s="455" t="str">
        <f>IF(AO95="","",VLOOKUP(AO95,'標準様式１（勤務表_シフト記号表）'!$C$6:$L$47,10,FALSE))</f>
        <v/>
      </c>
      <c r="AP96" s="455" t="str">
        <f>IF(AP95="","",VLOOKUP(AP95,'標準様式１（勤務表_シフト記号表）'!$C$6:$L$47,10,FALSE))</f>
        <v/>
      </c>
      <c r="AQ96" s="456" t="str">
        <f>IF(AQ95="","",VLOOKUP(AQ95,'標準様式１（勤務表_シフト記号表）'!$C$6:$L$47,10,FALSE))</f>
        <v/>
      </c>
      <c r="AR96" s="454" t="str">
        <f>IF(AR95="","",VLOOKUP(AR95,'標準様式１（勤務表_シフト記号表）'!$C$6:$L$47,10,FALSE))</f>
        <v/>
      </c>
      <c r="AS96" s="455" t="str">
        <f>IF(AS95="","",VLOOKUP(AS95,'標準様式１（勤務表_シフト記号表）'!$C$6:$L$47,10,FALSE))</f>
        <v/>
      </c>
      <c r="AT96" s="455" t="str">
        <f>IF(AT95="","",VLOOKUP(AT95,'標準様式１（勤務表_シフト記号表）'!$C$6:$L$47,10,FALSE))</f>
        <v/>
      </c>
      <c r="AU96" s="455" t="str">
        <f>IF(AU95="","",VLOOKUP(AU95,'標準様式１（勤務表_シフト記号表）'!$C$6:$L$47,10,FALSE))</f>
        <v/>
      </c>
      <c r="AV96" s="455" t="str">
        <f>IF(AV95="","",VLOOKUP(AV95,'標準様式１（勤務表_シフト記号表）'!$C$6:$L$47,10,FALSE))</f>
        <v/>
      </c>
      <c r="AW96" s="455" t="str">
        <f>IF(AW95="","",VLOOKUP(AW95,'標準様式１（勤務表_シフト記号表）'!$C$6:$L$47,10,FALSE))</f>
        <v/>
      </c>
      <c r="AX96" s="456" t="str">
        <f>IF(AX95="","",VLOOKUP(AX95,'標準様式１（勤務表_シフト記号表）'!$C$6:$L$47,10,FALSE))</f>
        <v/>
      </c>
      <c r="AY96" s="454" t="str">
        <f>IF(AY95="","",VLOOKUP(AY95,'標準様式１（勤務表_シフト記号表）'!$C$6:$L$47,10,FALSE))</f>
        <v/>
      </c>
      <c r="AZ96" s="455" t="str">
        <f>IF(AZ95="","",VLOOKUP(AZ95,'標準様式１（勤務表_シフト記号表）'!$C$6:$L$47,10,FALSE))</f>
        <v/>
      </c>
      <c r="BA96" s="455" t="str">
        <f>IF(BA95="","",VLOOKUP(BA95,'標準様式１（勤務表_シフト記号表）'!$C$6:$L$47,10,FALSE))</f>
        <v/>
      </c>
      <c r="BB96" s="1242">
        <f>IF($BE$3="４週",SUM(W96:AX96),IF($BE$3="暦月",SUM(W96:BA96),""))</f>
        <v>0</v>
      </c>
      <c r="BC96" s="1243"/>
      <c r="BD96" s="1244">
        <f>IF($BE$3="４週",BB96/4,IF($BE$3="暦月",(BB96/($BE$8/7)),""))</f>
        <v>0</v>
      </c>
      <c r="BE96" s="1243"/>
      <c r="BF96" s="1239"/>
      <c r="BG96" s="1240"/>
      <c r="BH96" s="1240"/>
      <c r="BI96" s="1240"/>
      <c r="BJ96" s="1241"/>
    </row>
    <row r="97" spans="2:62" ht="20.25" customHeight="1">
      <c r="B97" s="1152">
        <f>B95+1</f>
        <v>41</v>
      </c>
      <c r="C97" s="1216"/>
      <c r="D97" s="1143"/>
      <c r="E97" s="449"/>
      <c r="F97" s="450"/>
      <c r="G97" s="449"/>
      <c r="H97" s="450"/>
      <c r="I97" s="1217"/>
      <c r="J97" s="1218"/>
      <c r="K97" s="1141"/>
      <c r="L97" s="1142"/>
      <c r="M97" s="1142"/>
      <c r="N97" s="1143"/>
      <c r="O97" s="1147"/>
      <c r="P97" s="1148"/>
      <c r="Q97" s="1148"/>
      <c r="R97" s="1148"/>
      <c r="S97" s="1149"/>
      <c r="T97" s="469" t="s">
        <v>484</v>
      </c>
      <c r="U97" s="470"/>
      <c r="V97" s="471"/>
      <c r="W97" s="462"/>
      <c r="X97" s="463"/>
      <c r="Y97" s="463"/>
      <c r="Z97" s="463"/>
      <c r="AA97" s="463"/>
      <c r="AB97" s="463"/>
      <c r="AC97" s="464"/>
      <c r="AD97" s="462"/>
      <c r="AE97" s="463"/>
      <c r="AF97" s="463"/>
      <c r="AG97" s="463"/>
      <c r="AH97" s="463"/>
      <c r="AI97" s="463"/>
      <c r="AJ97" s="464"/>
      <c r="AK97" s="462"/>
      <c r="AL97" s="463"/>
      <c r="AM97" s="463"/>
      <c r="AN97" s="463"/>
      <c r="AO97" s="463"/>
      <c r="AP97" s="463"/>
      <c r="AQ97" s="464"/>
      <c r="AR97" s="462"/>
      <c r="AS97" s="463"/>
      <c r="AT97" s="463"/>
      <c r="AU97" s="463"/>
      <c r="AV97" s="463"/>
      <c r="AW97" s="463"/>
      <c r="AX97" s="464"/>
      <c r="AY97" s="462"/>
      <c r="AZ97" s="463"/>
      <c r="BA97" s="465"/>
      <c r="BB97" s="1150"/>
      <c r="BC97" s="1151"/>
      <c r="BD97" s="1205"/>
      <c r="BE97" s="1206"/>
      <c r="BF97" s="1207"/>
      <c r="BG97" s="1208"/>
      <c r="BH97" s="1208"/>
      <c r="BI97" s="1208"/>
      <c r="BJ97" s="1209"/>
    </row>
    <row r="98" spans="2:62" ht="20.25" customHeight="1">
      <c r="B98" s="1153"/>
      <c r="C98" s="1245"/>
      <c r="D98" s="1246"/>
      <c r="E98" s="472"/>
      <c r="F98" s="473">
        <f>C97</f>
        <v>0</v>
      </c>
      <c r="G98" s="472"/>
      <c r="H98" s="473">
        <f>I97</f>
        <v>0</v>
      </c>
      <c r="I98" s="1247"/>
      <c r="J98" s="1248"/>
      <c r="K98" s="1249"/>
      <c r="L98" s="1250"/>
      <c r="M98" s="1250"/>
      <c r="N98" s="1246"/>
      <c r="O98" s="1147"/>
      <c r="P98" s="1148"/>
      <c r="Q98" s="1148"/>
      <c r="R98" s="1148"/>
      <c r="S98" s="1149"/>
      <c r="T98" s="466" t="s">
        <v>487</v>
      </c>
      <c r="U98" s="467"/>
      <c r="V98" s="468"/>
      <c r="W98" s="454" t="str">
        <f>IF(W97="","",VLOOKUP(W97,'標準様式１（勤務表_シフト記号表）'!$C$6:$L$47,10,FALSE))</f>
        <v/>
      </c>
      <c r="X98" s="455" t="str">
        <f>IF(X97="","",VLOOKUP(X97,'標準様式１（勤務表_シフト記号表）'!$C$6:$L$47,10,FALSE))</f>
        <v/>
      </c>
      <c r="Y98" s="455" t="str">
        <f>IF(Y97="","",VLOOKUP(Y97,'標準様式１（勤務表_シフト記号表）'!$C$6:$L$47,10,FALSE))</f>
        <v/>
      </c>
      <c r="Z98" s="455" t="str">
        <f>IF(Z97="","",VLOOKUP(Z97,'標準様式１（勤務表_シフト記号表）'!$C$6:$L$47,10,FALSE))</f>
        <v/>
      </c>
      <c r="AA98" s="455" t="str">
        <f>IF(AA97="","",VLOOKUP(AA97,'標準様式１（勤務表_シフト記号表）'!$C$6:$L$47,10,FALSE))</f>
        <v/>
      </c>
      <c r="AB98" s="455" t="str">
        <f>IF(AB97="","",VLOOKUP(AB97,'標準様式１（勤務表_シフト記号表）'!$C$6:$L$47,10,FALSE))</f>
        <v/>
      </c>
      <c r="AC98" s="456" t="str">
        <f>IF(AC97="","",VLOOKUP(AC97,'標準様式１（勤務表_シフト記号表）'!$C$6:$L$47,10,FALSE))</f>
        <v/>
      </c>
      <c r="AD98" s="454" t="str">
        <f>IF(AD97="","",VLOOKUP(AD97,'標準様式１（勤務表_シフト記号表）'!$C$6:$L$47,10,FALSE))</f>
        <v/>
      </c>
      <c r="AE98" s="455" t="str">
        <f>IF(AE97="","",VLOOKUP(AE97,'標準様式１（勤務表_シフト記号表）'!$C$6:$L$47,10,FALSE))</f>
        <v/>
      </c>
      <c r="AF98" s="455" t="str">
        <f>IF(AF97="","",VLOOKUP(AF97,'標準様式１（勤務表_シフト記号表）'!$C$6:$L$47,10,FALSE))</f>
        <v/>
      </c>
      <c r="AG98" s="455" t="str">
        <f>IF(AG97="","",VLOOKUP(AG97,'標準様式１（勤務表_シフト記号表）'!$C$6:$L$47,10,FALSE))</f>
        <v/>
      </c>
      <c r="AH98" s="455" t="str">
        <f>IF(AH97="","",VLOOKUP(AH97,'標準様式１（勤務表_シフト記号表）'!$C$6:$L$47,10,FALSE))</f>
        <v/>
      </c>
      <c r="AI98" s="455" t="str">
        <f>IF(AI97="","",VLOOKUP(AI97,'標準様式１（勤務表_シフト記号表）'!$C$6:$L$47,10,FALSE))</f>
        <v/>
      </c>
      <c r="AJ98" s="456" t="str">
        <f>IF(AJ97="","",VLOOKUP(AJ97,'標準様式１（勤務表_シフト記号表）'!$C$6:$L$47,10,FALSE))</f>
        <v/>
      </c>
      <c r="AK98" s="454" t="str">
        <f>IF(AK97="","",VLOOKUP(AK97,'標準様式１（勤務表_シフト記号表）'!$C$6:$L$47,10,FALSE))</f>
        <v/>
      </c>
      <c r="AL98" s="455" t="str">
        <f>IF(AL97="","",VLOOKUP(AL97,'標準様式１（勤務表_シフト記号表）'!$C$6:$L$47,10,FALSE))</f>
        <v/>
      </c>
      <c r="AM98" s="455" t="str">
        <f>IF(AM97="","",VLOOKUP(AM97,'標準様式１（勤務表_シフト記号表）'!$C$6:$L$47,10,FALSE))</f>
        <v/>
      </c>
      <c r="AN98" s="455" t="str">
        <f>IF(AN97="","",VLOOKUP(AN97,'標準様式１（勤務表_シフト記号表）'!$C$6:$L$47,10,FALSE))</f>
        <v/>
      </c>
      <c r="AO98" s="455" t="str">
        <f>IF(AO97="","",VLOOKUP(AO97,'標準様式１（勤務表_シフト記号表）'!$C$6:$L$47,10,FALSE))</f>
        <v/>
      </c>
      <c r="AP98" s="455" t="str">
        <f>IF(AP97="","",VLOOKUP(AP97,'標準様式１（勤務表_シフト記号表）'!$C$6:$L$47,10,FALSE))</f>
        <v/>
      </c>
      <c r="AQ98" s="456" t="str">
        <f>IF(AQ97="","",VLOOKUP(AQ97,'標準様式１（勤務表_シフト記号表）'!$C$6:$L$47,10,FALSE))</f>
        <v/>
      </c>
      <c r="AR98" s="454" t="str">
        <f>IF(AR97="","",VLOOKUP(AR97,'標準様式１（勤務表_シフト記号表）'!$C$6:$L$47,10,FALSE))</f>
        <v/>
      </c>
      <c r="AS98" s="455" t="str">
        <f>IF(AS97="","",VLOOKUP(AS97,'標準様式１（勤務表_シフト記号表）'!$C$6:$L$47,10,FALSE))</f>
        <v/>
      </c>
      <c r="AT98" s="455" t="str">
        <f>IF(AT97="","",VLOOKUP(AT97,'標準様式１（勤務表_シフト記号表）'!$C$6:$L$47,10,FALSE))</f>
        <v/>
      </c>
      <c r="AU98" s="455" t="str">
        <f>IF(AU97="","",VLOOKUP(AU97,'標準様式１（勤務表_シフト記号表）'!$C$6:$L$47,10,FALSE))</f>
        <v/>
      </c>
      <c r="AV98" s="455" t="str">
        <f>IF(AV97="","",VLOOKUP(AV97,'標準様式１（勤務表_シフト記号表）'!$C$6:$L$47,10,FALSE))</f>
        <v/>
      </c>
      <c r="AW98" s="455" t="str">
        <f>IF(AW97="","",VLOOKUP(AW97,'標準様式１（勤務表_シフト記号表）'!$C$6:$L$47,10,FALSE))</f>
        <v/>
      </c>
      <c r="AX98" s="456" t="str">
        <f>IF(AX97="","",VLOOKUP(AX97,'標準様式１（勤務表_シフト記号表）'!$C$6:$L$47,10,FALSE))</f>
        <v/>
      </c>
      <c r="AY98" s="454" t="str">
        <f>IF(AY97="","",VLOOKUP(AY97,'標準様式１（勤務表_シフト記号表）'!$C$6:$L$47,10,FALSE))</f>
        <v/>
      </c>
      <c r="AZ98" s="455" t="str">
        <f>IF(AZ97="","",VLOOKUP(AZ97,'標準様式１（勤務表_シフト記号表）'!$C$6:$L$47,10,FALSE))</f>
        <v/>
      </c>
      <c r="BA98" s="455" t="str">
        <f>IF(BA97="","",VLOOKUP(BA97,'標準様式１（勤務表_シフト記号表）'!$C$6:$L$47,10,FALSE))</f>
        <v/>
      </c>
      <c r="BB98" s="1242">
        <f>IF($BE$3="４週",SUM(W98:AX98),IF($BE$3="暦月",SUM(W98:BA98),""))</f>
        <v>0</v>
      </c>
      <c r="BC98" s="1243"/>
      <c r="BD98" s="1244">
        <f>IF($BE$3="４週",BB98/4,IF($BE$3="暦月",(BB98/($BE$8/7)),""))</f>
        <v>0</v>
      </c>
      <c r="BE98" s="1243"/>
      <c r="BF98" s="1239"/>
      <c r="BG98" s="1240"/>
      <c r="BH98" s="1240"/>
      <c r="BI98" s="1240"/>
      <c r="BJ98" s="1241"/>
    </row>
    <row r="99" spans="2:62" ht="20.25" customHeight="1">
      <c r="B99" s="1152">
        <f>B97+1</f>
        <v>42</v>
      </c>
      <c r="C99" s="1216"/>
      <c r="D99" s="1143"/>
      <c r="E99" s="449"/>
      <c r="F99" s="450"/>
      <c r="G99" s="449"/>
      <c r="H99" s="450"/>
      <c r="I99" s="1217"/>
      <c r="J99" s="1218"/>
      <c r="K99" s="1141"/>
      <c r="L99" s="1142"/>
      <c r="M99" s="1142"/>
      <c r="N99" s="1143"/>
      <c r="O99" s="1147"/>
      <c r="P99" s="1148"/>
      <c r="Q99" s="1148"/>
      <c r="R99" s="1148"/>
      <c r="S99" s="1149"/>
      <c r="T99" s="469" t="s">
        <v>484</v>
      </c>
      <c r="U99" s="470"/>
      <c r="V99" s="471"/>
      <c r="W99" s="462"/>
      <c r="X99" s="463"/>
      <c r="Y99" s="463"/>
      <c r="Z99" s="463"/>
      <c r="AA99" s="463"/>
      <c r="AB99" s="463"/>
      <c r="AC99" s="464"/>
      <c r="AD99" s="462"/>
      <c r="AE99" s="463"/>
      <c r="AF99" s="463"/>
      <c r="AG99" s="463"/>
      <c r="AH99" s="463"/>
      <c r="AI99" s="463"/>
      <c r="AJ99" s="464"/>
      <c r="AK99" s="462"/>
      <c r="AL99" s="463"/>
      <c r="AM99" s="463"/>
      <c r="AN99" s="463"/>
      <c r="AO99" s="463"/>
      <c r="AP99" s="463"/>
      <c r="AQ99" s="464"/>
      <c r="AR99" s="462"/>
      <c r="AS99" s="463"/>
      <c r="AT99" s="463"/>
      <c r="AU99" s="463"/>
      <c r="AV99" s="463"/>
      <c r="AW99" s="463"/>
      <c r="AX99" s="464"/>
      <c r="AY99" s="462"/>
      <c r="AZ99" s="463"/>
      <c r="BA99" s="465"/>
      <c r="BB99" s="1150"/>
      <c r="BC99" s="1151"/>
      <c r="BD99" s="1205"/>
      <c r="BE99" s="1206"/>
      <c r="BF99" s="1207"/>
      <c r="BG99" s="1208"/>
      <c r="BH99" s="1208"/>
      <c r="BI99" s="1208"/>
      <c r="BJ99" s="1209"/>
    </row>
    <row r="100" spans="2:62" ht="20.25" customHeight="1">
      <c r="B100" s="1153"/>
      <c r="C100" s="1245"/>
      <c r="D100" s="1246"/>
      <c r="E100" s="472"/>
      <c r="F100" s="473">
        <f>C99</f>
        <v>0</v>
      </c>
      <c r="G100" s="472"/>
      <c r="H100" s="473">
        <f>I99</f>
        <v>0</v>
      </c>
      <c r="I100" s="1247"/>
      <c r="J100" s="1248"/>
      <c r="K100" s="1249"/>
      <c r="L100" s="1250"/>
      <c r="M100" s="1250"/>
      <c r="N100" s="1246"/>
      <c r="O100" s="1147"/>
      <c r="P100" s="1148"/>
      <c r="Q100" s="1148"/>
      <c r="R100" s="1148"/>
      <c r="S100" s="1149"/>
      <c r="T100" s="466" t="s">
        <v>487</v>
      </c>
      <c r="U100" s="467"/>
      <c r="V100" s="468"/>
      <c r="W100" s="454" t="str">
        <f>IF(W99="","",VLOOKUP(W99,'標準様式１（勤務表_シフト記号表）'!$C$6:$L$47,10,FALSE))</f>
        <v/>
      </c>
      <c r="X100" s="455" t="str">
        <f>IF(X99="","",VLOOKUP(X99,'標準様式１（勤務表_シフト記号表）'!$C$6:$L$47,10,FALSE))</f>
        <v/>
      </c>
      <c r="Y100" s="455" t="str">
        <f>IF(Y99="","",VLOOKUP(Y99,'標準様式１（勤務表_シフト記号表）'!$C$6:$L$47,10,FALSE))</f>
        <v/>
      </c>
      <c r="Z100" s="455" t="str">
        <f>IF(Z99="","",VLOOKUP(Z99,'標準様式１（勤務表_シフト記号表）'!$C$6:$L$47,10,FALSE))</f>
        <v/>
      </c>
      <c r="AA100" s="455" t="str">
        <f>IF(AA99="","",VLOOKUP(AA99,'標準様式１（勤務表_シフト記号表）'!$C$6:$L$47,10,FALSE))</f>
        <v/>
      </c>
      <c r="AB100" s="455" t="str">
        <f>IF(AB99="","",VLOOKUP(AB99,'標準様式１（勤務表_シフト記号表）'!$C$6:$L$47,10,FALSE))</f>
        <v/>
      </c>
      <c r="AC100" s="456" t="str">
        <f>IF(AC99="","",VLOOKUP(AC99,'標準様式１（勤務表_シフト記号表）'!$C$6:$L$47,10,FALSE))</f>
        <v/>
      </c>
      <c r="AD100" s="454" t="str">
        <f>IF(AD99="","",VLOOKUP(AD99,'標準様式１（勤務表_シフト記号表）'!$C$6:$L$47,10,FALSE))</f>
        <v/>
      </c>
      <c r="AE100" s="455" t="str">
        <f>IF(AE99="","",VLOOKUP(AE99,'標準様式１（勤務表_シフト記号表）'!$C$6:$L$47,10,FALSE))</f>
        <v/>
      </c>
      <c r="AF100" s="455" t="str">
        <f>IF(AF99="","",VLOOKUP(AF99,'標準様式１（勤務表_シフト記号表）'!$C$6:$L$47,10,FALSE))</f>
        <v/>
      </c>
      <c r="AG100" s="455" t="str">
        <f>IF(AG99="","",VLOOKUP(AG99,'標準様式１（勤務表_シフト記号表）'!$C$6:$L$47,10,FALSE))</f>
        <v/>
      </c>
      <c r="AH100" s="455" t="str">
        <f>IF(AH99="","",VLOOKUP(AH99,'標準様式１（勤務表_シフト記号表）'!$C$6:$L$47,10,FALSE))</f>
        <v/>
      </c>
      <c r="AI100" s="455" t="str">
        <f>IF(AI99="","",VLOOKUP(AI99,'標準様式１（勤務表_シフト記号表）'!$C$6:$L$47,10,FALSE))</f>
        <v/>
      </c>
      <c r="AJ100" s="456" t="str">
        <f>IF(AJ99="","",VLOOKUP(AJ99,'標準様式１（勤務表_シフト記号表）'!$C$6:$L$47,10,FALSE))</f>
        <v/>
      </c>
      <c r="AK100" s="454" t="str">
        <f>IF(AK99="","",VLOOKUP(AK99,'標準様式１（勤務表_シフト記号表）'!$C$6:$L$47,10,FALSE))</f>
        <v/>
      </c>
      <c r="AL100" s="455" t="str">
        <f>IF(AL99="","",VLOOKUP(AL99,'標準様式１（勤務表_シフト記号表）'!$C$6:$L$47,10,FALSE))</f>
        <v/>
      </c>
      <c r="AM100" s="455" t="str">
        <f>IF(AM99="","",VLOOKUP(AM99,'標準様式１（勤務表_シフト記号表）'!$C$6:$L$47,10,FALSE))</f>
        <v/>
      </c>
      <c r="AN100" s="455" t="str">
        <f>IF(AN99="","",VLOOKUP(AN99,'標準様式１（勤務表_シフト記号表）'!$C$6:$L$47,10,FALSE))</f>
        <v/>
      </c>
      <c r="AO100" s="455" t="str">
        <f>IF(AO99="","",VLOOKUP(AO99,'標準様式１（勤務表_シフト記号表）'!$C$6:$L$47,10,FALSE))</f>
        <v/>
      </c>
      <c r="AP100" s="455" t="str">
        <f>IF(AP99="","",VLOOKUP(AP99,'標準様式１（勤務表_シフト記号表）'!$C$6:$L$47,10,FALSE))</f>
        <v/>
      </c>
      <c r="AQ100" s="456" t="str">
        <f>IF(AQ99="","",VLOOKUP(AQ99,'標準様式１（勤務表_シフト記号表）'!$C$6:$L$47,10,FALSE))</f>
        <v/>
      </c>
      <c r="AR100" s="454" t="str">
        <f>IF(AR99="","",VLOOKUP(AR99,'標準様式１（勤務表_シフト記号表）'!$C$6:$L$47,10,FALSE))</f>
        <v/>
      </c>
      <c r="AS100" s="455" t="str">
        <f>IF(AS99="","",VLOOKUP(AS99,'標準様式１（勤務表_シフト記号表）'!$C$6:$L$47,10,FALSE))</f>
        <v/>
      </c>
      <c r="AT100" s="455" t="str">
        <f>IF(AT99="","",VLOOKUP(AT99,'標準様式１（勤務表_シフト記号表）'!$C$6:$L$47,10,FALSE))</f>
        <v/>
      </c>
      <c r="AU100" s="455" t="str">
        <f>IF(AU99="","",VLOOKUP(AU99,'標準様式１（勤務表_シフト記号表）'!$C$6:$L$47,10,FALSE))</f>
        <v/>
      </c>
      <c r="AV100" s="455" t="str">
        <f>IF(AV99="","",VLOOKUP(AV99,'標準様式１（勤務表_シフト記号表）'!$C$6:$L$47,10,FALSE))</f>
        <v/>
      </c>
      <c r="AW100" s="455" t="str">
        <f>IF(AW99="","",VLOOKUP(AW99,'標準様式１（勤務表_シフト記号表）'!$C$6:$L$47,10,FALSE))</f>
        <v/>
      </c>
      <c r="AX100" s="456" t="str">
        <f>IF(AX99="","",VLOOKUP(AX99,'標準様式１（勤務表_シフト記号表）'!$C$6:$L$47,10,FALSE))</f>
        <v/>
      </c>
      <c r="AY100" s="454" t="str">
        <f>IF(AY99="","",VLOOKUP(AY99,'標準様式１（勤務表_シフト記号表）'!$C$6:$L$47,10,FALSE))</f>
        <v/>
      </c>
      <c r="AZ100" s="455" t="str">
        <f>IF(AZ99="","",VLOOKUP(AZ99,'標準様式１（勤務表_シフト記号表）'!$C$6:$L$47,10,FALSE))</f>
        <v/>
      </c>
      <c r="BA100" s="455" t="str">
        <f>IF(BA99="","",VLOOKUP(BA99,'標準様式１（勤務表_シフト記号表）'!$C$6:$L$47,10,FALSE))</f>
        <v/>
      </c>
      <c r="BB100" s="1242">
        <f>IF($BE$3="４週",SUM(W100:AX100),IF($BE$3="暦月",SUM(W100:BA100),""))</f>
        <v>0</v>
      </c>
      <c r="BC100" s="1243"/>
      <c r="BD100" s="1244">
        <f>IF($BE$3="４週",BB100/4,IF($BE$3="暦月",(BB100/($BE$8/7)),""))</f>
        <v>0</v>
      </c>
      <c r="BE100" s="1243"/>
      <c r="BF100" s="1239"/>
      <c r="BG100" s="1240"/>
      <c r="BH100" s="1240"/>
      <c r="BI100" s="1240"/>
      <c r="BJ100" s="1241"/>
    </row>
    <row r="101" spans="2:62" ht="20.25" customHeight="1">
      <c r="B101" s="1152">
        <f>B99+1</f>
        <v>43</v>
      </c>
      <c r="C101" s="1216"/>
      <c r="D101" s="1143"/>
      <c r="E101" s="449"/>
      <c r="F101" s="450"/>
      <c r="G101" s="449"/>
      <c r="H101" s="450"/>
      <c r="I101" s="1217"/>
      <c r="J101" s="1218"/>
      <c r="K101" s="1141"/>
      <c r="L101" s="1142"/>
      <c r="M101" s="1142"/>
      <c r="N101" s="1143"/>
      <c r="O101" s="1147"/>
      <c r="P101" s="1148"/>
      <c r="Q101" s="1148"/>
      <c r="R101" s="1148"/>
      <c r="S101" s="1149"/>
      <c r="T101" s="469" t="s">
        <v>484</v>
      </c>
      <c r="U101" s="470"/>
      <c r="V101" s="471"/>
      <c r="W101" s="462"/>
      <c r="X101" s="463"/>
      <c r="Y101" s="463"/>
      <c r="Z101" s="463"/>
      <c r="AA101" s="463"/>
      <c r="AB101" s="463"/>
      <c r="AC101" s="464"/>
      <c r="AD101" s="462"/>
      <c r="AE101" s="463"/>
      <c r="AF101" s="463"/>
      <c r="AG101" s="463"/>
      <c r="AH101" s="463"/>
      <c r="AI101" s="463"/>
      <c r="AJ101" s="464"/>
      <c r="AK101" s="462"/>
      <c r="AL101" s="463"/>
      <c r="AM101" s="463"/>
      <c r="AN101" s="463"/>
      <c r="AO101" s="463"/>
      <c r="AP101" s="463"/>
      <c r="AQ101" s="464"/>
      <c r="AR101" s="462"/>
      <c r="AS101" s="463"/>
      <c r="AT101" s="463"/>
      <c r="AU101" s="463"/>
      <c r="AV101" s="463"/>
      <c r="AW101" s="463"/>
      <c r="AX101" s="464"/>
      <c r="AY101" s="462"/>
      <c r="AZ101" s="463"/>
      <c r="BA101" s="465"/>
      <c r="BB101" s="1150"/>
      <c r="BC101" s="1151"/>
      <c r="BD101" s="1205"/>
      <c r="BE101" s="1206"/>
      <c r="BF101" s="1207"/>
      <c r="BG101" s="1208"/>
      <c r="BH101" s="1208"/>
      <c r="BI101" s="1208"/>
      <c r="BJ101" s="1209"/>
    </row>
    <row r="102" spans="2:62" ht="20.25" customHeight="1">
      <c r="B102" s="1153"/>
      <c r="C102" s="1245"/>
      <c r="D102" s="1246"/>
      <c r="E102" s="472"/>
      <c r="F102" s="473">
        <f>C101</f>
        <v>0</v>
      </c>
      <c r="G102" s="472"/>
      <c r="H102" s="473">
        <f>I101</f>
        <v>0</v>
      </c>
      <c r="I102" s="1247"/>
      <c r="J102" s="1248"/>
      <c r="K102" s="1249"/>
      <c r="L102" s="1250"/>
      <c r="M102" s="1250"/>
      <c r="N102" s="1246"/>
      <c r="O102" s="1147"/>
      <c r="P102" s="1148"/>
      <c r="Q102" s="1148"/>
      <c r="R102" s="1148"/>
      <c r="S102" s="1149"/>
      <c r="T102" s="466" t="s">
        <v>487</v>
      </c>
      <c r="U102" s="467"/>
      <c r="V102" s="468"/>
      <c r="W102" s="454" t="str">
        <f>IF(W101="","",VLOOKUP(W101,'標準様式１（勤務表_シフト記号表）'!$C$6:$L$47,10,FALSE))</f>
        <v/>
      </c>
      <c r="X102" s="455" t="str">
        <f>IF(X101="","",VLOOKUP(X101,'標準様式１（勤務表_シフト記号表）'!$C$6:$L$47,10,FALSE))</f>
        <v/>
      </c>
      <c r="Y102" s="455" t="str">
        <f>IF(Y101="","",VLOOKUP(Y101,'標準様式１（勤務表_シフト記号表）'!$C$6:$L$47,10,FALSE))</f>
        <v/>
      </c>
      <c r="Z102" s="455" t="str">
        <f>IF(Z101="","",VLOOKUP(Z101,'標準様式１（勤務表_シフト記号表）'!$C$6:$L$47,10,FALSE))</f>
        <v/>
      </c>
      <c r="AA102" s="455" t="str">
        <f>IF(AA101="","",VLOOKUP(AA101,'標準様式１（勤務表_シフト記号表）'!$C$6:$L$47,10,FALSE))</f>
        <v/>
      </c>
      <c r="AB102" s="455" t="str">
        <f>IF(AB101="","",VLOOKUP(AB101,'標準様式１（勤務表_シフト記号表）'!$C$6:$L$47,10,FALSE))</f>
        <v/>
      </c>
      <c r="AC102" s="456" t="str">
        <f>IF(AC101="","",VLOOKUP(AC101,'標準様式１（勤務表_シフト記号表）'!$C$6:$L$47,10,FALSE))</f>
        <v/>
      </c>
      <c r="AD102" s="454" t="str">
        <f>IF(AD101="","",VLOOKUP(AD101,'標準様式１（勤務表_シフト記号表）'!$C$6:$L$47,10,FALSE))</f>
        <v/>
      </c>
      <c r="AE102" s="455" t="str">
        <f>IF(AE101="","",VLOOKUP(AE101,'標準様式１（勤務表_シフト記号表）'!$C$6:$L$47,10,FALSE))</f>
        <v/>
      </c>
      <c r="AF102" s="455" t="str">
        <f>IF(AF101="","",VLOOKUP(AF101,'標準様式１（勤務表_シフト記号表）'!$C$6:$L$47,10,FALSE))</f>
        <v/>
      </c>
      <c r="AG102" s="455" t="str">
        <f>IF(AG101="","",VLOOKUP(AG101,'標準様式１（勤務表_シフト記号表）'!$C$6:$L$47,10,FALSE))</f>
        <v/>
      </c>
      <c r="AH102" s="455" t="str">
        <f>IF(AH101="","",VLOOKUP(AH101,'標準様式１（勤務表_シフト記号表）'!$C$6:$L$47,10,FALSE))</f>
        <v/>
      </c>
      <c r="AI102" s="455" t="str">
        <f>IF(AI101="","",VLOOKUP(AI101,'標準様式１（勤務表_シフト記号表）'!$C$6:$L$47,10,FALSE))</f>
        <v/>
      </c>
      <c r="AJ102" s="456" t="str">
        <f>IF(AJ101="","",VLOOKUP(AJ101,'標準様式１（勤務表_シフト記号表）'!$C$6:$L$47,10,FALSE))</f>
        <v/>
      </c>
      <c r="AK102" s="454" t="str">
        <f>IF(AK101="","",VLOOKUP(AK101,'標準様式１（勤務表_シフト記号表）'!$C$6:$L$47,10,FALSE))</f>
        <v/>
      </c>
      <c r="AL102" s="455" t="str">
        <f>IF(AL101="","",VLOOKUP(AL101,'標準様式１（勤務表_シフト記号表）'!$C$6:$L$47,10,FALSE))</f>
        <v/>
      </c>
      <c r="AM102" s="455" t="str">
        <f>IF(AM101="","",VLOOKUP(AM101,'標準様式１（勤務表_シフト記号表）'!$C$6:$L$47,10,FALSE))</f>
        <v/>
      </c>
      <c r="AN102" s="455" t="str">
        <f>IF(AN101="","",VLOOKUP(AN101,'標準様式１（勤務表_シフト記号表）'!$C$6:$L$47,10,FALSE))</f>
        <v/>
      </c>
      <c r="AO102" s="455" t="str">
        <f>IF(AO101="","",VLOOKUP(AO101,'標準様式１（勤務表_シフト記号表）'!$C$6:$L$47,10,FALSE))</f>
        <v/>
      </c>
      <c r="AP102" s="455" t="str">
        <f>IF(AP101="","",VLOOKUP(AP101,'標準様式１（勤務表_シフト記号表）'!$C$6:$L$47,10,FALSE))</f>
        <v/>
      </c>
      <c r="AQ102" s="456" t="str">
        <f>IF(AQ101="","",VLOOKUP(AQ101,'標準様式１（勤務表_シフト記号表）'!$C$6:$L$47,10,FALSE))</f>
        <v/>
      </c>
      <c r="AR102" s="454" t="str">
        <f>IF(AR101="","",VLOOKUP(AR101,'標準様式１（勤務表_シフト記号表）'!$C$6:$L$47,10,FALSE))</f>
        <v/>
      </c>
      <c r="AS102" s="455" t="str">
        <f>IF(AS101="","",VLOOKUP(AS101,'標準様式１（勤務表_シフト記号表）'!$C$6:$L$47,10,FALSE))</f>
        <v/>
      </c>
      <c r="AT102" s="455" t="str">
        <f>IF(AT101="","",VLOOKUP(AT101,'標準様式１（勤務表_シフト記号表）'!$C$6:$L$47,10,FALSE))</f>
        <v/>
      </c>
      <c r="AU102" s="455" t="str">
        <f>IF(AU101="","",VLOOKUP(AU101,'標準様式１（勤務表_シフト記号表）'!$C$6:$L$47,10,FALSE))</f>
        <v/>
      </c>
      <c r="AV102" s="455" t="str">
        <f>IF(AV101="","",VLOOKUP(AV101,'標準様式１（勤務表_シフト記号表）'!$C$6:$L$47,10,FALSE))</f>
        <v/>
      </c>
      <c r="AW102" s="455" t="str">
        <f>IF(AW101="","",VLOOKUP(AW101,'標準様式１（勤務表_シフト記号表）'!$C$6:$L$47,10,FALSE))</f>
        <v/>
      </c>
      <c r="AX102" s="456" t="str">
        <f>IF(AX101="","",VLOOKUP(AX101,'標準様式１（勤務表_シフト記号表）'!$C$6:$L$47,10,FALSE))</f>
        <v/>
      </c>
      <c r="AY102" s="454" t="str">
        <f>IF(AY101="","",VLOOKUP(AY101,'標準様式１（勤務表_シフト記号表）'!$C$6:$L$47,10,FALSE))</f>
        <v/>
      </c>
      <c r="AZ102" s="455" t="str">
        <f>IF(AZ101="","",VLOOKUP(AZ101,'標準様式１（勤務表_シフト記号表）'!$C$6:$L$47,10,FALSE))</f>
        <v/>
      </c>
      <c r="BA102" s="455" t="str">
        <f>IF(BA101="","",VLOOKUP(BA101,'標準様式１（勤務表_シフト記号表）'!$C$6:$L$47,10,FALSE))</f>
        <v/>
      </c>
      <c r="BB102" s="1242">
        <f>IF($BE$3="４週",SUM(W102:AX102),IF($BE$3="暦月",SUM(W102:BA102),""))</f>
        <v>0</v>
      </c>
      <c r="BC102" s="1243"/>
      <c r="BD102" s="1244">
        <f>IF($BE$3="４週",BB102/4,IF($BE$3="暦月",(BB102/($BE$8/7)),""))</f>
        <v>0</v>
      </c>
      <c r="BE102" s="1243"/>
      <c r="BF102" s="1239"/>
      <c r="BG102" s="1240"/>
      <c r="BH102" s="1240"/>
      <c r="BI102" s="1240"/>
      <c r="BJ102" s="1241"/>
    </row>
    <row r="103" spans="2:62" ht="20.25" customHeight="1">
      <c r="B103" s="1152">
        <f>B101+1</f>
        <v>44</v>
      </c>
      <c r="C103" s="1216"/>
      <c r="D103" s="1143"/>
      <c r="E103" s="449"/>
      <c r="F103" s="450"/>
      <c r="G103" s="449"/>
      <c r="H103" s="450"/>
      <c r="I103" s="1217"/>
      <c r="J103" s="1218"/>
      <c r="K103" s="1141"/>
      <c r="L103" s="1142"/>
      <c r="M103" s="1142"/>
      <c r="N103" s="1143"/>
      <c r="O103" s="1147"/>
      <c r="P103" s="1148"/>
      <c r="Q103" s="1148"/>
      <c r="R103" s="1148"/>
      <c r="S103" s="1149"/>
      <c r="T103" s="469" t="s">
        <v>484</v>
      </c>
      <c r="U103" s="470"/>
      <c r="V103" s="471"/>
      <c r="W103" s="462"/>
      <c r="X103" s="463"/>
      <c r="Y103" s="463"/>
      <c r="Z103" s="463"/>
      <c r="AA103" s="463"/>
      <c r="AB103" s="463"/>
      <c r="AC103" s="464"/>
      <c r="AD103" s="462"/>
      <c r="AE103" s="463"/>
      <c r="AF103" s="463"/>
      <c r="AG103" s="463"/>
      <c r="AH103" s="463"/>
      <c r="AI103" s="463"/>
      <c r="AJ103" s="464"/>
      <c r="AK103" s="462"/>
      <c r="AL103" s="463"/>
      <c r="AM103" s="463"/>
      <c r="AN103" s="463"/>
      <c r="AO103" s="463"/>
      <c r="AP103" s="463"/>
      <c r="AQ103" s="464"/>
      <c r="AR103" s="462"/>
      <c r="AS103" s="463"/>
      <c r="AT103" s="463"/>
      <c r="AU103" s="463"/>
      <c r="AV103" s="463"/>
      <c r="AW103" s="463"/>
      <c r="AX103" s="464"/>
      <c r="AY103" s="462"/>
      <c r="AZ103" s="463"/>
      <c r="BA103" s="465"/>
      <c r="BB103" s="1150"/>
      <c r="BC103" s="1151"/>
      <c r="BD103" s="1205"/>
      <c r="BE103" s="1206"/>
      <c r="BF103" s="1207"/>
      <c r="BG103" s="1208"/>
      <c r="BH103" s="1208"/>
      <c r="BI103" s="1208"/>
      <c r="BJ103" s="1209"/>
    </row>
    <row r="104" spans="2:62" ht="20.25" customHeight="1">
      <c r="B104" s="1153"/>
      <c r="C104" s="1245"/>
      <c r="D104" s="1246"/>
      <c r="E104" s="472"/>
      <c r="F104" s="473">
        <f>C103</f>
        <v>0</v>
      </c>
      <c r="G104" s="472"/>
      <c r="H104" s="473">
        <f>I103</f>
        <v>0</v>
      </c>
      <c r="I104" s="1247"/>
      <c r="J104" s="1248"/>
      <c r="K104" s="1249"/>
      <c r="L104" s="1250"/>
      <c r="M104" s="1250"/>
      <c r="N104" s="1246"/>
      <c r="O104" s="1147"/>
      <c r="P104" s="1148"/>
      <c r="Q104" s="1148"/>
      <c r="R104" s="1148"/>
      <c r="S104" s="1149"/>
      <c r="T104" s="466" t="s">
        <v>487</v>
      </c>
      <c r="U104" s="467"/>
      <c r="V104" s="468"/>
      <c r="W104" s="454" t="str">
        <f>IF(W103="","",VLOOKUP(W103,'標準様式１（勤務表_シフト記号表）'!$C$6:$L$47,10,FALSE))</f>
        <v/>
      </c>
      <c r="X104" s="455" t="str">
        <f>IF(X103="","",VLOOKUP(X103,'標準様式１（勤務表_シフト記号表）'!$C$6:$L$47,10,FALSE))</f>
        <v/>
      </c>
      <c r="Y104" s="455" t="str">
        <f>IF(Y103="","",VLOOKUP(Y103,'標準様式１（勤務表_シフト記号表）'!$C$6:$L$47,10,FALSE))</f>
        <v/>
      </c>
      <c r="Z104" s="455" t="str">
        <f>IF(Z103="","",VLOOKUP(Z103,'標準様式１（勤務表_シフト記号表）'!$C$6:$L$47,10,FALSE))</f>
        <v/>
      </c>
      <c r="AA104" s="455" t="str">
        <f>IF(AA103="","",VLOOKUP(AA103,'標準様式１（勤務表_シフト記号表）'!$C$6:$L$47,10,FALSE))</f>
        <v/>
      </c>
      <c r="AB104" s="455" t="str">
        <f>IF(AB103="","",VLOOKUP(AB103,'標準様式１（勤務表_シフト記号表）'!$C$6:$L$47,10,FALSE))</f>
        <v/>
      </c>
      <c r="AC104" s="456" t="str">
        <f>IF(AC103="","",VLOOKUP(AC103,'標準様式１（勤務表_シフト記号表）'!$C$6:$L$47,10,FALSE))</f>
        <v/>
      </c>
      <c r="AD104" s="454" t="str">
        <f>IF(AD103="","",VLOOKUP(AD103,'標準様式１（勤務表_シフト記号表）'!$C$6:$L$47,10,FALSE))</f>
        <v/>
      </c>
      <c r="AE104" s="455" t="str">
        <f>IF(AE103="","",VLOOKUP(AE103,'標準様式１（勤務表_シフト記号表）'!$C$6:$L$47,10,FALSE))</f>
        <v/>
      </c>
      <c r="AF104" s="455" t="str">
        <f>IF(AF103="","",VLOOKUP(AF103,'標準様式１（勤務表_シフト記号表）'!$C$6:$L$47,10,FALSE))</f>
        <v/>
      </c>
      <c r="AG104" s="455" t="str">
        <f>IF(AG103="","",VLOOKUP(AG103,'標準様式１（勤務表_シフト記号表）'!$C$6:$L$47,10,FALSE))</f>
        <v/>
      </c>
      <c r="AH104" s="455" t="str">
        <f>IF(AH103="","",VLOOKUP(AH103,'標準様式１（勤務表_シフト記号表）'!$C$6:$L$47,10,FALSE))</f>
        <v/>
      </c>
      <c r="AI104" s="455" t="str">
        <f>IF(AI103="","",VLOOKUP(AI103,'標準様式１（勤務表_シフト記号表）'!$C$6:$L$47,10,FALSE))</f>
        <v/>
      </c>
      <c r="AJ104" s="456" t="str">
        <f>IF(AJ103="","",VLOOKUP(AJ103,'標準様式１（勤務表_シフト記号表）'!$C$6:$L$47,10,FALSE))</f>
        <v/>
      </c>
      <c r="AK104" s="454" t="str">
        <f>IF(AK103="","",VLOOKUP(AK103,'標準様式１（勤務表_シフト記号表）'!$C$6:$L$47,10,FALSE))</f>
        <v/>
      </c>
      <c r="AL104" s="455" t="str">
        <f>IF(AL103="","",VLOOKUP(AL103,'標準様式１（勤務表_シフト記号表）'!$C$6:$L$47,10,FALSE))</f>
        <v/>
      </c>
      <c r="AM104" s="455" t="str">
        <f>IF(AM103="","",VLOOKUP(AM103,'標準様式１（勤務表_シフト記号表）'!$C$6:$L$47,10,FALSE))</f>
        <v/>
      </c>
      <c r="AN104" s="455" t="str">
        <f>IF(AN103="","",VLOOKUP(AN103,'標準様式１（勤務表_シフト記号表）'!$C$6:$L$47,10,FALSE))</f>
        <v/>
      </c>
      <c r="AO104" s="455" t="str">
        <f>IF(AO103="","",VLOOKUP(AO103,'標準様式１（勤務表_シフト記号表）'!$C$6:$L$47,10,FALSE))</f>
        <v/>
      </c>
      <c r="AP104" s="455" t="str">
        <f>IF(AP103="","",VLOOKUP(AP103,'標準様式１（勤務表_シフト記号表）'!$C$6:$L$47,10,FALSE))</f>
        <v/>
      </c>
      <c r="AQ104" s="456" t="str">
        <f>IF(AQ103="","",VLOOKUP(AQ103,'標準様式１（勤務表_シフト記号表）'!$C$6:$L$47,10,FALSE))</f>
        <v/>
      </c>
      <c r="AR104" s="454" t="str">
        <f>IF(AR103="","",VLOOKUP(AR103,'標準様式１（勤務表_シフト記号表）'!$C$6:$L$47,10,FALSE))</f>
        <v/>
      </c>
      <c r="AS104" s="455" t="str">
        <f>IF(AS103="","",VLOOKUP(AS103,'標準様式１（勤務表_シフト記号表）'!$C$6:$L$47,10,FALSE))</f>
        <v/>
      </c>
      <c r="AT104" s="455" t="str">
        <f>IF(AT103="","",VLOOKUP(AT103,'標準様式１（勤務表_シフト記号表）'!$C$6:$L$47,10,FALSE))</f>
        <v/>
      </c>
      <c r="AU104" s="455" t="str">
        <f>IF(AU103="","",VLOOKUP(AU103,'標準様式１（勤務表_シフト記号表）'!$C$6:$L$47,10,FALSE))</f>
        <v/>
      </c>
      <c r="AV104" s="455" t="str">
        <f>IF(AV103="","",VLOOKUP(AV103,'標準様式１（勤務表_シフト記号表）'!$C$6:$L$47,10,FALSE))</f>
        <v/>
      </c>
      <c r="AW104" s="455" t="str">
        <f>IF(AW103="","",VLOOKUP(AW103,'標準様式１（勤務表_シフト記号表）'!$C$6:$L$47,10,FALSE))</f>
        <v/>
      </c>
      <c r="AX104" s="456" t="str">
        <f>IF(AX103="","",VLOOKUP(AX103,'標準様式１（勤務表_シフト記号表）'!$C$6:$L$47,10,FALSE))</f>
        <v/>
      </c>
      <c r="AY104" s="454" t="str">
        <f>IF(AY103="","",VLOOKUP(AY103,'標準様式１（勤務表_シフト記号表）'!$C$6:$L$47,10,FALSE))</f>
        <v/>
      </c>
      <c r="AZ104" s="455" t="str">
        <f>IF(AZ103="","",VLOOKUP(AZ103,'標準様式１（勤務表_シフト記号表）'!$C$6:$L$47,10,FALSE))</f>
        <v/>
      </c>
      <c r="BA104" s="455" t="str">
        <f>IF(BA103="","",VLOOKUP(BA103,'標準様式１（勤務表_シフト記号表）'!$C$6:$L$47,10,FALSE))</f>
        <v/>
      </c>
      <c r="BB104" s="1242">
        <f>IF($BE$3="４週",SUM(W104:AX104),IF($BE$3="暦月",SUM(W104:BA104),""))</f>
        <v>0</v>
      </c>
      <c r="BC104" s="1243"/>
      <c r="BD104" s="1244">
        <f>IF($BE$3="４週",BB104/4,IF($BE$3="暦月",(BB104/($BE$8/7)),""))</f>
        <v>0</v>
      </c>
      <c r="BE104" s="1243"/>
      <c r="BF104" s="1239"/>
      <c r="BG104" s="1240"/>
      <c r="BH104" s="1240"/>
      <c r="BI104" s="1240"/>
      <c r="BJ104" s="1241"/>
    </row>
    <row r="105" spans="2:62" ht="20.25" customHeight="1">
      <c r="B105" s="1152">
        <f>B103+1</f>
        <v>45</v>
      </c>
      <c r="C105" s="1216"/>
      <c r="D105" s="1143"/>
      <c r="E105" s="449"/>
      <c r="F105" s="450"/>
      <c r="G105" s="449"/>
      <c r="H105" s="450"/>
      <c r="I105" s="1217"/>
      <c r="J105" s="1218"/>
      <c r="K105" s="1141"/>
      <c r="L105" s="1142"/>
      <c r="M105" s="1142"/>
      <c r="N105" s="1143"/>
      <c r="O105" s="1147"/>
      <c r="P105" s="1148"/>
      <c r="Q105" s="1148"/>
      <c r="R105" s="1148"/>
      <c r="S105" s="1149"/>
      <c r="T105" s="469" t="s">
        <v>484</v>
      </c>
      <c r="U105" s="470"/>
      <c r="V105" s="471"/>
      <c r="W105" s="462"/>
      <c r="X105" s="463"/>
      <c r="Y105" s="463"/>
      <c r="Z105" s="463"/>
      <c r="AA105" s="463"/>
      <c r="AB105" s="463"/>
      <c r="AC105" s="464"/>
      <c r="AD105" s="462"/>
      <c r="AE105" s="463"/>
      <c r="AF105" s="463"/>
      <c r="AG105" s="463"/>
      <c r="AH105" s="463"/>
      <c r="AI105" s="463"/>
      <c r="AJ105" s="464"/>
      <c r="AK105" s="462"/>
      <c r="AL105" s="463"/>
      <c r="AM105" s="463"/>
      <c r="AN105" s="463"/>
      <c r="AO105" s="463"/>
      <c r="AP105" s="463"/>
      <c r="AQ105" s="464"/>
      <c r="AR105" s="462"/>
      <c r="AS105" s="463"/>
      <c r="AT105" s="463"/>
      <c r="AU105" s="463"/>
      <c r="AV105" s="463"/>
      <c r="AW105" s="463"/>
      <c r="AX105" s="464"/>
      <c r="AY105" s="462"/>
      <c r="AZ105" s="463"/>
      <c r="BA105" s="465"/>
      <c r="BB105" s="1150"/>
      <c r="BC105" s="1151"/>
      <c r="BD105" s="1205"/>
      <c r="BE105" s="1206"/>
      <c r="BF105" s="1207"/>
      <c r="BG105" s="1208"/>
      <c r="BH105" s="1208"/>
      <c r="BI105" s="1208"/>
      <c r="BJ105" s="1209"/>
    </row>
    <row r="106" spans="2:62" ht="20.25" customHeight="1">
      <c r="B106" s="1153"/>
      <c r="C106" s="1245"/>
      <c r="D106" s="1246"/>
      <c r="E106" s="472"/>
      <c r="F106" s="473">
        <f>C105</f>
        <v>0</v>
      </c>
      <c r="G106" s="472"/>
      <c r="H106" s="473">
        <f>I105</f>
        <v>0</v>
      </c>
      <c r="I106" s="1247"/>
      <c r="J106" s="1248"/>
      <c r="K106" s="1249"/>
      <c r="L106" s="1250"/>
      <c r="M106" s="1250"/>
      <c r="N106" s="1246"/>
      <c r="O106" s="1147"/>
      <c r="P106" s="1148"/>
      <c r="Q106" s="1148"/>
      <c r="R106" s="1148"/>
      <c r="S106" s="1149"/>
      <c r="T106" s="466" t="s">
        <v>487</v>
      </c>
      <c r="U106" s="467"/>
      <c r="V106" s="468"/>
      <c r="W106" s="454" t="str">
        <f>IF(W105="","",VLOOKUP(W105,'標準様式１（勤務表_シフト記号表）'!$C$6:$L$47,10,FALSE))</f>
        <v/>
      </c>
      <c r="X106" s="455" t="str">
        <f>IF(X105="","",VLOOKUP(X105,'標準様式１（勤務表_シフト記号表）'!$C$6:$L$47,10,FALSE))</f>
        <v/>
      </c>
      <c r="Y106" s="455" t="str">
        <f>IF(Y105="","",VLOOKUP(Y105,'標準様式１（勤務表_シフト記号表）'!$C$6:$L$47,10,FALSE))</f>
        <v/>
      </c>
      <c r="Z106" s="455" t="str">
        <f>IF(Z105="","",VLOOKUP(Z105,'標準様式１（勤務表_シフト記号表）'!$C$6:$L$47,10,FALSE))</f>
        <v/>
      </c>
      <c r="AA106" s="455" t="str">
        <f>IF(AA105="","",VLOOKUP(AA105,'標準様式１（勤務表_シフト記号表）'!$C$6:$L$47,10,FALSE))</f>
        <v/>
      </c>
      <c r="AB106" s="455" t="str">
        <f>IF(AB105="","",VLOOKUP(AB105,'標準様式１（勤務表_シフト記号表）'!$C$6:$L$47,10,FALSE))</f>
        <v/>
      </c>
      <c r="AC106" s="456" t="str">
        <f>IF(AC105="","",VLOOKUP(AC105,'標準様式１（勤務表_シフト記号表）'!$C$6:$L$47,10,FALSE))</f>
        <v/>
      </c>
      <c r="AD106" s="454" t="str">
        <f>IF(AD105="","",VLOOKUP(AD105,'標準様式１（勤務表_シフト記号表）'!$C$6:$L$47,10,FALSE))</f>
        <v/>
      </c>
      <c r="AE106" s="455" t="str">
        <f>IF(AE105="","",VLOOKUP(AE105,'標準様式１（勤務表_シフト記号表）'!$C$6:$L$47,10,FALSE))</f>
        <v/>
      </c>
      <c r="AF106" s="455" t="str">
        <f>IF(AF105="","",VLOOKUP(AF105,'標準様式１（勤務表_シフト記号表）'!$C$6:$L$47,10,FALSE))</f>
        <v/>
      </c>
      <c r="AG106" s="455" t="str">
        <f>IF(AG105="","",VLOOKUP(AG105,'標準様式１（勤務表_シフト記号表）'!$C$6:$L$47,10,FALSE))</f>
        <v/>
      </c>
      <c r="AH106" s="455" t="str">
        <f>IF(AH105="","",VLOOKUP(AH105,'標準様式１（勤務表_シフト記号表）'!$C$6:$L$47,10,FALSE))</f>
        <v/>
      </c>
      <c r="AI106" s="455" t="str">
        <f>IF(AI105="","",VLOOKUP(AI105,'標準様式１（勤務表_シフト記号表）'!$C$6:$L$47,10,FALSE))</f>
        <v/>
      </c>
      <c r="AJ106" s="456" t="str">
        <f>IF(AJ105="","",VLOOKUP(AJ105,'標準様式１（勤務表_シフト記号表）'!$C$6:$L$47,10,FALSE))</f>
        <v/>
      </c>
      <c r="AK106" s="454" t="str">
        <f>IF(AK105="","",VLOOKUP(AK105,'標準様式１（勤務表_シフト記号表）'!$C$6:$L$47,10,FALSE))</f>
        <v/>
      </c>
      <c r="AL106" s="455" t="str">
        <f>IF(AL105="","",VLOOKUP(AL105,'標準様式１（勤務表_シフト記号表）'!$C$6:$L$47,10,FALSE))</f>
        <v/>
      </c>
      <c r="AM106" s="455" t="str">
        <f>IF(AM105="","",VLOOKUP(AM105,'標準様式１（勤務表_シフト記号表）'!$C$6:$L$47,10,FALSE))</f>
        <v/>
      </c>
      <c r="AN106" s="455" t="str">
        <f>IF(AN105="","",VLOOKUP(AN105,'標準様式１（勤務表_シフト記号表）'!$C$6:$L$47,10,FALSE))</f>
        <v/>
      </c>
      <c r="AO106" s="455" t="str">
        <f>IF(AO105="","",VLOOKUP(AO105,'標準様式１（勤務表_シフト記号表）'!$C$6:$L$47,10,FALSE))</f>
        <v/>
      </c>
      <c r="AP106" s="455" t="str">
        <f>IF(AP105="","",VLOOKUP(AP105,'標準様式１（勤務表_シフト記号表）'!$C$6:$L$47,10,FALSE))</f>
        <v/>
      </c>
      <c r="AQ106" s="456" t="str">
        <f>IF(AQ105="","",VLOOKUP(AQ105,'標準様式１（勤務表_シフト記号表）'!$C$6:$L$47,10,FALSE))</f>
        <v/>
      </c>
      <c r="AR106" s="454" t="str">
        <f>IF(AR105="","",VLOOKUP(AR105,'標準様式１（勤務表_シフト記号表）'!$C$6:$L$47,10,FALSE))</f>
        <v/>
      </c>
      <c r="AS106" s="455" t="str">
        <f>IF(AS105="","",VLOOKUP(AS105,'標準様式１（勤務表_シフト記号表）'!$C$6:$L$47,10,FALSE))</f>
        <v/>
      </c>
      <c r="AT106" s="455" t="str">
        <f>IF(AT105="","",VLOOKUP(AT105,'標準様式１（勤務表_シフト記号表）'!$C$6:$L$47,10,FALSE))</f>
        <v/>
      </c>
      <c r="AU106" s="455" t="str">
        <f>IF(AU105="","",VLOOKUP(AU105,'標準様式１（勤務表_シフト記号表）'!$C$6:$L$47,10,FALSE))</f>
        <v/>
      </c>
      <c r="AV106" s="455" t="str">
        <f>IF(AV105="","",VLOOKUP(AV105,'標準様式１（勤務表_シフト記号表）'!$C$6:$L$47,10,FALSE))</f>
        <v/>
      </c>
      <c r="AW106" s="455" t="str">
        <f>IF(AW105="","",VLOOKUP(AW105,'標準様式１（勤務表_シフト記号表）'!$C$6:$L$47,10,FALSE))</f>
        <v/>
      </c>
      <c r="AX106" s="456" t="str">
        <f>IF(AX105="","",VLOOKUP(AX105,'標準様式１（勤務表_シフト記号表）'!$C$6:$L$47,10,FALSE))</f>
        <v/>
      </c>
      <c r="AY106" s="454" t="str">
        <f>IF(AY105="","",VLOOKUP(AY105,'標準様式１（勤務表_シフト記号表）'!$C$6:$L$47,10,FALSE))</f>
        <v/>
      </c>
      <c r="AZ106" s="455" t="str">
        <f>IF(AZ105="","",VLOOKUP(AZ105,'標準様式１（勤務表_シフト記号表）'!$C$6:$L$47,10,FALSE))</f>
        <v/>
      </c>
      <c r="BA106" s="455" t="str">
        <f>IF(BA105="","",VLOOKUP(BA105,'標準様式１（勤務表_シフト記号表）'!$C$6:$L$47,10,FALSE))</f>
        <v/>
      </c>
      <c r="BB106" s="1242">
        <f>IF($BE$3="４週",SUM(W106:AX106),IF($BE$3="暦月",SUM(W106:BA106),""))</f>
        <v>0</v>
      </c>
      <c r="BC106" s="1243"/>
      <c r="BD106" s="1244">
        <f>IF($BE$3="４週",BB106/4,IF($BE$3="暦月",(BB106/($BE$8/7)),""))</f>
        <v>0</v>
      </c>
      <c r="BE106" s="1243"/>
      <c r="BF106" s="1239"/>
      <c r="BG106" s="1240"/>
      <c r="BH106" s="1240"/>
      <c r="BI106" s="1240"/>
      <c r="BJ106" s="1241"/>
    </row>
    <row r="107" spans="2:62" ht="20.25" customHeight="1">
      <c r="B107" s="1152">
        <f>B105+1</f>
        <v>46</v>
      </c>
      <c r="C107" s="1216"/>
      <c r="D107" s="1143"/>
      <c r="E107" s="449"/>
      <c r="F107" s="450"/>
      <c r="G107" s="449"/>
      <c r="H107" s="450"/>
      <c r="I107" s="1217"/>
      <c r="J107" s="1218"/>
      <c r="K107" s="1141"/>
      <c r="L107" s="1142"/>
      <c r="M107" s="1142"/>
      <c r="N107" s="1143"/>
      <c r="O107" s="1147"/>
      <c r="P107" s="1148"/>
      <c r="Q107" s="1148"/>
      <c r="R107" s="1148"/>
      <c r="S107" s="1149"/>
      <c r="T107" s="469" t="s">
        <v>484</v>
      </c>
      <c r="U107" s="470"/>
      <c r="V107" s="471"/>
      <c r="W107" s="462"/>
      <c r="X107" s="463"/>
      <c r="Y107" s="463"/>
      <c r="Z107" s="463"/>
      <c r="AA107" s="463"/>
      <c r="AB107" s="463"/>
      <c r="AC107" s="464"/>
      <c r="AD107" s="462"/>
      <c r="AE107" s="463"/>
      <c r="AF107" s="463"/>
      <c r="AG107" s="463"/>
      <c r="AH107" s="463"/>
      <c r="AI107" s="463"/>
      <c r="AJ107" s="464"/>
      <c r="AK107" s="462"/>
      <c r="AL107" s="463"/>
      <c r="AM107" s="463"/>
      <c r="AN107" s="463"/>
      <c r="AO107" s="463"/>
      <c r="AP107" s="463"/>
      <c r="AQ107" s="464"/>
      <c r="AR107" s="462"/>
      <c r="AS107" s="463"/>
      <c r="AT107" s="463"/>
      <c r="AU107" s="463"/>
      <c r="AV107" s="463"/>
      <c r="AW107" s="463"/>
      <c r="AX107" s="464"/>
      <c r="AY107" s="462"/>
      <c r="AZ107" s="463"/>
      <c r="BA107" s="465"/>
      <c r="BB107" s="1150"/>
      <c r="BC107" s="1151"/>
      <c r="BD107" s="1205"/>
      <c r="BE107" s="1206"/>
      <c r="BF107" s="1207"/>
      <c r="BG107" s="1208"/>
      <c r="BH107" s="1208"/>
      <c r="BI107" s="1208"/>
      <c r="BJ107" s="1209"/>
    </row>
    <row r="108" spans="2:62" ht="20.25" customHeight="1">
      <c r="B108" s="1153"/>
      <c r="C108" s="1245"/>
      <c r="D108" s="1246"/>
      <c r="E108" s="472"/>
      <c r="F108" s="473">
        <f>C107</f>
        <v>0</v>
      </c>
      <c r="G108" s="472"/>
      <c r="H108" s="473">
        <f>I107</f>
        <v>0</v>
      </c>
      <c r="I108" s="1247"/>
      <c r="J108" s="1248"/>
      <c r="K108" s="1249"/>
      <c r="L108" s="1250"/>
      <c r="M108" s="1250"/>
      <c r="N108" s="1246"/>
      <c r="O108" s="1147"/>
      <c r="P108" s="1148"/>
      <c r="Q108" s="1148"/>
      <c r="R108" s="1148"/>
      <c r="S108" s="1149"/>
      <c r="T108" s="466" t="s">
        <v>487</v>
      </c>
      <c r="U108" s="467"/>
      <c r="V108" s="468"/>
      <c r="W108" s="454" t="str">
        <f>IF(W107="","",VLOOKUP(W107,'標準様式１（勤務表_シフト記号表）'!$C$6:$L$47,10,FALSE))</f>
        <v/>
      </c>
      <c r="X108" s="455" t="str">
        <f>IF(X107="","",VLOOKUP(X107,'標準様式１（勤務表_シフト記号表）'!$C$6:$L$47,10,FALSE))</f>
        <v/>
      </c>
      <c r="Y108" s="455" t="str">
        <f>IF(Y107="","",VLOOKUP(Y107,'標準様式１（勤務表_シフト記号表）'!$C$6:$L$47,10,FALSE))</f>
        <v/>
      </c>
      <c r="Z108" s="455" t="str">
        <f>IF(Z107="","",VLOOKUP(Z107,'標準様式１（勤務表_シフト記号表）'!$C$6:$L$47,10,FALSE))</f>
        <v/>
      </c>
      <c r="AA108" s="455" t="str">
        <f>IF(AA107="","",VLOOKUP(AA107,'標準様式１（勤務表_シフト記号表）'!$C$6:$L$47,10,FALSE))</f>
        <v/>
      </c>
      <c r="AB108" s="455" t="str">
        <f>IF(AB107="","",VLOOKUP(AB107,'標準様式１（勤務表_シフト記号表）'!$C$6:$L$47,10,FALSE))</f>
        <v/>
      </c>
      <c r="AC108" s="456" t="str">
        <f>IF(AC107="","",VLOOKUP(AC107,'標準様式１（勤務表_シフト記号表）'!$C$6:$L$47,10,FALSE))</f>
        <v/>
      </c>
      <c r="AD108" s="454" t="str">
        <f>IF(AD107="","",VLOOKUP(AD107,'標準様式１（勤務表_シフト記号表）'!$C$6:$L$47,10,FALSE))</f>
        <v/>
      </c>
      <c r="AE108" s="455" t="str">
        <f>IF(AE107="","",VLOOKUP(AE107,'標準様式１（勤務表_シフト記号表）'!$C$6:$L$47,10,FALSE))</f>
        <v/>
      </c>
      <c r="AF108" s="455" t="str">
        <f>IF(AF107="","",VLOOKUP(AF107,'標準様式１（勤務表_シフト記号表）'!$C$6:$L$47,10,FALSE))</f>
        <v/>
      </c>
      <c r="AG108" s="455" t="str">
        <f>IF(AG107="","",VLOOKUP(AG107,'標準様式１（勤務表_シフト記号表）'!$C$6:$L$47,10,FALSE))</f>
        <v/>
      </c>
      <c r="AH108" s="455" t="str">
        <f>IF(AH107="","",VLOOKUP(AH107,'標準様式１（勤務表_シフト記号表）'!$C$6:$L$47,10,FALSE))</f>
        <v/>
      </c>
      <c r="AI108" s="455" t="str">
        <f>IF(AI107="","",VLOOKUP(AI107,'標準様式１（勤務表_シフト記号表）'!$C$6:$L$47,10,FALSE))</f>
        <v/>
      </c>
      <c r="AJ108" s="456" t="str">
        <f>IF(AJ107="","",VLOOKUP(AJ107,'標準様式１（勤務表_シフト記号表）'!$C$6:$L$47,10,FALSE))</f>
        <v/>
      </c>
      <c r="AK108" s="454" t="str">
        <f>IF(AK107="","",VLOOKUP(AK107,'標準様式１（勤務表_シフト記号表）'!$C$6:$L$47,10,FALSE))</f>
        <v/>
      </c>
      <c r="AL108" s="455" t="str">
        <f>IF(AL107="","",VLOOKUP(AL107,'標準様式１（勤務表_シフト記号表）'!$C$6:$L$47,10,FALSE))</f>
        <v/>
      </c>
      <c r="AM108" s="455" t="str">
        <f>IF(AM107="","",VLOOKUP(AM107,'標準様式１（勤務表_シフト記号表）'!$C$6:$L$47,10,FALSE))</f>
        <v/>
      </c>
      <c r="AN108" s="455" t="str">
        <f>IF(AN107="","",VLOOKUP(AN107,'標準様式１（勤務表_シフト記号表）'!$C$6:$L$47,10,FALSE))</f>
        <v/>
      </c>
      <c r="AO108" s="455" t="str">
        <f>IF(AO107="","",VLOOKUP(AO107,'標準様式１（勤務表_シフト記号表）'!$C$6:$L$47,10,FALSE))</f>
        <v/>
      </c>
      <c r="AP108" s="455" t="str">
        <f>IF(AP107="","",VLOOKUP(AP107,'標準様式１（勤務表_シフト記号表）'!$C$6:$L$47,10,FALSE))</f>
        <v/>
      </c>
      <c r="AQ108" s="456" t="str">
        <f>IF(AQ107="","",VLOOKUP(AQ107,'標準様式１（勤務表_シフト記号表）'!$C$6:$L$47,10,FALSE))</f>
        <v/>
      </c>
      <c r="AR108" s="454" t="str">
        <f>IF(AR107="","",VLOOKUP(AR107,'標準様式１（勤務表_シフト記号表）'!$C$6:$L$47,10,FALSE))</f>
        <v/>
      </c>
      <c r="AS108" s="455" t="str">
        <f>IF(AS107="","",VLOOKUP(AS107,'標準様式１（勤務表_シフト記号表）'!$C$6:$L$47,10,FALSE))</f>
        <v/>
      </c>
      <c r="AT108" s="455" t="str">
        <f>IF(AT107="","",VLOOKUP(AT107,'標準様式１（勤務表_シフト記号表）'!$C$6:$L$47,10,FALSE))</f>
        <v/>
      </c>
      <c r="AU108" s="455" t="str">
        <f>IF(AU107="","",VLOOKUP(AU107,'標準様式１（勤務表_シフト記号表）'!$C$6:$L$47,10,FALSE))</f>
        <v/>
      </c>
      <c r="AV108" s="455" t="str">
        <f>IF(AV107="","",VLOOKUP(AV107,'標準様式１（勤務表_シフト記号表）'!$C$6:$L$47,10,FALSE))</f>
        <v/>
      </c>
      <c r="AW108" s="455" t="str">
        <f>IF(AW107="","",VLOOKUP(AW107,'標準様式１（勤務表_シフト記号表）'!$C$6:$L$47,10,FALSE))</f>
        <v/>
      </c>
      <c r="AX108" s="456" t="str">
        <f>IF(AX107="","",VLOOKUP(AX107,'標準様式１（勤務表_シフト記号表）'!$C$6:$L$47,10,FALSE))</f>
        <v/>
      </c>
      <c r="AY108" s="454" t="str">
        <f>IF(AY107="","",VLOOKUP(AY107,'標準様式１（勤務表_シフト記号表）'!$C$6:$L$47,10,FALSE))</f>
        <v/>
      </c>
      <c r="AZ108" s="455" t="str">
        <f>IF(AZ107="","",VLOOKUP(AZ107,'標準様式１（勤務表_シフト記号表）'!$C$6:$L$47,10,FALSE))</f>
        <v/>
      </c>
      <c r="BA108" s="455" t="str">
        <f>IF(BA107="","",VLOOKUP(BA107,'標準様式１（勤務表_シフト記号表）'!$C$6:$L$47,10,FALSE))</f>
        <v/>
      </c>
      <c r="BB108" s="1242">
        <f>IF($BE$3="４週",SUM(W108:AX108),IF($BE$3="暦月",SUM(W108:BA108),""))</f>
        <v>0</v>
      </c>
      <c r="BC108" s="1243"/>
      <c r="BD108" s="1244">
        <f>IF($BE$3="４週",BB108/4,IF($BE$3="暦月",(BB108/($BE$8/7)),""))</f>
        <v>0</v>
      </c>
      <c r="BE108" s="1243"/>
      <c r="BF108" s="1239"/>
      <c r="BG108" s="1240"/>
      <c r="BH108" s="1240"/>
      <c r="BI108" s="1240"/>
      <c r="BJ108" s="1241"/>
    </row>
    <row r="109" spans="2:62" ht="20.25" customHeight="1">
      <c r="B109" s="1152">
        <f>B107+1</f>
        <v>47</v>
      </c>
      <c r="C109" s="1216"/>
      <c r="D109" s="1143"/>
      <c r="E109" s="449"/>
      <c r="F109" s="450"/>
      <c r="G109" s="449"/>
      <c r="H109" s="450"/>
      <c r="I109" s="1217"/>
      <c r="J109" s="1218"/>
      <c r="K109" s="1141"/>
      <c r="L109" s="1142"/>
      <c r="M109" s="1142"/>
      <c r="N109" s="1143"/>
      <c r="O109" s="1147"/>
      <c r="P109" s="1148"/>
      <c r="Q109" s="1148"/>
      <c r="R109" s="1148"/>
      <c r="S109" s="1149"/>
      <c r="T109" s="469" t="s">
        <v>484</v>
      </c>
      <c r="U109" s="470"/>
      <c r="V109" s="471"/>
      <c r="W109" s="462"/>
      <c r="X109" s="463"/>
      <c r="Y109" s="463"/>
      <c r="Z109" s="463"/>
      <c r="AA109" s="463"/>
      <c r="AB109" s="463"/>
      <c r="AC109" s="464"/>
      <c r="AD109" s="462"/>
      <c r="AE109" s="463"/>
      <c r="AF109" s="463"/>
      <c r="AG109" s="463"/>
      <c r="AH109" s="463"/>
      <c r="AI109" s="463"/>
      <c r="AJ109" s="464"/>
      <c r="AK109" s="462"/>
      <c r="AL109" s="463"/>
      <c r="AM109" s="463"/>
      <c r="AN109" s="463"/>
      <c r="AO109" s="463"/>
      <c r="AP109" s="463"/>
      <c r="AQ109" s="464"/>
      <c r="AR109" s="462"/>
      <c r="AS109" s="463"/>
      <c r="AT109" s="463"/>
      <c r="AU109" s="463"/>
      <c r="AV109" s="463"/>
      <c r="AW109" s="463"/>
      <c r="AX109" s="464"/>
      <c r="AY109" s="462"/>
      <c r="AZ109" s="463"/>
      <c r="BA109" s="465"/>
      <c r="BB109" s="1150"/>
      <c r="BC109" s="1151"/>
      <c r="BD109" s="1205"/>
      <c r="BE109" s="1206"/>
      <c r="BF109" s="1207"/>
      <c r="BG109" s="1208"/>
      <c r="BH109" s="1208"/>
      <c r="BI109" s="1208"/>
      <c r="BJ109" s="1209"/>
    </row>
    <row r="110" spans="2:62" ht="20.25" customHeight="1">
      <c r="B110" s="1153"/>
      <c r="C110" s="1245"/>
      <c r="D110" s="1246"/>
      <c r="E110" s="472"/>
      <c r="F110" s="473">
        <f>C109</f>
        <v>0</v>
      </c>
      <c r="G110" s="472"/>
      <c r="H110" s="473">
        <f>I109</f>
        <v>0</v>
      </c>
      <c r="I110" s="1247"/>
      <c r="J110" s="1248"/>
      <c r="K110" s="1249"/>
      <c r="L110" s="1250"/>
      <c r="M110" s="1250"/>
      <c r="N110" s="1246"/>
      <c r="O110" s="1147"/>
      <c r="P110" s="1148"/>
      <c r="Q110" s="1148"/>
      <c r="R110" s="1148"/>
      <c r="S110" s="1149"/>
      <c r="T110" s="466" t="s">
        <v>487</v>
      </c>
      <c r="U110" s="467"/>
      <c r="V110" s="468"/>
      <c r="W110" s="454" t="str">
        <f>IF(W109="","",VLOOKUP(W109,'標準様式１（勤務表_シフト記号表）'!$C$6:$L$47,10,FALSE))</f>
        <v/>
      </c>
      <c r="X110" s="455" t="str">
        <f>IF(X109="","",VLOOKUP(X109,'標準様式１（勤務表_シフト記号表）'!$C$6:$L$47,10,FALSE))</f>
        <v/>
      </c>
      <c r="Y110" s="455" t="str">
        <f>IF(Y109="","",VLOOKUP(Y109,'標準様式１（勤務表_シフト記号表）'!$C$6:$L$47,10,FALSE))</f>
        <v/>
      </c>
      <c r="Z110" s="455" t="str">
        <f>IF(Z109="","",VLOOKUP(Z109,'標準様式１（勤務表_シフト記号表）'!$C$6:$L$47,10,FALSE))</f>
        <v/>
      </c>
      <c r="AA110" s="455" t="str">
        <f>IF(AA109="","",VLOOKUP(AA109,'標準様式１（勤務表_シフト記号表）'!$C$6:$L$47,10,FALSE))</f>
        <v/>
      </c>
      <c r="AB110" s="455" t="str">
        <f>IF(AB109="","",VLOOKUP(AB109,'標準様式１（勤務表_シフト記号表）'!$C$6:$L$47,10,FALSE))</f>
        <v/>
      </c>
      <c r="AC110" s="456" t="str">
        <f>IF(AC109="","",VLOOKUP(AC109,'標準様式１（勤務表_シフト記号表）'!$C$6:$L$47,10,FALSE))</f>
        <v/>
      </c>
      <c r="AD110" s="454" t="str">
        <f>IF(AD109="","",VLOOKUP(AD109,'標準様式１（勤務表_シフト記号表）'!$C$6:$L$47,10,FALSE))</f>
        <v/>
      </c>
      <c r="AE110" s="455" t="str">
        <f>IF(AE109="","",VLOOKUP(AE109,'標準様式１（勤務表_シフト記号表）'!$C$6:$L$47,10,FALSE))</f>
        <v/>
      </c>
      <c r="AF110" s="455" t="str">
        <f>IF(AF109="","",VLOOKUP(AF109,'標準様式１（勤務表_シフト記号表）'!$C$6:$L$47,10,FALSE))</f>
        <v/>
      </c>
      <c r="AG110" s="455" t="str">
        <f>IF(AG109="","",VLOOKUP(AG109,'標準様式１（勤務表_シフト記号表）'!$C$6:$L$47,10,FALSE))</f>
        <v/>
      </c>
      <c r="AH110" s="455" t="str">
        <f>IF(AH109="","",VLOOKUP(AH109,'標準様式１（勤務表_シフト記号表）'!$C$6:$L$47,10,FALSE))</f>
        <v/>
      </c>
      <c r="AI110" s="455" t="str">
        <f>IF(AI109="","",VLOOKUP(AI109,'標準様式１（勤務表_シフト記号表）'!$C$6:$L$47,10,FALSE))</f>
        <v/>
      </c>
      <c r="AJ110" s="456" t="str">
        <f>IF(AJ109="","",VLOOKUP(AJ109,'標準様式１（勤務表_シフト記号表）'!$C$6:$L$47,10,FALSE))</f>
        <v/>
      </c>
      <c r="AK110" s="454" t="str">
        <f>IF(AK109="","",VLOOKUP(AK109,'標準様式１（勤務表_シフト記号表）'!$C$6:$L$47,10,FALSE))</f>
        <v/>
      </c>
      <c r="AL110" s="455" t="str">
        <f>IF(AL109="","",VLOOKUP(AL109,'標準様式１（勤務表_シフト記号表）'!$C$6:$L$47,10,FALSE))</f>
        <v/>
      </c>
      <c r="AM110" s="455" t="str">
        <f>IF(AM109="","",VLOOKUP(AM109,'標準様式１（勤務表_シフト記号表）'!$C$6:$L$47,10,FALSE))</f>
        <v/>
      </c>
      <c r="AN110" s="455" t="str">
        <f>IF(AN109="","",VLOOKUP(AN109,'標準様式１（勤務表_シフト記号表）'!$C$6:$L$47,10,FALSE))</f>
        <v/>
      </c>
      <c r="AO110" s="455" t="str">
        <f>IF(AO109="","",VLOOKUP(AO109,'標準様式１（勤務表_シフト記号表）'!$C$6:$L$47,10,FALSE))</f>
        <v/>
      </c>
      <c r="AP110" s="455" t="str">
        <f>IF(AP109="","",VLOOKUP(AP109,'標準様式１（勤務表_シフト記号表）'!$C$6:$L$47,10,FALSE))</f>
        <v/>
      </c>
      <c r="AQ110" s="456" t="str">
        <f>IF(AQ109="","",VLOOKUP(AQ109,'標準様式１（勤務表_シフト記号表）'!$C$6:$L$47,10,FALSE))</f>
        <v/>
      </c>
      <c r="AR110" s="454" t="str">
        <f>IF(AR109="","",VLOOKUP(AR109,'標準様式１（勤務表_シフト記号表）'!$C$6:$L$47,10,FALSE))</f>
        <v/>
      </c>
      <c r="AS110" s="455" t="str">
        <f>IF(AS109="","",VLOOKUP(AS109,'標準様式１（勤務表_シフト記号表）'!$C$6:$L$47,10,FALSE))</f>
        <v/>
      </c>
      <c r="AT110" s="455" t="str">
        <f>IF(AT109="","",VLOOKUP(AT109,'標準様式１（勤務表_シフト記号表）'!$C$6:$L$47,10,FALSE))</f>
        <v/>
      </c>
      <c r="AU110" s="455" t="str">
        <f>IF(AU109="","",VLOOKUP(AU109,'標準様式１（勤務表_シフト記号表）'!$C$6:$L$47,10,FALSE))</f>
        <v/>
      </c>
      <c r="AV110" s="455" t="str">
        <f>IF(AV109="","",VLOOKUP(AV109,'標準様式１（勤務表_シフト記号表）'!$C$6:$L$47,10,FALSE))</f>
        <v/>
      </c>
      <c r="AW110" s="455" t="str">
        <f>IF(AW109="","",VLOOKUP(AW109,'標準様式１（勤務表_シフト記号表）'!$C$6:$L$47,10,FALSE))</f>
        <v/>
      </c>
      <c r="AX110" s="456" t="str">
        <f>IF(AX109="","",VLOOKUP(AX109,'標準様式１（勤務表_シフト記号表）'!$C$6:$L$47,10,FALSE))</f>
        <v/>
      </c>
      <c r="AY110" s="454" t="str">
        <f>IF(AY109="","",VLOOKUP(AY109,'標準様式１（勤務表_シフト記号表）'!$C$6:$L$47,10,FALSE))</f>
        <v/>
      </c>
      <c r="AZ110" s="455" t="str">
        <f>IF(AZ109="","",VLOOKUP(AZ109,'標準様式１（勤務表_シフト記号表）'!$C$6:$L$47,10,FALSE))</f>
        <v/>
      </c>
      <c r="BA110" s="455" t="str">
        <f>IF(BA109="","",VLOOKUP(BA109,'標準様式１（勤務表_シフト記号表）'!$C$6:$L$47,10,FALSE))</f>
        <v/>
      </c>
      <c r="BB110" s="1242">
        <f>IF($BE$3="４週",SUM(W110:AX110),IF($BE$3="暦月",SUM(W110:BA110),""))</f>
        <v>0</v>
      </c>
      <c r="BC110" s="1243"/>
      <c r="BD110" s="1244">
        <f>IF($BE$3="４週",BB110/4,IF($BE$3="暦月",(BB110/($BE$8/7)),""))</f>
        <v>0</v>
      </c>
      <c r="BE110" s="1243"/>
      <c r="BF110" s="1239"/>
      <c r="BG110" s="1240"/>
      <c r="BH110" s="1240"/>
      <c r="BI110" s="1240"/>
      <c r="BJ110" s="1241"/>
    </row>
    <row r="111" spans="2:62" ht="20.25" customHeight="1">
      <c r="B111" s="1152">
        <f>B109+1</f>
        <v>48</v>
      </c>
      <c r="C111" s="1216"/>
      <c r="D111" s="1143"/>
      <c r="E111" s="449"/>
      <c r="F111" s="450"/>
      <c r="G111" s="449"/>
      <c r="H111" s="450"/>
      <c r="I111" s="1217"/>
      <c r="J111" s="1218"/>
      <c r="K111" s="1141"/>
      <c r="L111" s="1142"/>
      <c r="M111" s="1142"/>
      <c r="N111" s="1143"/>
      <c r="O111" s="1147"/>
      <c r="P111" s="1148"/>
      <c r="Q111" s="1148"/>
      <c r="R111" s="1148"/>
      <c r="S111" s="1149"/>
      <c r="T111" s="469" t="s">
        <v>484</v>
      </c>
      <c r="U111" s="470"/>
      <c r="V111" s="471"/>
      <c r="W111" s="462"/>
      <c r="X111" s="463"/>
      <c r="Y111" s="463"/>
      <c r="Z111" s="463"/>
      <c r="AA111" s="463"/>
      <c r="AB111" s="463"/>
      <c r="AC111" s="464"/>
      <c r="AD111" s="462"/>
      <c r="AE111" s="463"/>
      <c r="AF111" s="463"/>
      <c r="AG111" s="463"/>
      <c r="AH111" s="463"/>
      <c r="AI111" s="463"/>
      <c r="AJ111" s="464"/>
      <c r="AK111" s="462"/>
      <c r="AL111" s="463"/>
      <c r="AM111" s="463"/>
      <c r="AN111" s="463"/>
      <c r="AO111" s="463"/>
      <c r="AP111" s="463"/>
      <c r="AQ111" s="464"/>
      <c r="AR111" s="462"/>
      <c r="AS111" s="463"/>
      <c r="AT111" s="463"/>
      <c r="AU111" s="463"/>
      <c r="AV111" s="463"/>
      <c r="AW111" s="463"/>
      <c r="AX111" s="464"/>
      <c r="AY111" s="462"/>
      <c r="AZ111" s="463"/>
      <c r="BA111" s="465"/>
      <c r="BB111" s="1150"/>
      <c r="BC111" s="1151"/>
      <c r="BD111" s="1205"/>
      <c r="BE111" s="1206"/>
      <c r="BF111" s="1207"/>
      <c r="BG111" s="1208"/>
      <c r="BH111" s="1208"/>
      <c r="BI111" s="1208"/>
      <c r="BJ111" s="1209"/>
    </row>
    <row r="112" spans="2:62" ht="20.25" customHeight="1">
      <c r="B112" s="1153"/>
      <c r="C112" s="1245"/>
      <c r="D112" s="1246"/>
      <c r="E112" s="472"/>
      <c r="F112" s="473">
        <f>C111</f>
        <v>0</v>
      </c>
      <c r="G112" s="472"/>
      <c r="H112" s="473">
        <f>I111</f>
        <v>0</v>
      </c>
      <c r="I112" s="1247"/>
      <c r="J112" s="1248"/>
      <c r="K112" s="1249"/>
      <c r="L112" s="1250"/>
      <c r="M112" s="1250"/>
      <c r="N112" s="1246"/>
      <c r="O112" s="1147"/>
      <c r="P112" s="1148"/>
      <c r="Q112" s="1148"/>
      <c r="R112" s="1148"/>
      <c r="S112" s="1149"/>
      <c r="T112" s="466" t="s">
        <v>487</v>
      </c>
      <c r="U112" s="467"/>
      <c r="V112" s="468"/>
      <c r="W112" s="454" t="str">
        <f>IF(W111="","",VLOOKUP(W111,'標準様式１（勤務表_シフト記号表）'!$C$6:$L$47,10,FALSE))</f>
        <v/>
      </c>
      <c r="X112" s="455" t="str">
        <f>IF(X111="","",VLOOKUP(X111,'標準様式１（勤務表_シフト記号表）'!$C$6:$L$47,10,FALSE))</f>
        <v/>
      </c>
      <c r="Y112" s="455" t="str">
        <f>IF(Y111="","",VLOOKUP(Y111,'標準様式１（勤務表_シフト記号表）'!$C$6:$L$47,10,FALSE))</f>
        <v/>
      </c>
      <c r="Z112" s="455" t="str">
        <f>IF(Z111="","",VLOOKUP(Z111,'標準様式１（勤務表_シフト記号表）'!$C$6:$L$47,10,FALSE))</f>
        <v/>
      </c>
      <c r="AA112" s="455" t="str">
        <f>IF(AA111="","",VLOOKUP(AA111,'標準様式１（勤務表_シフト記号表）'!$C$6:$L$47,10,FALSE))</f>
        <v/>
      </c>
      <c r="AB112" s="455" t="str">
        <f>IF(AB111="","",VLOOKUP(AB111,'標準様式１（勤務表_シフト記号表）'!$C$6:$L$47,10,FALSE))</f>
        <v/>
      </c>
      <c r="AC112" s="456" t="str">
        <f>IF(AC111="","",VLOOKUP(AC111,'標準様式１（勤務表_シフト記号表）'!$C$6:$L$47,10,FALSE))</f>
        <v/>
      </c>
      <c r="AD112" s="454" t="str">
        <f>IF(AD111="","",VLOOKUP(AD111,'標準様式１（勤務表_シフト記号表）'!$C$6:$L$47,10,FALSE))</f>
        <v/>
      </c>
      <c r="AE112" s="455" t="str">
        <f>IF(AE111="","",VLOOKUP(AE111,'標準様式１（勤務表_シフト記号表）'!$C$6:$L$47,10,FALSE))</f>
        <v/>
      </c>
      <c r="AF112" s="455" t="str">
        <f>IF(AF111="","",VLOOKUP(AF111,'標準様式１（勤務表_シフト記号表）'!$C$6:$L$47,10,FALSE))</f>
        <v/>
      </c>
      <c r="AG112" s="455" t="str">
        <f>IF(AG111="","",VLOOKUP(AG111,'標準様式１（勤務表_シフト記号表）'!$C$6:$L$47,10,FALSE))</f>
        <v/>
      </c>
      <c r="AH112" s="455" t="str">
        <f>IF(AH111="","",VLOOKUP(AH111,'標準様式１（勤務表_シフト記号表）'!$C$6:$L$47,10,FALSE))</f>
        <v/>
      </c>
      <c r="AI112" s="455" t="str">
        <f>IF(AI111="","",VLOOKUP(AI111,'標準様式１（勤務表_シフト記号表）'!$C$6:$L$47,10,FALSE))</f>
        <v/>
      </c>
      <c r="AJ112" s="456" t="str">
        <f>IF(AJ111="","",VLOOKUP(AJ111,'標準様式１（勤務表_シフト記号表）'!$C$6:$L$47,10,FALSE))</f>
        <v/>
      </c>
      <c r="AK112" s="454" t="str">
        <f>IF(AK111="","",VLOOKUP(AK111,'標準様式１（勤務表_シフト記号表）'!$C$6:$L$47,10,FALSE))</f>
        <v/>
      </c>
      <c r="AL112" s="455" t="str">
        <f>IF(AL111="","",VLOOKUP(AL111,'標準様式１（勤務表_シフト記号表）'!$C$6:$L$47,10,FALSE))</f>
        <v/>
      </c>
      <c r="AM112" s="455" t="str">
        <f>IF(AM111="","",VLOOKUP(AM111,'標準様式１（勤務表_シフト記号表）'!$C$6:$L$47,10,FALSE))</f>
        <v/>
      </c>
      <c r="AN112" s="455" t="str">
        <f>IF(AN111="","",VLOOKUP(AN111,'標準様式１（勤務表_シフト記号表）'!$C$6:$L$47,10,FALSE))</f>
        <v/>
      </c>
      <c r="AO112" s="455" t="str">
        <f>IF(AO111="","",VLOOKUP(AO111,'標準様式１（勤務表_シフト記号表）'!$C$6:$L$47,10,FALSE))</f>
        <v/>
      </c>
      <c r="AP112" s="455" t="str">
        <f>IF(AP111="","",VLOOKUP(AP111,'標準様式１（勤務表_シフト記号表）'!$C$6:$L$47,10,FALSE))</f>
        <v/>
      </c>
      <c r="AQ112" s="456" t="str">
        <f>IF(AQ111="","",VLOOKUP(AQ111,'標準様式１（勤務表_シフト記号表）'!$C$6:$L$47,10,FALSE))</f>
        <v/>
      </c>
      <c r="AR112" s="454" t="str">
        <f>IF(AR111="","",VLOOKUP(AR111,'標準様式１（勤務表_シフト記号表）'!$C$6:$L$47,10,FALSE))</f>
        <v/>
      </c>
      <c r="AS112" s="455" t="str">
        <f>IF(AS111="","",VLOOKUP(AS111,'標準様式１（勤務表_シフト記号表）'!$C$6:$L$47,10,FALSE))</f>
        <v/>
      </c>
      <c r="AT112" s="455" t="str">
        <f>IF(AT111="","",VLOOKUP(AT111,'標準様式１（勤務表_シフト記号表）'!$C$6:$L$47,10,FALSE))</f>
        <v/>
      </c>
      <c r="AU112" s="455" t="str">
        <f>IF(AU111="","",VLOOKUP(AU111,'標準様式１（勤務表_シフト記号表）'!$C$6:$L$47,10,FALSE))</f>
        <v/>
      </c>
      <c r="AV112" s="455" t="str">
        <f>IF(AV111="","",VLOOKUP(AV111,'標準様式１（勤務表_シフト記号表）'!$C$6:$L$47,10,FALSE))</f>
        <v/>
      </c>
      <c r="AW112" s="455" t="str">
        <f>IF(AW111="","",VLOOKUP(AW111,'標準様式１（勤務表_シフト記号表）'!$C$6:$L$47,10,FALSE))</f>
        <v/>
      </c>
      <c r="AX112" s="456" t="str">
        <f>IF(AX111="","",VLOOKUP(AX111,'標準様式１（勤務表_シフト記号表）'!$C$6:$L$47,10,FALSE))</f>
        <v/>
      </c>
      <c r="AY112" s="454" t="str">
        <f>IF(AY111="","",VLOOKUP(AY111,'標準様式１（勤務表_シフト記号表）'!$C$6:$L$47,10,FALSE))</f>
        <v/>
      </c>
      <c r="AZ112" s="455" t="str">
        <f>IF(AZ111="","",VLOOKUP(AZ111,'標準様式１（勤務表_シフト記号表）'!$C$6:$L$47,10,FALSE))</f>
        <v/>
      </c>
      <c r="BA112" s="455" t="str">
        <f>IF(BA111="","",VLOOKUP(BA111,'標準様式１（勤務表_シフト記号表）'!$C$6:$L$47,10,FALSE))</f>
        <v/>
      </c>
      <c r="BB112" s="1242">
        <f>IF($BE$3="４週",SUM(W112:AX112),IF($BE$3="暦月",SUM(W112:BA112),""))</f>
        <v>0</v>
      </c>
      <c r="BC112" s="1243"/>
      <c r="BD112" s="1244">
        <f>IF($BE$3="４週",BB112/4,IF($BE$3="暦月",(BB112/($BE$8/7)),""))</f>
        <v>0</v>
      </c>
      <c r="BE112" s="1243"/>
      <c r="BF112" s="1239"/>
      <c r="BG112" s="1240"/>
      <c r="BH112" s="1240"/>
      <c r="BI112" s="1240"/>
      <c r="BJ112" s="1241"/>
    </row>
    <row r="113" spans="2:62" ht="20.25" customHeight="1">
      <c r="B113" s="1152">
        <f>B111+1</f>
        <v>49</v>
      </c>
      <c r="C113" s="1216"/>
      <c r="D113" s="1143"/>
      <c r="E113" s="449"/>
      <c r="F113" s="450"/>
      <c r="G113" s="449"/>
      <c r="H113" s="450"/>
      <c r="I113" s="1217"/>
      <c r="J113" s="1218"/>
      <c r="K113" s="1141"/>
      <c r="L113" s="1142"/>
      <c r="M113" s="1142"/>
      <c r="N113" s="1143"/>
      <c r="O113" s="1147"/>
      <c r="P113" s="1148"/>
      <c r="Q113" s="1148"/>
      <c r="R113" s="1148"/>
      <c r="S113" s="1149"/>
      <c r="T113" s="469" t="s">
        <v>484</v>
      </c>
      <c r="U113" s="470"/>
      <c r="V113" s="471"/>
      <c r="W113" s="462"/>
      <c r="X113" s="463"/>
      <c r="Y113" s="463"/>
      <c r="Z113" s="463"/>
      <c r="AA113" s="463"/>
      <c r="AB113" s="463"/>
      <c r="AC113" s="464"/>
      <c r="AD113" s="462"/>
      <c r="AE113" s="463"/>
      <c r="AF113" s="463"/>
      <c r="AG113" s="463"/>
      <c r="AH113" s="463"/>
      <c r="AI113" s="463"/>
      <c r="AJ113" s="464"/>
      <c r="AK113" s="462"/>
      <c r="AL113" s="463"/>
      <c r="AM113" s="463"/>
      <c r="AN113" s="463"/>
      <c r="AO113" s="463"/>
      <c r="AP113" s="463"/>
      <c r="AQ113" s="464"/>
      <c r="AR113" s="462"/>
      <c r="AS113" s="463"/>
      <c r="AT113" s="463"/>
      <c r="AU113" s="463"/>
      <c r="AV113" s="463"/>
      <c r="AW113" s="463"/>
      <c r="AX113" s="464"/>
      <c r="AY113" s="462"/>
      <c r="AZ113" s="463"/>
      <c r="BA113" s="465"/>
      <c r="BB113" s="1150"/>
      <c r="BC113" s="1151"/>
      <c r="BD113" s="1205"/>
      <c r="BE113" s="1206"/>
      <c r="BF113" s="1207"/>
      <c r="BG113" s="1208"/>
      <c r="BH113" s="1208"/>
      <c r="BI113" s="1208"/>
      <c r="BJ113" s="1209"/>
    </row>
    <row r="114" spans="2:62" ht="20.25" customHeight="1">
      <c r="B114" s="1153"/>
      <c r="C114" s="1245"/>
      <c r="D114" s="1246"/>
      <c r="E114" s="472"/>
      <c r="F114" s="473">
        <f>C113</f>
        <v>0</v>
      </c>
      <c r="G114" s="472"/>
      <c r="H114" s="473">
        <f>I113</f>
        <v>0</v>
      </c>
      <c r="I114" s="1247"/>
      <c r="J114" s="1248"/>
      <c r="K114" s="1249"/>
      <c r="L114" s="1250"/>
      <c r="M114" s="1250"/>
      <c r="N114" s="1246"/>
      <c r="O114" s="1147"/>
      <c r="P114" s="1148"/>
      <c r="Q114" s="1148"/>
      <c r="R114" s="1148"/>
      <c r="S114" s="1149"/>
      <c r="T114" s="466" t="s">
        <v>487</v>
      </c>
      <c r="U114" s="467"/>
      <c r="V114" s="468"/>
      <c r="W114" s="454" t="str">
        <f>IF(W113="","",VLOOKUP(W113,'標準様式１（勤務表_シフト記号表）'!$C$6:$L$47,10,FALSE))</f>
        <v/>
      </c>
      <c r="X114" s="455" t="str">
        <f>IF(X113="","",VLOOKUP(X113,'標準様式１（勤務表_シフト記号表）'!$C$6:$L$47,10,FALSE))</f>
        <v/>
      </c>
      <c r="Y114" s="455" t="str">
        <f>IF(Y113="","",VLOOKUP(Y113,'標準様式１（勤務表_シフト記号表）'!$C$6:$L$47,10,FALSE))</f>
        <v/>
      </c>
      <c r="Z114" s="455" t="str">
        <f>IF(Z113="","",VLOOKUP(Z113,'標準様式１（勤務表_シフト記号表）'!$C$6:$L$47,10,FALSE))</f>
        <v/>
      </c>
      <c r="AA114" s="455" t="str">
        <f>IF(AA113="","",VLOOKUP(AA113,'標準様式１（勤務表_シフト記号表）'!$C$6:$L$47,10,FALSE))</f>
        <v/>
      </c>
      <c r="AB114" s="455" t="str">
        <f>IF(AB113="","",VLOOKUP(AB113,'標準様式１（勤務表_シフト記号表）'!$C$6:$L$47,10,FALSE))</f>
        <v/>
      </c>
      <c r="AC114" s="456" t="str">
        <f>IF(AC113="","",VLOOKUP(AC113,'標準様式１（勤務表_シフト記号表）'!$C$6:$L$47,10,FALSE))</f>
        <v/>
      </c>
      <c r="AD114" s="454" t="str">
        <f>IF(AD113="","",VLOOKUP(AD113,'標準様式１（勤務表_シフト記号表）'!$C$6:$L$47,10,FALSE))</f>
        <v/>
      </c>
      <c r="AE114" s="455" t="str">
        <f>IF(AE113="","",VLOOKUP(AE113,'標準様式１（勤務表_シフト記号表）'!$C$6:$L$47,10,FALSE))</f>
        <v/>
      </c>
      <c r="AF114" s="455" t="str">
        <f>IF(AF113="","",VLOOKUP(AF113,'標準様式１（勤務表_シフト記号表）'!$C$6:$L$47,10,FALSE))</f>
        <v/>
      </c>
      <c r="AG114" s="455" t="str">
        <f>IF(AG113="","",VLOOKUP(AG113,'標準様式１（勤務表_シフト記号表）'!$C$6:$L$47,10,FALSE))</f>
        <v/>
      </c>
      <c r="AH114" s="455" t="str">
        <f>IF(AH113="","",VLOOKUP(AH113,'標準様式１（勤務表_シフト記号表）'!$C$6:$L$47,10,FALSE))</f>
        <v/>
      </c>
      <c r="AI114" s="455" t="str">
        <f>IF(AI113="","",VLOOKUP(AI113,'標準様式１（勤務表_シフト記号表）'!$C$6:$L$47,10,FALSE))</f>
        <v/>
      </c>
      <c r="AJ114" s="456" t="str">
        <f>IF(AJ113="","",VLOOKUP(AJ113,'標準様式１（勤務表_シフト記号表）'!$C$6:$L$47,10,FALSE))</f>
        <v/>
      </c>
      <c r="AK114" s="454" t="str">
        <f>IF(AK113="","",VLOOKUP(AK113,'標準様式１（勤務表_シフト記号表）'!$C$6:$L$47,10,FALSE))</f>
        <v/>
      </c>
      <c r="AL114" s="455" t="str">
        <f>IF(AL113="","",VLOOKUP(AL113,'標準様式１（勤務表_シフト記号表）'!$C$6:$L$47,10,FALSE))</f>
        <v/>
      </c>
      <c r="AM114" s="455" t="str">
        <f>IF(AM113="","",VLOOKUP(AM113,'標準様式１（勤務表_シフト記号表）'!$C$6:$L$47,10,FALSE))</f>
        <v/>
      </c>
      <c r="AN114" s="455" t="str">
        <f>IF(AN113="","",VLOOKUP(AN113,'標準様式１（勤務表_シフト記号表）'!$C$6:$L$47,10,FALSE))</f>
        <v/>
      </c>
      <c r="AO114" s="455" t="str">
        <f>IF(AO113="","",VLOOKUP(AO113,'標準様式１（勤務表_シフト記号表）'!$C$6:$L$47,10,FALSE))</f>
        <v/>
      </c>
      <c r="AP114" s="455" t="str">
        <f>IF(AP113="","",VLOOKUP(AP113,'標準様式１（勤務表_シフト記号表）'!$C$6:$L$47,10,FALSE))</f>
        <v/>
      </c>
      <c r="AQ114" s="456" t="str">
        <f>IF(AQ113="","",VLOOKUP(AQ113,'標準様式１（勤務表_シフト記号表）'!$C$6:$L$47,10,FALSE))</f>
        <v/>
      </c>
      <c r="AR114" s="454" t="str">
        <f>IF(AR113="","",VLOOKUP(AR113,'標準様式１（勤務表_シフト記号表）'!$C$6:$L$47,10,FALSE))</f>
        <v/>
      </c>
      <c r="AS114" s="455" t="str">
        <f>IF(AS113="","",VLOOKUP(AS113,'標準様式１（勤務表_シフト記号表）'!$C$6:$L$47,10,FALSE))</f>
        <v/>
      </c>
      <c r="AT114" s="455" t="str">
        <f>IF(AT113="","",VLOOKUP(AT113,'標準様式１（勤務表_シフト記号表）'!$C$6:$L$47,10,FALSE))</f>
        <v/>
      </c>
      <c r="AU114" s="455" t="str">
        <f>IF(AU113="","",VLOOKUP(AU113,'標準様式１（勤務表_シフト記号表）'!$C$6:$L$47,10,FALSE))</f>
        <v/>
      </c>
      <c r="AV114" s="455" t="str">
        <f>IF(AV113="","",VLOOKUP(AV113,'標準様式１（勤務表_シフト記号表）'!$C$6:$L$47,10,FALSE))</f>
        <v/>
      </c>
      <c r="AW114" s="455" t="str">
        <f>IF(AW113="","",VLOOKUP(AW113,'標準様式１（勤務表_シフト記号表）'!$C$6:$L$47,10,FALSE))</f>
        <v/>
      </c>
      <c r="AX114" s="456" t="str">
        <f>IF(AX113="","",VLOOKUP(AX113,'標準様式１（勤務表_シフト記号表）'!$C$6:$L$47,10,FALSE))</f>
        <v/>
      </c>
      <c r="AY114" s="454" t="str">
        <f>IF(AY113="","",VLOOKUP(AY113,'標準様式１（勤務表_シフト記号表）'!$C$6:$L$47,10,FALSE))</f>
        <v/>
      </c>
      <c r="AZ114" s="455" t="str">
        <f>IF(AZ113="","",VLOOKUP(AZ113,'標準様式１（勤務表_シフト記号表）'!$C$6:$L$47,10,FALSE))</f>
        <v/>
      </c>
      <c r="BA114" s="455" t="str">
        <f>IF(BA113="","",VLOOKUP(BA113,'標準様式１（勤務表_シフト記号表）'!$C$6:$L$47,10,FALSE))</f>
        <v/>
      </c>
      <c r="BB114" s="1242">
        <f>IF($BE$3="４週",SUM(W114:AX114),IF($BE$3="暦月",SUM(W114:BA114),""))</f>
        <v>0</v>
      </c>
      <c r="BC114" s="1243"/>
      <c r="BD114" s="1244">
        <f>IF($BE$3="４週",BB114/4,IF($BE$3="暦月",(BB114/($BE$8/7)),""))</f>
        <v>0</v>
      </c>
      <c r="BE114" s="1243"/>
      <c r="BF114" s="1239"/>
      <c r="BG114" s="1240"/>
      <c r="BH114" s="1240"/>
      <c r="BI114" s="1240"/>
      <c r="BJ114" s="1241"/>
    </row>
    <row r="115" spans="2:62" ht="20.25" customHeight="1">
      <c r="B115" s="1152">
        <f>B113+1</f>
        <v>50</v>
      </c>
      <c r="C115" s="1216"/>
      <c r="D115" s="1143"/>
      <c r="E115" s="449"/>
      <c r="F115" s="450"/>
      <c r="G115" s="449"/>
      <c r="H115" s="450"/>
      <c r="I115" s="1217"/>
      <c r="J115" s="1218"/>
      <c r="K115" s="1141"/>
      <c r="L115" s="1142"/>
      <c r="M115" s="1142"/>
      <c r="N115" s="1143"/>
      <c r="O115" s="1147"/>
      <c r="P115" s="1148"/>
      <c r="Q115" s="1148"/>
      <c r="R115" s="1148"/>
      <c r="S115" s="1149"/>
      <c r="T115" s="469" t="s">
        <v>484</v>
      </c>
      <c r="U115" s="470"/>
      <c r="V115" s="471"/>
      <c r="W115" s="462"/>
      <c r="X115" s="463"/>
      <c r="Y115" s="463"/>
      <c r="Z115" s="463"/>
      <c r="AA115" s="463"/>
      <c r="AB115" s="463"/>
      <c r="AC115" s="464"/>
      <c r="AD115" s="462"/>
      <c r="AE115" s="463"/>
      <c r="AF115" s="463"/>
      <c r="AG115" s="463"/>
      <c r="AH115" s="463"/>
      <c r="AI115" s="463"/>
      <c r="AJ115" s="464"/>
      <c r="AK115" s="462"/>
      <c r="AL115" s="463"/>
      <c r="AM115" s="463"/>
      <c r="AN115" s="463"/>
      <c r="AO115" s="463"/>
      <c r="AP115" s="463"/>
      <c r="AQ115" s="464"/>
      <c r="AR115" s="462"/>
      <c r="AS115" s="463"/>
      <c r="AT115" s="463"/>
      <c r="AU115" s="463"/>
      <c r="AV115" s="463"/>
      <c r="AW115" s="463"/>
      <c r="AX115" s="464"/>
      <c r="AY115" s="462"/>
      <c r="AZ115" s="463"/>
      <c r="BA115" s="465"/>
      <c r="BB115" s="1150"/>
      <c r="BC115" s="1151"/>
      <c r="BD115" s="1205"/>
      <c r="BE115" s="1206"/>
      <c r="BF115" s="1207"/>
      <c r="BG115" s="1208"/>
      <c r="BH115" s="1208"/>
      <c r="BI115" s="1208"/>
      <c r="BJ115" s="1209"/>
    </row>
    <row r="116" spans="2:62" ht="20.25" customHeight="1">
      <c r="B116" s="1153"/>
      <c r="C116" s="1245"/>
      <c r="D116" s="1246"/>
      <c r="E116" s="472"/>
      <c r="F116" s="473">
        <f>C115</f>
        <v>0</v>
      </c>
      <c r="G116" s="472"/>
      <c r="H116" s="473">
        <f>I115</f>
        <v>0</v>
      </c>
      <c r="I116" s="1247"/>
      <c r="J116" s="1248"/>
      <c r="K116" s="1249"/>
      <c r="L116" s="1250"/>
      <c r="M116" s="1250"/>
      <c r="N116" s="1246"/>
      <c r="O116" s="1147"/>
      <c r="P116" s="1148"/>
      <c r="Q116" s="1148"/>
      <c r="R116" s="1148"/>
      <c r="S116" s="1149"/>
      <c r="T116" s="466" t="s">
        <v>487</v>
      </c>
      <c r="U116" s="467"/>
      <c r="V116" s="468"/>
      <c r="W116" s="454" t="str">
        <f>IF(W115="","",VLOOKUP(W115,'標準様式１（勤務表_シフト記号表）'!$C$6:$L$47,10,FALSE))</f>
        <v/>
      </c>
      <c r="X116" s="455" t="str">
        <f>IF(X115="","",VLOOKUP(X115,'標準様式１（勤務表_シフト記号表）'!$C$6:$L$47,10,FALSE))</f>
        <v/>
      </c>
      <c r="Y116" s="455" t="str">
        <f>IF(Y115="","",VLOOKUP(Y115,'標準様式１（勤務表_シフト記号表）'!$C$6:$L$47,10,FALSE))</f>
        <v/>
      </c>
      <c r="Z116" s="455" t="str">
        <f>IF(Z115="","",VLOOKUP(Z115,'標準様式１（勤務表_シフト記号表）'!$C$6:$L$47,10,FALSE))</f>
        <v/>
      </c>
      <c r="AA116" s="455" t="str">
        <f>IF(AA115="","",VLOOKUP(AA115,'標準様式１（勤務表_シフト記号表）'!$C$6:$L$47,10,FALSE))</f>
        <v/>
      </c>
      <c r="AB116" s="455" t="str">
        <f>IF(AB115="","",VLOOKUP(AB115,'標準様式１（勤務表_シフト記号表）'!$C$6:$L$47,10,FALSE))</f>
        <v/>
      </c>
      <c r="AC116" s="456" t="str">
        <f>IF(AC115="","",VLOOKUP(AC115,'標準様式１（勤務表_シフト記号表）'!$C$6:$L$47,10,FALSE))</f>
        <v/>
      </c>
      <c r="AD116" s="454" t="str">
        <f>IF(AD115="","",VLOOKUP(AD115,'標準様式１（勤務表_シフト記号表）'!$C$6:$L$47,10,FALSE))</f>
        <v/>
      </c>
      <c r="AE116" s="455" t="str">
        <f>IF(AE115="","",VLOOKUP(AE115,'標準様式１（勤務表_シフト記号表）'!$C$6:$L$47,10,FALSE))</f>
        <v/>
      </c>
      <c r="AF116" s="455" t="str">
        <f>IF(AF115="","",VLOOKUP(AF115,'標準様式１（勤務表_シフト記号表）'!$C$6:$L$47,10,FALSE))</f>
        <v/>
      </c>
      <c r="AG116" s="455" t="str">
        <f>IF(AG115="","",VLOOKUP(AG115,'標準様式１（勤務表_シフト記号表）'!$C$6:$L$47,10,FALSE))</f>
        <v/>
      </c>
      <c r="AH116" s="455" t="str">
        <f>IF(AH115="","",VLOOKUP(AH115,'標準様式１（勤務表_シフト記号表）'!$C$6:$L$47,10,FALSE))</f>
        <v/>
      </c>
      <c r="AI116" s="455" t="str">
        <f>IF(AI115="","",VLOOKUP(AI115,'標準様式１（勤務表_シフト記号表）'!$C$6:$L$47,10,FALSE))</f>
        <v/>
      </c>
      <c r="AJ116" s="456" t="str">
        <f>IF(AJ115="","",VLOOKUP(AJ115,'標準様式１（勤務表_シフト記号表）'!$C$6:$L$47,10,FALSE))</f>
        <v/>
      </c>
      <c r="AK116" s="454" t="str">
        <f>IF(AK115="","",VLOOKUP(AK115,'標準様式１（勤務表_シフト記号表）'!$C$6:$L$47,10,FALSE))</f>
        <v/>
      </c>
      <c r="AL116" s="455" t="str">
        <f>IF(AL115="","",VLOOKUP(AL115,'標準様式１（勤務表_シフト記号表）'!$C$6:$L$47,10,FALSE))</f>
        <v/>
      </c>
      <c r="AM116" s="455" t="str">
        <f>IF(AM115="","",VLOOKUP(AM115,'標準様式１（勤務表_シフト記号表）'!$C$6:$L$47,10,FALSE))</f>
        <v/>
      </c>
      <c r="AN116" s="455" t="str">
        <f>IF(AN115="","",VLOOKUP(AN115,'標準様式１（勤務表_シフト記号表）'!$C$6:$L$47,10,FALSE))</f>
        <v/>
      </c>
      <c r="AO116" s="455" t="str">
        <f>IF(AO115="","",VLOOKUP(AO115,'標準様式１（勤務表_シフト記号表）'!$C$6:$L$47,10,FALSE))</f>
        <v/>
      </c>
      <c r="AP116" s="455" t="str">
        <f>IF(AP115="","",VLOOKUP(AP115,'標準様式１（勤務表_シフト記号表）'!$C$6:$L$47,10,FALSE))</f>
        <v/>
      </c>
      <c r="AQ116" s="456" t="str">
        <f>IF(AQ115="","",VLOOKUP(AQ115,'標準様式１（勤務表_シフト記号表）'!$C$6:$L$47,10,FALSE))</f>
        <v/>
      </c>
      <c r="AR116" s="454" t="str">
        <f>IF(AR115="","",VLOOKUP(AR115,'標準様式１（勤務表_シフト記号表）'!$C$6:$L$47,10,FALSE))</f>
        <v/>
      </c>
      <c r="AS116" s="455" t="str">
        <f>IF(AS115="","",VLOOKUP(AS115,'標準様式１（勤務表_シフト記号表）'!$C$6:$L$47,10,FALSE))</f>
        <v/>
      </c>
      <c r="AT116" s="455" t="str">
        <f>IF(AT115="","",VLOOKUP(AT115,'標準様式１（勤務表_シフト記号表）'!$C$6:$L$47,10,FALSE))</f>
        <v/>
      </c>
      <c r="AU116" s="455" t="str">
        <f>IF(AU115="","",VLOOKUP(AU115,'標準様式１（勤務表_シフト記号表）'!$C$6:$L$47,10,FALSE))</f>
        <v/>
      </c>
      <c r="AV116" s="455" t="str">
        <f>IF(AV115="","",VLOOKUP(AV115,'標準様式１（勤務表_シフト記号表）'!$C$6:$L$47,10,FALSE))</f>
        <v/>
      </c>
      <c r="AW116" s="455" t="str">
        <f>IF(AW115="","",VLOOKUP(AW115,'標準様式１（勤務表_シフト記号表）'!$C$6:$L$47,10,FALSE))</f>
        <v/>
      </c>
      <c r="AX116" s="456" t="str">
        <f>IF(AX115="","",VLOOKUP(AX115,'標準様式１（勤務表_シフト記号表）'!$C$6:$L$47,10,FALSE))</f>
        <v/>
      </c>
      <c r="AY116" s="454" t="str">
        <f>IF(AY115="","",VLOOKUP(AY115,'標準様式１（勤務表_シフト記号表）'!$C$6:$L$47,10,FALSE))</f>
        <v/>
      </c>
      <c r="AZ116" s="455" t="str">
        <f>IF(AZ115="","",VLOOKUP(AZ115,'標準様式１（勤務表_シフト記号表）'!$C$6:$L$47,10,FALSE))</f>
        <v/>
      </c>
      <c r="BA116" s="455" t="str">
        <f>IF(BA115="","",VLOOKUP(BA115,'標準様式１（勤務表_シフト記号表）'!$C$6:$L$47,10,FALSE))</f>
        <v/>
      </c>
      <c r="BB116" s="1242">
        <f>IF($BE$3="４週",SUM(W116:AX116),IF($BE$3="暦月",SUM(W116:BA116),""))</f>
        <v>0</v>
      </c>
      <c r="BC116" s="1243"/>
      <c r="BD116" s="1244">
        <f>IF($BE$3="４週",BB116/4,IF($BE$3="暦月",(BB116/($BE$8/7)),""))</f>
        <v>0</v>
      </c>
      <c r="BE116" s="1243"/>
      <c r="BF116" s="1239"/>
      <c r="BG116" s="1240"/>
      <c r="BH116" s="1240"/>
      <c r="BI116" s="1240"/>
      <c r="BJ116" s="1241"/>
    </row>
    <row r="117" spans="2:62" ht="20.25" customHeight="1">
      <c r="B117" s="1152">
        <f>B115+1</f>
        <v>51</v>
      </c>
      <c r="C117" s="1216"/>
      <c r="D117" s="1143"/>
      <c r="E117" s="449"/>
      <c r="F117" s="450"/>
      <c r="G117" s="449"/>
      <c r="H117" s="450"/>
      <c r="I117" s="1217"/>
      <c r="J117" s="1218"/>
      <c r="K117" s="1141"/>
      <c r="L117" s="1142"/>
      <c r="M117" s="1142"/>
      <c r="N117" s="1143"/>
      <c r="O117" s="1147"/>
      <c r="P117" s="1148"/>
      <c r="Q117" s="1148"/>
      <c r="R117" s="1148"/>
      <c r="S117" s="1149"/>
      <c r="T117" s="469" t="s">
        <v>484</v>
      </c>
      <c r="U117" s="470"/>
      <c r="V117" s="471"/>
      <c r="W117" s="462"/>
      <c r="X117" s="463"/>
      <c r="Y117" s="463"/>
      <c r="Z117" s="463"/>
      <c r="AA117" s="463"/>
      <c r="AB117" s="463"/>
      <c r="AC117" s="464"/>
      <c r="AD117" s="462"/>
      <c r="AE117" s="463"/>
      <c r="AF117" s="463"/>
      <c r="AG117" s="463"/>
      <c r="AH117" s="463"/>
      <c r="AI117" s="463"/>
      <c r="AJ117" s="464"/>
      <c r="AK117" s="462"/>
      <c r="AL117" s="463"/>
      <c r="AM117" s="463"/>
      <c r="AN117" s="463"/>
      <c r="AO117" s="463"/>
      <c r="AP117" s="463"/>
      <c r="AQ117" s="464"/>
      <c r="AR117" s="462"/>
      <c r="AS117" s="463"/>
      <c r="AT117" s="463"/>
      <c r="AU117" s="463"/>
      <c r="AV117" s="463"/>
      <c r="AW117" s="463"/>
      <c r="AX117" s="464"/>
      <c r="AY117" s="462"/>
      <c r="AZ117" s="463"/>
      <c r="BA117" s="465"/>
      <c r="BB117" s="1150"/>
      <c r="BC117" s="1151"/>
      <c r="BD117" s="1205"/>
      <c r="BE117" s="1206"/>
      <c r="BF117" s="1207"/>
      <c r="BG117" s="1208"/>
      <c r="BH117" s="1208"/>
      <c r="BI117" s="1208"/>
      <c r="BJ117" s="1209"/>
    </row>
    <row r="118" spans="2:62" ht="20.25" customHeight="1">
      <c r="B118" s="1153"/>
      <c r="C118" s="1245"/>
      <c r="D118" s="1246"/>
      <c r="E118" s="472"/>
      <c r="F118" s="473">
        <f>C117</f>
        <v>0</v>
      </c>
      <c r="G118" s="472"/>
      <c r="H118" s="473">
        <f>I117</f>
        <v>0</v>
      </c>
      <c r="I118" s="1247"/>
      <c r="J118" s="1248"/>
      <c r="K118" s="1249"/>
      <c r="L118" s="1250"/>
      <c r="M118" s="1250"/>
      <c r="N118" s="1246"/>
      <c r="O118" s="1147"/>
      <c r="P118" s="1148"/>
      <c r="Q118" s="1148"/>
      <c r="R118" s="1148"/>
      <c r="S118" s="1149"/>
      <c r="T118" s="466" t="s">
        <v>487</v>
      </c>
      <c r="U118" s="467"/>
      <c r="V118" s="468"/>
      <c r="W118" s="454" t="str">
        <f>IF(W117="","",VLOOKUP(W117,'標準様式１（勤務表_シフト記号表）'!$C$6:$L$47,10,FALSE))</f>
        <v/>
      </c>
      <c r="X118" s="455" t="str">
        <f>IF(X117="","",VLOOKUP(X117,'標準様式１（勤務表_シフト記号表）'!$C$6:$L$47,10,FALSE))</f>
        <v/>
      </c>
      <c r="Y118" s="455" t="str">
        <f>IF(Y117="","",VLOOKUP(Y117,'標準様式１（勤務表_シフト記号表）'!$C$6:$L$47,10,FALSE))</f>
        <v/>
      </c>
      <c r="Z118" s="455" t="str">
        <f>IF(Z117="","",VLOOKUP(Z117,'標準様式１（勤務表_シフト記号表）'!$C$6:$L$47,10,FALSE))</f>
        <v/>
      </c>
      <c r="AA118" s="455" t="str">
        <f>IF(AA117="","",VLOOKUP(AA117,'標準様式１（勤務表_シフト記号表）'!$C$6:$L$47,10,FALSE))</f>
        <v/>
      </c>
      <c r="AB118" s="455" t="str">
        <f>IF(AB117="","",VLOOKUP(AB117,'標準様式１（勤務表_シフト記号表）'!$C$6:$L$47,10,FALSE))</f>
        <v/>
      </c>
      <c r="AC118" s="456" t="str">
        <f>IF(AC117="","",VLOOKUP(AC117,'標準様式１（勤務表_シフト記号表）'!$C$6:$L$47,10,FALSE))</f>
        <v/>
      </c>
      <c r="AD118" s="454" t="str">
        <f>IF(AD117="","",VLOOKUP(AD117,'標準様式１（勤務表_シフト記号表）'!$C$6:$L$47,10,FALSE))</f>
        <v/>
      </c>
      <c r="AE118" s="455" t="str">
        <f>IF(AE117="","",VLOOKUP(AE117,'標準様式１（勤務表_シフト記号表）'!$C$6:$L$47,10,FALSE))</f>
        <v/>
      </c>
      <c r="AF118" s="455" t="str">
        <f>IF(AF117="","",VLOOKUP(AF117,'標準様式１（勤務表_シフト記号表）'!$C$6:$L$47,10,FALSE))</f>
        <v/>
      </c>
      <c r="AG118" s="455" t="str">
        <f>IF(AG117="","",VLOOKUP(AG117,'標準様式１（勤務表_シフト記号表）'!$C$6:$L$47,10,FALSE))</f>
        <v/>
      </c>
      <c r="AH118" s="455" t="str">
        <f>IF(AH117="","",VLOOKUP(AH117,'標準様式１（勤務表_シフト記号表）'!$C$6:$L$47,10,FALSE))</f>
        <v/>
      </c>
      <c r="AI118" s="455" t="str">
        <f>IF(AI117="","",VLOOKUP(AI117,'標準様式１（勤務表_シフト記号表）'!$C$6:$L$47,10,FALSE))</f>
        <v/>
      </c>
      <c r="AJ118" s="456" t="str">
        <f>IF(AJ117="","",VLOOKUP(AJ117,'標準様式１（勤務表_シフト記号表）'!$C$6:$L$47,10,FALSE))</f>
        <v/>
      </c>
      <c r="AK118" s="454" t="str">
        <f>IF(AK117="","",VLOOKUP(AK117,'標準様式１（勤務表_シフト記号表）'!$C$6:$L$47,10,FALSE))</f>
        <v/>
      </c>
      <c r="AL118" s="455" t="str">
        <f>IF(AL117="","",VLOOKUP(AL117,'標準様式１（勤務表_シフト記号表）'!$C$6:$L$47,10,FALSE))</f>
        <v/>
      </c>
      <c r="AM118" s="455" t="str">
        <f>IF(AM117="","",VLOOKUP(AM117,'標準様式１（勤務表_シフト記号表）'!$C$6:$L$47,10,FALSE))</f>
        <v/>
      </c>
      <c r="AN118" s="455" t="str">
        <f>IF(AN117="","",VLOOKUP(AN117,'標準様式１（勤務表_シフト記号表）'!$C$6:$L$47,10,FALSE))</f>
        <v/>
      </c>
      <c r="AO118" s="455" t="str">
        <f>IF(AO117="","",VLOOKUP(AO117,'標準様式１（勤務表_シフト記号表）'!$C$6:$L$47,10,FALSE))</f>
        <v/>
      </c>
      <c r="AP118" s="455" t="str">
        <f>IF(AP117="","",VLOOKUP(AP117,'標準様式１（勤務表_シフト記号表）'!$C$6:$L$47,10,FALSE))</f>
        <v/>
      </c>
      <c r="AQ118" s="456" t="str">
        <f>IF(AQ117="","",VLOOKUP(AQ117,'標準様式１（勤務表_シフト記号表）'!$C$6:$L$47,10,FALSE))</f>
        <v/>
      </c>
      <c r="AR118" s="454" t="str">
        <f>IF(AR117="","",VLOOKUP(AR117,'標準様式１（勤務表_シフト記号表）'!$C$6:$L$47,10,FALSE))</f>
        <v/>
      </c>
      <c r="AS118" s="455" t="str">
        <f>IF(AS117="","",VLOOKUP(AS117,'標準様式１（勤務表_シフト記号表）'!$C$6:$L$47,10,FALSE))</f>
        <v/>
      </c>
      <c r="AT118" s="455" t="str">
        <f>IF(AT117="","",VLOOKUP(AT117,'標準様式１（勤務表_シフト記号表）'!$C$6:$L$47,10,FALSE))</f>
        <v/>
      </c>
      <c r="AU118" s="455" t="str">
        <f>IF(AU117="","",VLOOKUP(AU117,'標準様式１（勤務表_シフト記号表）'!$C$6:$L$47,10,FALSE))</f>
        <v/>
      </c>
      <c r="AV118" s="455" t="str">
        <f>IF(AV117="","",VLOOKUP(AV117,'標準様式１（勤務表_シフト記号表）'!$C$6:$L$47,10,FALSE))</f>
        <v/>
      </c>
      <c r="AW118" s="455" t="str">
        <f>IF(AW117="","",VLOOKUP(AW117,'標準様式１（勤務表_シフト記号表）'!$C$6:$L$47,10,FALSE))</f>
        <v/>
      </c>
      <c r="AX118" s="456" t="str">
        <f>IF(AX117="","",VLOOKUP(AX117,'標準様式１（勤務表_シフト記号表）'!$C$6:$L$47,10,FALSE))</f>
        <v/>
      </c>
      <c r="AY118" s="454" t="str">
        <f>IF(AY117="","",VLOOKUP(AY117,'標準様式１（勤務表_シフト記号表）'!$C$6:$L$47,10,FALSE))</f>
        <v/>
      </c>
      <c r="AZ118" s="455" t="str">
        <f>IF(AZ117="","",VLOOKUP(AZ117,'標準様式１（勤務表_シフト記号表）'!$C$6:$L$47,10,FALSE))</f>
        <v/>
      </c>
      <c r="BA118" s="455" t="str">
        <f>IF(BA117="","",VLOOKUP(BA117,'標準様式１（勤務表_シフト記号表）'!$C$6:$L$47,10,FALSE))</f>
        <v/>
      </c>
      <c r="BB118" s="1242">
        <f>IF($BE$3="４週",SUM(W118:AX118),IF($BE$3="暦月",SUM(W118:BA118),""))</f>
        <v>0</v>
      </c>
      <c r="BC118" s="1243"/>
      <c r="BD118" s="1244">
        <f>IF($BE$3="４週",BB118/4,IF($BE$3="暦月",(BB118/($BE$8/7)),""))</f>
        <v>0</v>
      </c>
      <c r="BE118" s="1243"/>
      <c r="BF118" s="1239"/>
      <c r="BG118" s="1240"/>
      <c r="BH118" s="1240"/>
      <c r="BI118" s="1240"/>
      <c r="BJ118" s="1241"/>
    </row>
    <row r="119" spans="2:62" ht="20.25" customHeight="1">
      <c r="B119" s="1152">
        <f>B117+1</f>
        <v>52</v>
      </c>
      <c r="C119" s="1216"/>
      <c r="D119" s="1143"/>
      <c r="E119" s="449"/>
      <c r="F119" s="450"/>
      <c r="G119" s="449"/>
      <c r="H119" s="450"/>
      <c r="I119" s="1217"/>
      <c r="J119" s="1218"/>
      <c r="K119" s="1141"/>
      <c r="L119" s="1142"/>
      <c r="M119" s="1142"/>
      <c r="N119" s="1143"/>
      <c r="O119" s="1147"/>
      <c r="P119" s="1148"/>
      <c r="Q119" s="1148"/>
      <c r="R119" s="1148"/>
      <c r="S119" s="1149"/>
      <c r="T119" s="469" t="s">
        <v>484</v>
      </c>
      <c r="U119" s="470"/>
      <c r="V119" s="471"/>
      <c r="W119" s="462"/>
      <c r="X119" s="463"/>
      <c r="Y119" s="463"/>
      <c r="Z119" s="463"/>
      <c r="AA119" s="463"/>
      <c r="AB119" s="463"/>
      <c r="AC119" s="464"/>
      <c r="AD119" s="462"/>
      <c r="AE119" s="463"/>
      <c r="AF119" s="463"/>
      <c r="AG119" s="463"/>
      <c r="AH119" s="463"/>
      <c r="AI119" s="463"/>
      <c r="AJ119" s="464"/>
      <c r="AK119" s="462"/>
      <c r="AL119" s="463"/>
      <c r="AM119" s="463"/>
      <c r="AN119" s="463"/>
      <c r="AO119" s="463"/>
      <c r="AP119" s="463"/>
      <c r="AQ119" s="464"/>
      <c r="AR119" s="462"/>
      <c r="AS119" s="463"/>
      <c r="AT119" s="463"/>
      <c r="AU119" s="463"/>
      <c r="AV119" s="463"/>
      <c r="AW119" s="463"/>
      <c r="AX119" s="464"/>
      <c r="AY119" s="462"/>
      <c r="AZ119" s="463"/>
      <c r="BA119" s="465"/>
      <c r="BB119" s="1150"/>
      <c r="BC119" s="1151"/>
      <c r="BD119" s="1205"/>
      <c r="BE119" s="1206"/>
      <c r="BF119" s="1207"/>
      <c r="BG119" s="1208"/>
      <c r="BH119" s="1208"/>
      <c r="BI119" s="1208"/>
      <c r="BJ119" s="1209"/>
    </row>
    <row r="120" spans="2:62" ht="20.25" customHeight="1">
      <c r="B120" s="1153"/>
      <c r="C120" s="1245"/>
      <c r="D120" s="1246"/>
      <c r="E120" s="472"/>
      <c r="F120" s="473">
        <f>C119</f>
        <v>0</v>
      </c>
      <c r="G120" s="472"/>
      <c r="H120" s="473">
        <f>I119</f>
        <v>0</v>
      </c>
      <c r="I120" s="1247"/>
      <c r="J120" s="1248"/>
      <c r="K120" s="1249"/>
      <c r="L120" s="1250"/>
      <c r="M120" s="1250"/>
      <c r="N120" s="1246"/>
      <c r="O120" s="1147"/>
      <c r="P120" s="1148"/>
      <c r="Q120" s="1148"/>
      <c r="R120" s="1148"/>
      <c r="S120" s="1149"/>
      <c r="T120" s="466" t="s">
        <v>487</v>
      </c>
      <c r="U120" s="467"/>
      <c r="V120" s="468"/>
      <c r="W120" s="454" t="str">
        <f>IF(W119="","",VLOOKUP(W119,'標準様式１（勤務表_シフト記号表）'!$C$6:$L$47,10,FALSE))</f>
        <v/>
      </c>
      <c r="X120" s="455" t="str">
        <f>IF(X119="","",VLOOKUP(X119,'標準様式１（勤務表_シフト記号表）'!$C$6:$L$47,10,FALSE))</f>
        <v/>
      </c>
      <c r="Y120" s="455" t="str">
        <f>IF(Y119="","",VLOOKUP(Y119,'標準様式１（勤務表_シフト記号表）'!$C$6:$L$47,10,FALSE))</f>
        <v/>
      </c>
      <c r="Z120" s="455" t="str">
        <f>IF(Z119="","",VLOOKUP(Z119,'標準様式１（勤務表_シフト記号表）'!$C$6:$L$47,10,FALSE))</f>
        <v/>
      </c>
      <c r="AA120" s="455" t="str">
        <f>IF(AA119="","",VLOOKUP(AA119,'標準様式１（勤務表_シフト記号表）'!$C$6:$L$47,10,FALSE))</f>
        <v/>
      </c>
      <c r="AB120" s="455" t="str">
        <f>IF(AB119="","",VLOOKUP(AB119,'標準様式１（勤務表_シフト記号表）'!$C$6:$L$47,10,FALSE))</f>
        <v/>
      </c>
      <c r="AC120" s="456" t="str">
        <f>IF(AC119="","",VLOOKUP(AC119,'標準様式１（勤務表_シフト記号表）'!$C$6:$L$47,10,FALSE))</f>
        <v/>
      </c>
      <c r="AD120" s="454" t="str">
        <f>IF(AD119="","",VLOOKUP(AD119,'標準様式１（勤務表_シフト記号表）'!$C$6:$L$47,10,FALSE))</f>
        <v/>
      </c>
      <c r="AE120" s="455" t="str">
        <f>IF(AE119="","",VLOOKUP(AE119,'標準様式１（勤務表_シフト記号表）'!$C$6:$L$47,10,FALSE))</f>
        <v/>
      </c>
      <c r="AF120" s="455" t="str">
        <f>IF(AF119="","",VLOOKUP(AF119,'標準様式１（勤務表_シフト記号表）'!$C$6:$L$47,10,FALSE))</f>
        <v/>
      </c>
      <c r="AG120" s="455" t="str">
        <f>IF(AG119="","",VLOOKUP(AG119,'標準様式１（勤務表_シフト記号表）'!$C$6:$L$47,10,FALSE))</f>
        <v/>
      </c>
      <c r="AH120" s="455" t="str">
        <f>IF(AH119="","",VLOOKUP(AH119,'標準様式１（勤務表_シフト記号表）'!$C$6:$L$47,10,FALSE))</f>
        <v/>
      </c>
      <c r="AI120" s="455" t="str">
        <f>IF(AI119="","",VLOOKUP(AI119,'標準様式１（勤務表_シフト記号表）'!$C$6:$L$47,10,FALSE))</f>
        <v/>
      </c>
      <c r="AJ120" s="456" t="str">
        <f>IF(AJ119="","",VLOOKUP(AJ119,'標準様式１（勤務表_シフト記号表）'!$C$6:$L$47,10,FALSE))</f>
        <v/>
      </c>
      <c r="AK120" s="454" t="str">
        <f>IF(AK119="","",VLOOKUP(AK119,'標準様式１（勤務表_シフト記号表）'!$C$6:$L$47,10,FALSE))</f>
        <v/>
      </c>
      <c r="AL120" s="455" t="str">
        <f>IF(AL119="","",VLOOKUP(AL119,'標準様式１（勤務表_シフト記号表）'!$C$6:$L$47,10,FALSE))</f>
        <v/>
      </c>
      <c r="AM120" s="455" t="str">
        <f>IF(AM119="","",VLOOKUP(AM119,'標準様式１（勤務表_シフト記号表）'!$C$6:$L$47,10,FALSE))</f>
        <v/>
      </c>
      <c r="AN120" s="455" t="str">
        <f>IF(AN119="","",VLOOKUP(AN119,'標準様式１（勤務表_シフト記号表）'!$C$6:$L$47,10,FALSE))</f>
        <v/>
      </c>
      <c r="AO120" s="455" t="str">
        <f>IF(AO119="","",VLOOKUP(AO119,'標準様式１（勤務表_シフト記号表）'!$C$6:$L$47,10,FALSE))</f>
        <v/>
      </c>
      <c r="AP120" s="455" t="str">
        <f>IF(AP119="","",VLOOKUP(AP119,'標準様式１（勤務表_シフト記号表）'!$C$6:$L$47,10,FALSE))</f>
        <v/>
      </c>
      <c r="AQ120" s="456" t="str">
        <f>IF(AQ119="","",VLOOKUP(AQ119,'標準様式１（勤務表_シフト記号表）'!$C$6:$L$47,10,FALSE))</f>
        <v/>
      </c>
      <c r="AR120" s="454" t="str">
        <f>IF(AR119="","",VLOOKUP(AR119,'標準様式１（勤務表_シフト記号表）'!$C$6:$L$47,10,FALSE))</f>
        <v/>
      </c>
      <c r="AS120" s="455" t="str">
        <f>IF(AS119="","",VLOOKUP(AS119,'標準様式１（勤務表_シフト記号表）'!$C$6:$L$47,10,FALSE))</f>
        <v/>
      </c>
      <c r="AT120" s="455" t="str">
        <f>IF(AT119="","",VLOOKUP(AT119,'標準様式１（勤務表_シフト記号表）'!$C$6:$L$47,10,FALSE))</f>
        <v/>
      </c>
      <c r="AU120" s="455" t="str">
        <f>IF(AU119="","",VLOOKUP(AU119,'標準様式１（勤務表_シフト記号表）'!$C$6:$L$47,10,FALSE))</f>
        <v/>
      </c>
      <c r="AV120" s="455" t="str">
        <f>IF(AV119="","",VLOOKUP(AV119,'標準様式１（勤務表_シフト記号表）'!$C$6:$L$47,10,FALSE))</f>
        <v/>
      </c>
      <c r="AW120" s="455" t="str">
        <f>IF(AW119="","",VLOOKUP(AW119,'標準様式１（勤務表_シフト記号表）'!$C$6:$L$47,10,FALSE))</f>
        <v/>
      </c>
      <c r="AX120" s="456" t="str">
        <f>IF(AX119="","",VLOOKUP(AX119,'標準様式１（勤務表_シフト記号表）'!$C$6:$L$47,10,FALSE))</f>
        <v/>
      </c>
      <c r="AY120" s="454" t="str">
        <f>IF(AY119="","",VLOOKUP(AY119,'標準様式１（勤務表_シフト記号表）'!$C$6:$L$47,10,FALSE))</f>
        <v/>
      </c>
      <c r="AZ120" s="455" t="str">
        <f>IF(AZ119="","",VLOOKUP(AZ119,'標準様式１（勤務表_シフト記号表）'!$C$6:$L$47,10,FALSE))</f>
        <v/>
      </c>
      <c r="BA120" s="455" t="str">
        <f>IF(BA119="","",VLOOKUP(BA119,'標準様式１（勤務表_シフト記号表）'!$C$6:$L$47,10,FALSE))</f>
        <v/>
      </c>
      <c r="BB120" s="1242">
        <f>IF($BE$3="４週",SUM(W120:AX120),IF($BE$3="暦月",SUM(W120:BA120),""))</f>
        <v>0</v>
      </c>
      <c r="BC120" s="1243"/>
      <c r="BD120" s="1244">
        <f>IF($BE$3="４週",BB120/4,IF($BE$3="暦月",(BB120/($BE$8/7)),""))</f>
        <v>0</v>
      </c>
      <c r="BE120" s="1243"/>
      <c r="BF120" s="1239"/>
      <c r="BG120" s="1240"/>
      <c r="BH120" s="1240"/>
      <c r="BI120" s="1240"/>
      <c r="BJ120" s="1241"/>
    </row>
    <row r="121" spans="2:62" ht="20.25" customHeight="1">
      <c r="B121" s="1152">
        <f>B119+1</f>
        <v>53</v>
      </c>
      <c r="C121" s="1216"/>
      <c r="D121" s="1143"/>
      <c r="E121" s="449"/>
      <c r="F121" s="450"/>
      <c r="G121" s="449"/>
      <c r="H121" s="450"/>
      <c r="I121" s="1217"/>
      <c r="J121" s="1218"/>
      <c r="K121" s="1141"/>
      <c r="L121" s="1142"/>
      <c r="M121" s="1142"/>
      <c r="N121" s="1143"/>
      <c r="O121" s="1147"/>
      <c r="P121" s="1148"/>
      <c r="Q121" s="1148"/>
      <c r="R121" s="1148"/>
      <c r="S121" s="1149"/>
      <c r="T121" s="469" t="s">
        <v>484</v>
      </c>
      <c r="U121" s="470"/>
      <c r="V121" s="471"/>
      <c r="W121" s="462"/>
      <c r="X121" s="463"/>
      <c r="Y121" s="463"/>
      <c r="Z121" s="463"/>
      <c r="AA121" s="463"/>
      <c r="AB121" s="463"/>
      <c r="AC121" s="464"/>
      <c r="AD121" s="462"/>
      <c r="AE121" s="463"/>
      <c r="AF121" s="463"/>
      <c r="AG121" s="463"/>
      <c r="AH121" s="463"/>
      <c r="AI121" s="463"/>
      <c r="AJ121" s="464"/>
      <c r="AK121" s="462"/>
      <c r="AL121" s="463"/>
      <c r="AM121" s="463"/>
      <c r="AN121" s="463"/>
      <c r="AO121" s="463"/>
      <c r="AP121" s="463"/>
      <c r="AQ121" s="464"/>
      <c r="AR121" s="462"/>
      <c r="AS121" s="463"/>
      <c r="AT121" s="463"/>
      <c r="AU121" s="463"/>
      <c r="AV121" s="463"/>
      <c r="AW121" s="463"/>
      <c r="AX121" s="464"/>
      <c r="AY121" s="462"/>
      <c r="AZ121" s="463"/>
      <c r="BA121" s="465"/>
      <c r="BB121" s="1150"/>
      <c r="BC121" s="1151"/>
      <c r="BD121" s="1205"/>
      <c r="BE121" s="1206"/>
      <c r="BF121" s="1207"/>
      <c r="BG121" s="1208"/>
      <c r="BH121" s="1208"/>
      <c r="BI121" s="1208"/>
      <c r="BJ121" s="1209"/>
    </row>
    <row r="122" spans="2:62" ht="20.25" customHeight="1">
      <c r="B122" s="1153"/>
      <c r="C122" s="1245"/>
      <c r="D122" s="1246"/>
      <c r="E122" s="472"/>
      <c r="F122" s="473">
        <f>C121</f>
        <v>0</v>
      </c>
      <c r="G122" s="472"/>
      <c r="H122" s="473">
        <f>I121</f>
        <v>0</v>
      </c>
      <c r="I122" s="1247"/>
      <c r="J122" s="1248"/>
      <c r="K122" s="1249"/>
      <c r="L122" s="1250"/>
      <c r="M122" s="1250"/>
      <c r="N122" s="1246"/>
      <c r="O122" s="1147"/>
      <c r="P122" s="1148"/>
      <c r="Q122" s="1148"/>
      <c r="R122" s="1148"/>
      <c r="S122" s="1149"/>
      <c r="T122" s="466" t="s">
        <v>487</v>
      </c>
      <c r="U122" s="467"/>
      <c r="V122" s="468"/>
      <c r="W122" s="454" t="str">
        <f>IF(W121="","",VLOOKUP(W121,'標準様式１（勤務表_シフト記号表）'!$C$6:$L$47,10,FALSE))</f>
        <v/>
      </c>
      <c r="X122" s="455" t="str">
        <f>IF(X121="","",VLOOKUP(X121,'標準様式１（勤務表_シフト記号表）'!$C$6:$L$47,10,FALSE))</f>
        <v/>
      </c>
      <c r="Y122" s="455" t="str">
        <f>IF(Y121="","",VLOOKUP(Y121,'標準様式１（勤務表_シフト記号表）'!$C$6:$L$47,10,FALSE))</f>
        <v/>
      </c>
      <c r="Z122" s="455" t="str">
        <f>IF(Z121="","",VLOOKUP(Z121,'標準様式１（勤務表_シフト記号表）'!$C$6:$L$47,10,FALSE))</f>
        <v/>
      </c>
      <c r="AA122" s="455" t="str">
        <f>IF(AA121="","",VLOOKUP(AA121,'標準様式１（勤務表_シフト記号表）'!$C$6:$L$47,10,FALSE))</f>
        <v/>
      </c>
      <c r="AB122" s="455" t="str">
        <f>IF(AB121="","",VLOOKUP(AB121,'標準様式１（勤務表_シフト記号表）'!$C$6:$L$47,10,FALSE))</f>
        <v/>
      </c>
      <c r="AC122" s="456" t="str">
        <f>IF(AC121="","",VLOOKUP(AC121,'標準様式１（勤務表_シフト記号表）'!$C$6:$L$47,10,FALSE))</f>
        <v/>
      </c>
      <c r="AD122" s="454" t="str">
        <f>IF(AD121="","",VLOOKUP(AD121,'標準様式１（勤務表_シフト記号表）'!$C$6:$L$47,10,FALSE))</f>
        <v/>
      </c>
      <c r="AE122" s="455" t="str">
        <f>IF(AE121="","",VLOOKUP(AE121,'標準様式１（勤務表_シフト記号表）'!$C$6:$L$47,10,FALSE))</f>
        <v/>
      </c>
      <c r="AF122" s="455" t="str">
        <f>IF(AF121="","",VLOOKUP(AF121,'標準様式１（勤務表_シフト記号表）'!$C$6:$L$47,10,FALSE))</f>
        <v/>
      </c>
      <c r="AG122" s="455" t="str">
        <f>IF(AG121="","",VLOOKUP(AG121,'標準様式１（勤務表_シフト記号表）'!$C$6:$L$47,10,FALSE))</f>
        <v/>
      </c>
      <c r="AH122" s="455" t="str">
        <f>IF(AH121="","",VLOOKUP(AH121,'標準様式１（勤務表_シフト記号表）'!$C$6:$L$47,10,FALSE))</f>
        <v/>
      </c>
      <c r="AI122" s="455" t="str">
        <f>IF(AI121="","",VLOOKUP(AI121,'標準様式１（勤務表_シフト記号表）'!$C$6:$L$47,10,FALSE))</f>
        <v/>
      </c>
      <c r="AJ122" s="456" t="str">
        <f>IF(AJ121="","",VLOOKUP(AJ121,'標準様式１（勤務表_シフト記号表）'!$C$6:$L$47,10,FALSE))</f>
        <v/>
      </c>
      <c r="AK122" s="454" t="str">
        <f>IF(AK121="","",VLOOKUP(AK121,'標準様式１（勤務表_シフト記号表）'!$C$6:$L$47,10,FALSE))</f>
        <v/>
      </c>
      <c r="AL122" s="455" t="str">
        <f>IF(AL121="","",VLOOKUP(AL121,'標準様式１（勤務表_シフト記号表）'!$C$6:$L$47,10,FALSE))</f>
        <v/>
      </c>
      <c r="AM122" s="455" t="str">
        <f>IF(AM121="","",VLOOKUP(AM121,'標準様式１（勤務表_シフト記号表）'!$C$6:$L$47,10,FALSE))</f>
        <v/>
      </c>
      <c r="AN122" s="455" t="str">
        <f>IF(AN121="","",VLOOKUP(AN121,'標準様式１（勤務表_シフト記号表）'!$C$6:$L$47,10,FALSE))</f>
        <v/>
      </c>
      <c r="AO122" s="455" t="str">
        <f>IF(AO121="","",VLOOKUP(AO121,'標準様式１（勤務表_シフト記号表）'!$C$6:$L$47,10,FALSE))</f>
        <v/>
      </c>
      <c r="AP122" s="455" t="str">
        <f>IF(AP121="","",VLOOKUP(AP121,'標準様式１（勤務表_シフト記号表）'!$C$6:$L$47,10,FALSE))</f>
        <v/>
      </c>
      <c r="AQ122" s="456" t="str">
        <f>IF(AQ121="","",VLOOKUP(AQ121,'標準様式１（勤務表_シフト記号表）'!$C$6:$L$47,10,FALSE))</f>
        <v/>
      </c>
      <c r="AR122" s="454" t="str">
        <f>IF(AR121="","",VLOOKUP(AR121,'標準様式１（勤務表_シフト記号表）'!$C$6:$L$47,10,FALSE))</f>
        <v/>
      </c>
      <c r="AS122" s="455" t="str">
        <f>IF(AS121="","",VLOOKUP(AS121,'標準様式１（勤務表_シフト記号表）'!$C$6:$L$47,10,FALSE))</f>
        <v/>
      </c>
      <c r="AT122" s="455" t="str">
        <f>IF(AT121="","",VLOOKUP(AT121,'標準様式１（勤務表_シフト記号表）'!$C$6:$L$47,10,FALSE))</f>
        <v/>
      </c>
      <c r="AU122" s="455" t="str">
        <f>IF(AU121="","",VLOOKUP(AU121,'標準様式１（勤務表_シフト記号表）'!$C$6:$L$47,10,FALSE))</f>
        <v/>
      </c>
      <c r="AV122" s="455" t="str">
        <f>IF(AV121="","",VLOOKUP(AV121,'標準様式１（勤務表_シフト記号表）'!$C$6:$L$47,10,FALSE))</f>
        <v/>
      </c>
      <c r="AW122" s="455" t="str">
        <f>IF(AW121="","",VLOOKUP(AW121,'標準様式１（勤務表_シフト記号表）'!$C$6:$L$47,10,FALSE))</f>
        <v/>
      </c>
      <c r="AX122" s="456" t="str">
        <f>IF(AX121="","",VLOOKUP(AX121,'標準様式１（勤務表_シフト記号表）'!$C$6:$L$47,10,FALSE))</f>
        <v/>
      </c>
      <c r="AY122" s="454" t="str">
        <f>IF(AY121="","",VLOOKUP(AY121,'標準様式１（勤務表_シフト記号表）'!$C$6:$L$47,10,FALSE))</f>
        <v/>
      </c>
      <c r="AZ122" s="455" t="str">
        <f>IF(AZ121="","",VLOOKUP(AZ121,'標準様式１（勤務表_シフト記号表）'!$C$6:$L$47,10,FALSE))</f>
        <v/>
      </c>
      <c r="BA122" s="455" t="str">
        <f>IF(BA121="","",VLOOKUP(BA121,'標準様式１（勤務表_シフト記号表）'!$C$6:$L$47,10,FALSE))</f>
        <v/>
      </c>
      <c r="BB122" s="1242">
        <f>IF($BE$3="４週",SUM(W122:AX122),IF($BE$3="暦月",SUM(W122:BA122),""))</f>
        <v>0</v>
      </c>
      <c r="BC122" s="1243"/>
      <c r="BD122" s="1244">
        <f>IF($BE$3="４週",BB122/4,IF($BE$3="暦月",(BB122/($BE$8/7)),""))</f>
        <v>0</v>
      </c>
      <c r="BE122" s="1243"/>
      <c r="BF122" s="1239"/>
      <c r="BG122" s="1240"/>
      <c r="BH122" s="1240"/>
      <c r="BI122" s="1240"/>
      <c r="BJ122" s="1241"/>
    </row>
    <row r="123" spans="2:62" ht="20.25" customHeight="1">
      <c r="B123" s="1152">
        <f>B121+1</f>
        <v>54</v>
      </c>
      <c r="C123" s="1216"/>
      <c r="D123" s="1143"/>
      <c r="E123" s="449"/>
      <c r="F123" s="450"/>
      <c r="G123" s="449"/>
      <c r="H123" s="450"/>
      <c r="I123" s="1217"/>
      <c r="J123" s="1218"/>
      <c r="K123" s="1141"/>
      <c r="L123" s="1142"/>
      <c r="M123" s="1142"/>
      <c r="N123" s="1143"/>
      <c r="O123" s="1147"/>
      <c r="P123" s="1148"/>
      <c r="Q123" s="1148"/>
      <c r="R123" s="1148"/>
      <c r="S123" s="1149"/>
      <c r="T123" s="469" t="s">
        <v>484</v>
      </c>
      <c r="U123" s="470"/>
      <c r="V123" s="471"/>
      <c r="W123" s="462"/>
      <c r="X123" s="463"/>
      <c r="Y123" s="463"/>
      <c r="Z123" s="463"/>
      <c r="AA123" s="463"/>
      <c r="AB123" s="463"/>
      <c r="AC123" s="464"/>
      <c r="AD123" s="462"/>
      <c r="AE123" s="463"/>
      <c r="AF123" s="463"/>
      <c r="AG123" s="463"/>
      <c r="AH123" s="463"/>
      <c r="AI123" s="463"/>
      <c r="AJ123" s="464"/>
      <c r="AK123" s="462"/>
      <c r="AL123" s="463"/>
      <c r="AM123" s="463"/>
      <c r="AN123" s="463"/>
      <c r="AO123" s="463"/>
      <c r="AP123" s="463"/>
      <c r="AQ123" s="464"/>
      <c r="AR123" s="462"/>
      <c r="AS123" s="463"/>
      <c r="AT123" s="463"/>
      <c r="AU123" s="463"/>
      <c r="AV123" s="463"/>
      <c r="AW123" s="463"/>
      <c r="AX123" s="464"/>
      <c r="AY123" s="462"/>
      <c r="AZ123" s="463"/>
      <c r="BA123" s="465"/>
      <c r="BB123" s="1150"/>
      <c r="BC123" s="1151"/>
      <c r="BD123" s="1205"/>
      <c r="BE123" s="1206"/>
      <c r="BF123" s="1207"/>
      <c r="BG123" s="1208"/>
      <c r="BH123" s="1208"/>
      <c r="BI123" s="1208"/>
      <c r="BJ123" s="1209"/>
    </row>
    <row r="124" spans="2:62" ht="20.25" customHeight="1">
      <c r="B124" s="1153"/>
      <c r="C124" s="1245"/>
      <c r="D124" s="1246"/>
      <c r="E124" s="472"/>
      <c r="F124" s="473">
        <f>C123</f>
        <v>0</v>
      </c>
      <c r="G124" s="472"/>
      <c r="H124" s="473">
        <f>I123</f>
        <v>0</v>
      </c>
      <c r="I124" s="1247"/>
      <c r="J124" s="1248"/>
      <c r="K124" s="1249"/>
      <c r="L124" s="1250"/>
      <c r="M124" s="1250"/>
      <c r="N124" s="1246"/>
      <c r="O124" s="1147"/>
      <c r="P124" s="1148"/>
      <c r="Q124" s="1148"/>
      <c r="R124" s="1148"/>
      <c r="S124" s="1149"/>
      <c r="T124" s="466" t="s">
        <v>487</v>
      </c>
      <c r="U124" s="467"/>
      <c r="V124" s="468"/>
      <c r="W124" s="454" t="str">
        <f>IF(W123="","",VLOOKUP(W123,'標準様式１（勤務表_シフト記号表）'!$C$6:$L$47,10,FALSE))</f>
        <v/>
      </c>
      <c r="X124" s="455" t="str">
        <f>IF(X123="","",VLOOKUP(X123,'標準様式１（勤務表_シフト記号表）'!$C$6:$L$47,10,FALSE))</f>
        <v/>
      </c>
      <c r="Y124" s="455" t="str">
        <f>IF(Y123="","",VLOOKUP(Y123,'標準様式１（勤務表_シフト記号表）'!$C$6:$L$47,10,FALSE))</f>
        <v/>
      </c>
      <c r="Z124" s="455" t="str">
        <f>IF(Z123="","",VLOOKUP(Z123,'標準様式１（勤務表_シフト記号表）'!$C$6:$L$47,10,FALSE))</f>
        <v/>
      </c>
      <c r="AA124" s="455" t="str">
        <f>IF(AA123="","",VLOOKUP(AA123,'標準様式１（勤務表_シフト記号表）'!$C$6:$L$47,10,FALSE))</f>
        <v/>
      </c>
      <c r="AB124" s="455" t="str">
        <f>IF(AB123="","",VLOOKUP(AB123,'標準様式１（勤務表_シフト記号表）'!$C$6:$L$47,10,FALSE))</f>
        <v/>
      </c>
      <c r="AC124" s="456" t="str">
        <f>IF(AC123="","",VLOOKUP(AC123,'標準様式１（勤務表_シフト記号表）'!$C$6:$L$47,10,FALSE))</f>
        <v/>
      </c>
      <c r="AD124" s="454" t="str">
        <f>IF(AD123="","",VLOOKUP(AD123,'標準様式１（勤務表_シフト記号表）'!$C$6:$L$47,10,FALSE))</f>
        <v/>
      </c>
      <c r="AE124" s="455" t="str">
        <f>IF(AE123="","",VLOOKUP(AE123,'標準様式１（勤務表_シフト記号表）'!$C$6:$L$47,10,FALSE))</f>
        <v/>
      </c>
      <c r="AF124" s="455" t="str">
        <f>IF(AF123="","",VLOOKUP(AF123,'標準様式１（勤務表_シフト記号表）'!$C$6:$L$47,10,FALSE))</f>
        <v/>
      </c>
      <c r="AG124" s="455" t="str">
        <f>IF(AG123="","",VLOOKUP(AG123,'標準様式１（勤務表_シフト記号表）'!$C$6:$L$47,10,FALSE))</f>
        <v/>
      </c>
      <c r="AH124" s="455" t="str">
        <f>IF(AH123="","",VLOOKUP(AH123,'標準様式１（勤務表_シフト記号表）'!$C$6:$L$47,10,FALSE))</f>
        <v/>
      </c>
      <c r="AI124" s="455" t="str">
        <f>IF(AI123="","",VLOOKUP(AI123,'標準様式１（勤務表_シフト記号表）'!$C$6:$L$47,10,FALSE))</f>
        <v/>
      </c>
      <c r="AJ124" s="456" t="str">
        <f>IF(AJ123="","",VLOOKUP(AJ123,'標準様式１（勤務表_シフト記号表）'!$C$6:$L$47,10,FALSE))</f>
        <v/>
      </c>
      <c r="AK124" s="454" t="str">
        <f>IF(AK123="","",VLOOKUP(AK123,'標準様式１（勤務表_シフト記号表）'!$C$6:$L$47,10,FALSE))</f>
        <v/>
      </c>
      <c r="AL124" s="455" t="str">
        <f>IF(AL123="","",VLOOKUP(AL123,'標準様式１（勤務表_シフト記号表）'!$C$6:$L$47,10,FALSE))</f>
        <v/>
      </c>
      <c r="AM124" s="455" t="str">
        <f>IF(AM123="","",VLOOKUP(AM123,'標準様式１（勤務表_シフト記号表）'!$C$6:$L$47,10,FALSE))</f>
        <v/>
      </c>
      <c r="AN124" s="455" t="str">
        <f>IF(AN123="","",VLOOKUP(AN123,'標準様式１（勤務表_シフト記号表）'!$C$6:$L$47,10,FALSE))</f>
        <v/>
      </c>
      <c r="AO124" s="455" t="str">
        <f>IF(AO123="","",VLOOKUP(AO123,'標準様式１（勤務表_シフト記号表）'!$C$6:$L$47,10,FALSE))</f>
        <v/>
      </c>
      <c r="AP124" s="455" t="str">
        <f>IF(AP123="","",VLOOKUP(AP123,'標準様式１（勤務表_シフト記号表）'!$C$6:$L$47,10,FALSE))</f>
        <v/>
      </c>
      <c r="AQ124" s="456" t="str">
        <f>IF(AQ123="","",VLOOKUP(AQ123,'標準様式１（勤務表_シフト記号表）'!$C$6:$L$47,10,FALSE))</f>
        <v/>
      </c>
      <c r="AR124" s="454" t="str">
        <f>IF(AR123="","",VLOOKUP(AR123,'標準様式１（勤務表_シフト記号表）'!$C$6:$L$47,10,FALSE))</f>
        <v/>
      </c>
      <c r="AS124" s="455" t="str">
        <f>IF(AS123="","",VLOOKUP(AS123,'標準様式１（勤務表_シフト記号表）'!$C$6:$L$47,10,FALSE))</f>
        <v/>
      </c>
      <c r="AT124" s="455" t="str">
        <f>IF(AT123="","",VLOOKUP(AT123,'標準様式１（勤務表_シフト記号表）'!$C$6:$L$47,10,FALSE))</f>
        <v/>
      </c>
      <c r="AU124" s="455" t="str">
        <f>IF(AU123="","",VLOOKUP(AU123,'標準様式１（勤務表_シフト記号表）'!$C$6:$L$47,10,FALSE))</f>
        <v/>
      </c>
      <c r="AV124" s="455" t="str">
        <f>IF(AV123="","",VLOOKUP(AV123,'標準様式１（勤務表_シフト記号表）'!$C$6:$L$47,10,FALSE))</f>
        <v/>
      </c>
      <c r="AW124" s="455" t="str">
        <f>IF(AW123="","",VLOOKUP(AW123,'標準様式１（勤務表_シフト記号表）'!$C$6:$L$47,10,FALSE))</f>
        <v/>
      </c>
      <c r="AX124" s="456" t="str">
        <f>IF(AX123="","",VLOOKUP(AX123,'標準様式１（勤務表_シフト記号表）'!$C$6:$L$47,10,FALSE))</f>
        <v/>
      </c>
      <c r="AY124" s="454" t="str">
        <f>IF(AY123="","",VLOOKUP(AY123,'標準様式１（勤務表_シフト記号表）'!$C$6:$L$47,10,FALSE))</f>
        <v/>
      </c>
      <c r="AZ124" s="455" t="str">
        <f>IF(AZ123="","",VLOOKUP(AZ123,'標準様式１（勤務表_シフト記号表）'!$C$6:$L$47,10,FALSE))</f>
        <v/>
      </c>
      <c r="BA124" s="455" t="str">
        <f>IF(BA123="","",VLOOKUP(BA123,'標準様式１（勤務表_シフト記号表）'!$C$6:$L$47,10,FALSE))</f>
        <v/>
      </c>
      <c r="BB124" s="1242">
        <f>IF($BE$3="４週",SUM(W124:AX124),IF($BE$3="暦月",SUM(W124:BA124),""))</f>
        <v>0</v>
      </c>
      <c r="BC124" s="1243"/>
      <c r="BD124" s="1244">
        <f>IF($BE$3="４週",BB124/4,IF($BE$3="暦月",(BB124/($BE$8/7)),""))</f>
        <v>0</v>
      </c>
      <c r="BE124" s="1243"/>
      <c r="BF124" s="1239"/>
      <c r="BG124" s="1240"/>
      <c r="BH124" s="1240"/>
      <c r="BI124" s="1240"/>
      <c r="BJ124" s="1241"/>
    </row>
    <row r="125" spans="2:62" ht="20.25" customHeight="1">
      <c r="B125" s="1152">
        <f>B123+1</f>
        <v>55</v>
      </c>
      <c r="C125" s="1216"/>
      <c r="D125" s="1143"/>
      <c r="E125" s="449"/>
      <c r="F125" s="450"/>
      <c r="G125" s="449"/>
      <c r="H125" s="450"/>
      <c r="I125" s="1217"/>
      <c r="J125" s="1218"/>
      <c r="K125" s="1141"/>
      <c r="L125" s="1142"/>
      <c r="M125" s="1142"/>
      <c r="N125" s="1143"/>
      <c r="O125" s="1147"/>
      <c r="P125" s="1148"/>
      <c r="Q125" s="1148"/>
      <c r="R125" s="1148"/>
      <c r="S125" s="1149"/>
      <c r="T125" s="469" t="s">
        <v>484</v>
      </c>
      <c r="U125" s="470"/>
      <c r="V125" s="471"/>
      <c r="W125" s="462"/>
      <c r="X125" s="463"/>
      <c r="Y125" s="463"/>
      <c r="Z125" s="463"/>
      <c r="AA125" s="463"/>
      <c r="AB125" s="463"/>
      <c r="AC125" s="464"/>
      <c r="AD125" s="462"/>
      <c r="AE125" s="463"/>
      <c r="AF125" s="463"/>
      <c r="AG125" s="463"/>
      <c r="AH125" s="463"/>
      <c r="AI125" s="463"/>
      <c r="AJ125" s="464"/>
      <c r="AK125" s="462"/>
      <c r="AL125" s="463"/>
      <c r="AM125" s="463"/>
      <c r="AN125" s="463"/>
      <c r="AO125" s="463"/>
      <c r="AP125" s="463"/>
      <c r="AQ125" s="464"/>
      <c r="AR125" s="462"/>
      <c r="AS125" s="463"/>
      <c r="AT125" s="463"/>
      <c r="AU125" s="463"/>
      <c r="AV125" s="463"/>
      <c r="AW125" s="463"/>
      <c r="AX125" s="464"/>
      <c r="AY125" s="462"/>
      <c r="AZ125" s="463"/>
      <c r="BA125" s="465"/>
      <c r="BB125" s="1150"/>
      <c r="BC125" s="1151"/>
      <c r="BD125" s="1205"/>
      <c r="BE125" s="1206"/>
      <c r="BF125" s="1207"/>
      <c r="BG125" s="1208"/>
      <c r="BH125" s="1208"/>
      <c r="BI125" s="1208"/>
      <c r="BJ125" s="1209"/>
    </row>
    <row r="126" spans="2:62" ht="20.25" customHeight="1">
      <c r="B126" s="1153"/>
      <c r="C126" s="1245"/>
      <c r="D126" s="1246"/>
      <c r="E126" s="472"/>
      <c r="F126" s="473">
        <f>C125</f>
        <v>0</v>
      </c>
      <c r="G126" s="472"/>
      <c r="H126" s="473">
        <f>I125</f>
        <v>0</v>
      </c>
      <c r="I126" s="1247"/>
      <c r="J126" s="1248"/>
      <c r="K126" s="1249"/>
      <c r="L126" s="1250"/>
      <c r="M126" s="1250"/>
      <c r="N126" s="1246"/>
      <c r="O126" s="1147"/>
      <c r="P126" s="1148"/>
      <c r="Q126" s="1148"/>
      <c r="R126" s="1148"/>
      <c r="S126" s="1149"/>
      <c r="T126" s="466" t="s">
        <v>487</v>
      </c>
      <c r="U126" s="467"/>
      <c r="V126" s="468"/>
      <c r="W126" s="454" t="str">
        <f>IF(W125="","",VLOOKUP(W125,'標準様式１（勤務表_シフト記号表）'!$C$6:$L$47,10,FALSE))</f>
        <v/>
      </c>
      <c r="X126" s="455" t="str">
        <f>IF(X125="","",VLOOKUP(X125,'標準様式１（勤務表_シフト記号表）'!$C$6:$L$47,10,FALSE))</f>
        <v/>
      </c>
      <c r="Y126" s="455" t="str">
        <f>IF(Y125="","",VLOOKUP(Y125,'標準様式１（勤務表_シフト記号表）'!$C$6:$L$47,10,FALSE))</f>
        <v/>
      </c>
      <c r="Z126" s="455" t="str">
        <f>IF(Z125="","",VLOOKUP(Z125,'標準様式１（勤務表_シフト記号表）'!$C$6:$L$47,10,FALSE))</f>
        <v/>
      </c>
      <c r="AA126" s="455" t="str">
        <f>IF(AA125="","",VLOOKUP(AA125,'標準様式１（勤務表_シフト記号表）'!$C$6:$L$47,10,FALSE))</f>
        <v/>
      </c>
      <c r="AB126" s="455" t="str">
        <f>IF(AB125="","",VLOOKUP(AB125,'標準様式１（勤務表_シフト記号表）'!$C$6:$L$47,10,FALSE))</f>
        <v/>
      </c>
      <c r="AC126" s="456" t="str">
        <f>IF(AC125="","",VLOOKUP(AC125,'標準様式１（勤務表_シフト記号表）'!$C$6:$L$47,10,FALSE))</f>
        <v/>
      </c>
      <c r="AD126" s="454" t="str">
        <f>IF(AD125="","",VLOOKUP(AD125,'標準様式１（勤務表_シフト記号表）'!$C$6:$L$47,10,FALSE))</f>
        <v/>
      </c>
      <c r="AE126" s="455" t="str">
        <f>IF(AE125="","",VLOOKUP(AE125,'標準様式１（勤務表_シフト記号表）'!$C$6:$L$47,10,FALSE))</f>
        <v/>
      </c>
      <c r="AF126" s="455" t="str">
        <f>IF(AF125="","",VLOOKUP(AF125,'標準様式１（勤務表_シフト記号表）'!$C$6:$L$47,10,FALSE))</f>
        <v/>
      </c>
      <c r="AG126" s="455" t="str">
        <f>IF(AG125="","",VLOOKUP(AG125,'標準様式１（勤務表_シフト記号表）'!$C$6:$L$47,10,FALSE))</f>
        <v/>
      </c>
      <c r="AH126" s="455" t="str">
        <f>IF(AH125="","",VLOOKUP(AH125,'標準様式１（勤務表_シフト記号表）'!$C$6:$L$47,10,FALSE))</f>
        <v/>
      </c>
      <c r="AI126" s="455" t="str">
        <f>IF(AI125="","",VLOOKUP(AI125,'標準様式１（勤務表_シフト記号表）'!$C$6:$L$47,10,FALSE))</f>
        <v/>
      </c>
      <c r="AJ126" s="456" t="str">
        <f>IF(AJ125="","",VLOOKUP(AJ125,'標準様式１（勤務表_シフト記号表）'!$C$6:$L$47,10,FALSE))</f>
        <v/>
      </c>
      <c r="AK126" s="454" t="str">
        <f>IF(AK125="","",VLOOKUP(AK125,'標準様式１（勤務表_シフト記号表）'!$C$6:$L$47,10,FALSE))</f>
        <v/>
      </c>
      <c r="AL126" s="455" t="str">
        <f>IF(AL125="","",VLOOKUP(AL125,'標準様式１（勤務表_シフト記号表）'!$C$6:$L$47,10,FALSE))</f>
        <v/>
      </c>
      <c r="AM126" s="455" t="str">
        <f>IF(AM125="","",VLOOKUP(AM125,'標準様式１（勤務表_シフト記号表）'!$C$6:$L$47,10,FALSE))</f>
        <v/>
      </c>
      <c r="AN126" s="455" t="str">
        <f>IF(AN125="","",VLOOKUP(AN125,'標準様式１（勤務表_シフト記号表）'!$C$6:$L$47,10,FALSE))</f>
        <v/>
      </c>
      <c r="AO126" s="455" t="str">
        <f>IF(AO125="","",VLOOKUP(AO125,'標準様式１（勤務表_シフト記号表）'!$C$6:$L$47,10,FALSE))</f>
        <v/>
      </c>
      <c r="AP126" s="455" t="str">
        <f>IF(AP125="","",VLOOKUP(AP125,'標準様式１（勤務表_シフト記号表）'!$C$6:$L$47,10,FALSE))</f>
        <v/>
      </c>
      <c r="AQ126" s="456" t="str">
        <f>IF(AQ125="","",VLOOKUP(AQ125,'標準様式１（勤務表_シフト記号表）'!$C$6:$L$47,10,FALSE))</f>
        <v/>
      </c>
      <c r="AR126" s="454" t="str">
        <f>IF(AR125="","",VLOOKUP(AR125,'標準様式１（勤務表_シフト記号表）'!$C$6:$L$47,10,FALSE))</f>
        <v/>
      </c>
      <c r="AS126" s="455" t="str">
        <f>IF(AS125="","",VLOOKUP(AS125,'標準様式１（勤務表_シフト記号表）'!$C$6:$L$47,10,FALSE))</f>
        <v/>
      </c>
      <c r="AT126" s="455" t="str">
        <f>IF(AT125="","",VLOOKUP(AT125,'標準様式１（勤務表_シフト記号表）'!$C$6:$L$47,10,FALSE))</f>
        <v/>
      </c>
      <c r="AU126" s="455" t="str">
        <f>IF(AU125="","",VLOOKUP(AU125,'標準様式１（勤務表_シフト記号表）'!$C$6:$L$47,10,FALSE))</f>
        <v/>
      </c>
      <c r="AV126" s="455" t="str">
        <f>IF(AV125="","",VLOOKUP(AV125,'標準様式１（勤務表_シフト記号表）'!$C$6:$L$47,10,FALSE))</f>
        <v/>
      </c>
      <c r="AW126" s="455" t="str">
        <f>IF(AW125="","",VLOOKUP(AW125,'標準様式１（勤務表_シフト記号表）'!$C$6:$L$47,10,FALSE))</f>
        <v/>
      </c>
      <c r="AX126" s="456" t="str">
        <f>IF(AX125="","",VLOOKUP(AX125,'標準様式１（勤務表_シフト記号表）'!$C$6:$L$47,10,FALSE))</f>
        <v/>
      </c>
      <c r="AY126" s="454" t="str">
        <f>IF(AY125="","",VLOOKUP(AY125,'標準様式１（勤務表_シフト記号表）'!$C$6:$L$47,10,FALSE))</f>
        <v/>
      </c>
      <c r="AZ126" s="455" t="str">
        <f>IF(AZ125="","",VLOOKUP(AZ125,'標準様式１（勤務表_シフト記号表）'!$C$6:$L$47,10,FALSE))</f>
        <v/>
      </c>
      <c r="BA126" s="455" t="str">
        <f>IF(BA125="","",VLOOKUP(BA125,'標準様式１（勤務表_シフト記号表）'!$C$6:$L$47,10,FALSE))</f>
        <v/>
      </c>
      <c r="BB126" s="1242">
        <f>IF($BE$3="４週",SUM(W126:AX126),IF($BE$3="暦月",SUM(W126:BA126),""))</f>
        <v>0</v>
      </c>
      <c r="BC126" s="1243"/>
      <c r="BD126" s="1244">
        <f>IF($BE$3="４週",BB126/4,IF($BE$3="暦月",(BB126/($BE$8/7)),""))</f>
        <v>0</v>
      </c>
      <c r="BE126" s="1243"/>
      <c r="BF126" s="1239"/>
      <c r="BG126" s="1240"/>
      <c r="BH126" s="1240"/>
      <c r="BI126" s="1240"/>
      <c r="BJ126" s="1241"/>
    </row>
    <row r="127" spans="2:62" ht="20.25" customHeight="1">
      <c r="B127" s="1152">
        <f>B125+1</f>
        <v>56</v>
      </c>
      <c r="C127" s="1216"/>
      <c r="D127" s="1143"/>
      <c r="E127" s="449"/>
      <c r="F127" s="450"/>
      <c r="G127" s="449"/>
      <c r="H127" s="450"/>
      <c r="I127" s="1217"/>
      <c r="J127" s="1218"/>
      <c r="K127" s="1141"/>
      <c r="L127" s="1142"/>
      <c r="M127" s="1142"/>
      <c r="N127" s="1143"/>
      <c r="O127" s="1147"/>
      <c r="P127" s="1148"/>
      <c r="Q127" s="1148"/>
      <c r="R127" s="1148"/>
      <c r="S127" s="1149"/>
      <c r="T127" s="469" t="s">
        <v>484</v>
      </c>
      <c r="U127" s="470"/>
      <c r="V127" s="471"/>
      <c r="W127" s="462"/>
      <c r="X127" s="463"/>
      <c r="Y127" s="463"/>
      <c r="Z127" s="463"/>
      <c r="AA127" s="463"/>
      <c r="AB127" s="463"/>
      <c r="AC127" s="464"/>
      <c r="AD127" s="462"/>
      <c r="AE127" s="463"/>
      <c r="AF127" s="463"/>
      <c r="AG127" s="463"/>
      <c r="AH127" s="463"/>
      <c r="AI127" s="463"/>
      <c r="AJ127" s="464"/>
      <c r="AK127" s="462"/>
      <c r="AL127" s="463"/>
      <c r="AM127" s="463"/>
      <c r="AN127" s="463"/>
      <c r="AO127" s="463"/>
      <c r="AP127" s="463"/>
      <c r="AQ127" s="464"/>
      <c r="AR127" s="462"/>
      <c r="AS127" s="463"/>
      <c r="AT127" s="463"/>
      <c r="AU127" s="463"/>
      <c r="AV127" s="463"/>
      <c r="AW127" s="463"/>
      <c r="AX127" s="464"/>
      <c r="AY127" s="462"/>
      <c r="AZ127" s="463"/>
      <c r="BA127" s="465"/>
      <c r="BB127" s="1150"/>
      <c r="BC127" s="1151"/>
      <c r="BD127" s="1205"/>
      <c r="BE127" s="1206"/>
      <c r="BF127" s="1207"/>
      <c r="BG127" s="1208"/>
      <c r="BH127" s="1208"/>
      <c r="BI127" s="1208"/>
      <c r="BJ127" s="1209"/>
    </row>
    <row r="128" spans="2:62" ht="20.25" customHeight="1">
      <c r="B128" s="1153"/>
      <c r="C128" s="1245"/>
      <c r="D128" s="1246"/>
      <c r="E128" s="472"/>
      <c r="F128" s="473">
        <f>C127</f>
        <v>0</v>
      </c>
      <c r="G128" s="472"/>
      <c r="H128" s="473">
        <f>I127</f>
        <v>0</v>
      </c>
      <c r="I128" s="1247"/>
      <c r="J128" s="1248"/>
      <c r="K128" s="1249"/>
      <c r="L128" s="1250"/>
      <c r="M128" s="1250"/>
      <c r="N128" s="1246"/>
      <c r="O128" s="1147"/>
      <c r="P128" s="1148"/>
      <c r="Q128" s="1148"/>
      <c r="R128" s="1148"/>
      <c r="S128" s="1149"/>
      <c r="T128" s="466" t="s">
        <v>487</v>
      </c>
      <c r="U128" s="467"/>
      <c r="V128" s="468"/>
      <c r="W128" s="454" t="str">
        <f>IF(W127="","",VLOOKUP(W127,'標準様式１（勤務表_シフト記号表）'!$C$6:$L$47,10,FALSE))</f>
        <v/>
      </c>
      <c r="X128" s="455" t="str">
        <f>IF(X127="","",VLOOKUP(X127,'標準様式１（勤務表_シフト記号表）'!$C$6:$L$47,10,FALSE))</f>
        <v/>
      </c>
      <c r="Y128" s="455" t="str">
        <f>IF(Y127="","",VLOOKUP(Y127,'標準様式１（勤務表_シフト記号表）'!$C$6:$L$47,10,FALSE))</f>
        <v/>
      </c>
      <c r="Z128" s="455" t="str">
        <f>IF(Z127="","",VLOOKUP(Z127,'標準様式１（勤務表_シフト記号表）'!$C$6:$L$47,10,FALSE))</f>
        <v/>
      </c>
      <c r="AA128" s="455" t="str">
        <f>IF(AA127="","",VLOOKUP(AA127,'標準様式１（勤務表_シフト記号表）'!$C$6:$L$47,10,FALSE))</f>
        <v/>
      </c>
      <c r="AB128" s="455" t="str">
        <f>IF(AB127="","",VLOOKUP(AB127,'標準様式１（勤務表_シフト記号表）'!$C$6:$L$47,10,FALSE))</f>
        <v/>
      </c>
      <c r="AC128" s="456" t="str">
        <f>IF(AC127="","",VLOOKUP(AC127,'標準様式１（勤務表_シフト記号表）'!$C$6:$L$47,10,FALSE))</f>
        <v/>
      </c>
      <c r="AD128" s="454" t="str">
        <f>IF(AD127="","",VLOOKUP(AD127,'標準様式１（勤務表_シフト記号表）'!$C$6:$L$47,10,FALSE))</f>
        <v/>
      </c>
      <c r="AE128" s="455" t="str">
        <f>IF(AE127="","",VLOOKUP(AE127,'標準様式１（勤務表_シフト記号表）'!$C$6:$L$47,10,FALSE))</f>
        <v/>
      </c>
      <c r="AF128" s="455" t="str">
        <f>IF(AF127="","",VLOOKUP(AF127,'標準様式１（勤務表_シフト記号表）'!$C$6:$L$47,10,FALSE))</f>
        <v/>
      </c>
      <c r="AG128" s="455" t="str">
        <f>IF(AG127="","",VLOOKUP(AG127,'標準様式１（勤務表_シフト記号表）'!$C$6:$L$47,10,FALSE))</f>
        <v/>
      </c>
      <c r="AH128" s="455" t="str">
        <f>IF(AH127="","",VLOOKUP(AH127,'標準様式１（勤務表_シフト記号表）'!$C$6:$L$47,10,FALSE))</f>
        <v/>
      </c>
      <c r="AI128" s="455" t="str">
        <f>IF(AI127="","",VLOOKUP(AI127,'標準様式１（勤務表_シフト記号表）'!$C$6:$L$47,10,FALSE))</f>
        <v/>
      </c>
      <c r="AJ128" s="456" t="str">
        <f>IF(AJ127="","",VLOOKUP(AJ127,'標準様式１（勤務表_シフト記号表）'!$C$6:$L$47,10,FALSE))</f>
        <v/>
      </c>
      <c r="AK128" s="454" t="str">
        <f>IF(AK127="","",VLOOKUP(AK127,'標準様式１（勤務表_シフト記号表）'!$C$6:$L$47,10,FALSE))</f>
        <v/>
      </c>
      <c r="AL128" s="455" t="str">
        <f>IF(AL127="","",VLOOKUP(AL127,'標準様式１（勤務表_シフト記号表）'!$C$6:$L$47,10,FALSE))</f>
        <v/>
      </c>
      <c r="AM128" s="455" t="str">
        <f>IF(AM127="","",VLOOKUP(AM127,'標準様式１（勤務表_シフト記号表）'!$C$6:$L$47,10,FALSE))</f>
        <v/>
      </c>
      <c r="AN128" s="455" t="str">
        <f>IF(AN127="","",VLOOKUP(AN127,'標準様式１（勤務表_シフト記号表）'!$C$6:$L$47,10,FALSE))</f>
        <v/>
      </c>
      <c r="AO128" s="455" t="str">
        <f>IF(AO127="","",VLOOKUP(AO127,'標準様式１（勤務表_シフト記号表）'!$C$6:$L$47,10,FALSE))</f>
        <v/>
      </c>
      <c r="AP128" s="455" t="str">
        <f>IF(AP127="","",VLOOKUP(AP127,'標準様式１（勤務表_シフト記号表）'!$C$6:$L$47,10,FALSE))</f>
        <v/>
      </c>
      <c r="AQ128" s="456" t="str">
        <f>IF(AQ127="","",VLOOKUP(AQ127,'標準様式１（勤務表_シフト記号表）'!$C$6:$L$47,10,FALSE))</f>
        <v/>
      </c>
      <c r="AR128" s="454" t="str">
        <f>IF(AR127="","",VLOOKUP(AR127,'標準様式１（勤務表_シフト記号表）'!$C$6:$L$47,10,FALSE))</f>
        <v/>
      </c>
      <c r="AS128" s="455" t="str">
        <f>IF(AS127="","",VLOOKUP(AS127,'標準様式１（勤務表_シフト記号表）'!$C$6:$L$47,10,FALSE))</f>
        <v/>
      </c>
      <c r="AT128" s="455" t="str">
        <f>IF(AT127="","",VLOOKUP(AT127,'標準様式１（勤務表_シフト記号表）'!$C$6:$L$47,10,FALSE))</f>
        <v/>
      </c>
      <c r="AU128" s="455" t="str">
        <f>IF(AU127="","",VLOOKUP(AU127,'標準様式１（勤務表_シフト記号表）'!$C$6:$L$47,10,FALSE))</f>
        <v/>
      </c>
      <c r="AV128" s="455" t="str">
        <f>IF(AV127="","",VLOOKUP(AV127,'標準様式１（勤務表_シフト記号表）'!$C$6:$L$47,10,FALSE))</f>
        <v/>
      </c>
      <c r="AW128" s="455" t="str">
        <f>IF(AW127="","",VLOOKUP(AW127,'標準様式１（勤務表_シフト記号表）'!$C$6:$L$47,10,FALSE))</f>
        <v/>
      </c>
      <c r="AX128" s="456" t="str">
        <f>IF(AX127="","",VLOOKUP(AX127,'標準様式１（勤務表_シフト記号表）'!$C$6:$L$47,10,FALSE))</f>
        <v/>
      </c>
      <c r="AY128" s="454" t="str">
        <f>IF(AY127="","",VLOOKUP(AY127,'標準様式１（勤務表_シフト記号表）'!$C$6:$L$47,10,FALSE))</f>
        <v/>
      </c>
      <c r="AZ128" s="455" t="str">
        <f>IF(AZ127="","",VLOOKUP(AZ127,'標準様式１（勤務表_シフト記号表）'!$C$6:$L$47,10,FALSE))</f>
        <v/>
      </c>
      <c r="BA128" s="455" t="str">
        <f>IF(BA127="","",VLOOKUP(BA127,'標準様式１（勤務表_シフト記号表）'!$C$6:$L$47,10,FALSE))</f>
        <v/>
      </c>
      <c r="BB128" s="1242">
        <f>IF($BE$3="４週",SUM(W128:AX128),IF($BE$3="暦月",SUM(W128:BA128),""))</f>
        <v>0</v>
      </c>
      <c r="BC128" s="1243"/>
      <c r="BD128" s="1244">
        <f>IF($BE$3="４週",BB128/4,IF($BE$3="暦月",(BB128/($BE$8/7)),""))</f>
        <v>0</v>
      </c>
      <c r="BE128" s="1243"/>
      <c r="BF128" s="1239"/>
      <c r="BG128" s="1240"/>
      <c r="BH128" s="1240"/>
      <c r="BI128" s="1240"/>
      <c r="BJ128" s="1241"/>
    </row>
    <row r="129" spans="2:62" ht="20.25" customHeight="1">
      <c r="B129" s="1152">
        <f>B127+1</f>
        <v>57</v>
      </c>
      <c r="C129" s="1216"/>
      <c r="D129" s="1143"/>
      <c r="E129" s="449"/>
      <c r="F129" s="450"/>
      <c r="G129" s="449"/>
      <c r="H129" s="450"/>
      <c r="I129" s="1217"/>
      <c r="J129" s="1218"/>
      <c r="K129" s="1141"/>
      <c r="L129" s="1142"/>
      <c r="M129" s="1142"/>
      <c r="N129" s="1143"/>
      <c r="O129" s="1147"/>
      <c r="P129" s="1148"/>
      <c r="Q129" s="1148"/>
      <c r="R129" s="1148"/>
      <c r="S129" s="1149"/>
      <c r="T129" s="469" t="s">
        <v>484</v>
      </c>
      <c r="U129" s="470"/>
      <c r="V129" s="471"/>
      <c r="W129" s="462"/>
      <c r="X129" s="463"/>
      <c r="Y129" s="463"/>
      <c r="Z129" s="463"/>
      <c r="AA129" s="463"/>
      <c r="AB129" s="463"/>
      <c r="AC129" s="464"/>
      <c r="AD129" s="462"/>
      <c r="AE129" s="463"/>
      <c r="AF129" s="463"/>
      <c r="AG129" s="463"/>
      <c r="AH129" s="463"/>
      <c r="AI129" s="463"/>
      <c r="AJ129" s="464"/>
      <c r="AK129" s="462"/>
      <c r="AL129" s="463"/>
      <c r="AM129" s="463"/>
      <c r="AN129" s="463"/>
      <c r="AO129" s="463"/>
      <c r="AP129" s="463"/>
      <c r="AQ129" s="464"/>
      <c r="AR129" s="462"/>
      <c r="AS129" s="463"/>
      <c r="AT129" s="463"/>
      <c r="AU129" s="463"/>
      <c r="AV129" s="463"/>
      <c r="AW129" s="463"/>
      <c r="AX129" s="464"/>
      <c r="AY129" s="462"/>
      <c r="AZ129" s="463"/>
      <c r="BA129" s="465"/>
      <c r="BB129" s="1150"/>
      <c r="BC129" s="1151"/>
      <c r="BD129" s="1205"/>
      <c r="BE129" s="1206"/>
      <c r="BF129" s="1207"/>
      <c r="BG129" s="1208"/>
      <c r="BH129" s="1208"/>
      <c r="BI129" s="1208"/>
      <c r="BJ129" s="1209"/>
    </row>
    <row r="130" spans="2:62" ht="20.25" customHeight="1">
      <c r="B130" s="1153"/>
      <c r="C130" s="1245"/>
      <c r="D130" s="1246"/>
      <c r="E130" s="472"/>
      <c r="F130" s="473">
        <f>C129</f>
        <v>0</v>
      </c>
      <c r="G130" s="472"/>
      <c r="H130" s="473">
        <f>I129</f>
        <v>0</v>
      </c>
      <c r="I130" s="1247"/>
      <c r="J130" s="1248"/>
      <c r="K130" s="1249"/>
      <c r="L130" s="1250"/>
      <c r="M130" s="1250"/>
      <c r="N130" s="1246"/>
      <c r="O130" s="1147"/>
      <c r="P130" s="1148"/>
      <c r="Q130" s="1148"/>
      <c r="R130" s="1148"/>
      <c r="S130" s="1149"/>
      <c r="T130" s="466" t="s">
        <v>487</v>
      </c>
      <c r="U130" s="467"/>
      <c r="V130" s="468"/>
      <c r="W130" s="454" t="str">
        <f>IF(W129="","",VLOOKUP(W129,'標準様式１（勤務表_シフト記号表）'!$C$6:$L$47,10,FALSE))</f>
        <v/>
      </c>
      <c r="X130" s="455" t="str">
        <f>IF(X129="","",VLOOKUP(X129,'標準様式１（勤務表_シフト記号表）'!$C$6:$L$47,10,FALSE))</f>
        <v/>
      </c>
      <c r="Y130" s="455" t="str">
        <f>IF(Y129="","",VLOOKUP(Y129,'標準様式１（勤務表_シフト記号表）'!$C$6:$L$47,10,FALSE))</f>
        <v/>
      </c>
      <c r="Z130" s="455" t="str">
        <f>IF(Z129="","",VLOOKUP(Z129,'標準様式１（勤務表_シフト記号表）'!$C$6:$L$47,10,FALSE))</f>
        <v/>
      </c>
      <c r="AA130" s="455" t="str">
        <f>IF(AA129="","",VLOOKUP(AA129,'標準様式１（勤務表_シフト記号表）'!$C$6:$L$47,10,FALSE))</f>
        <v/>
      </c>
      <c r="AB130" s="455" t="str">
        <f>IF(AB129="","",VLOOKUP(AB129,'標準様式１（勤務表_シフト記号表）'!$C$6:$L$47,10,FALSE))</f>
        <v/>
      </c>
      <c r="AC130" s="456" t="str">
        <f>IF(AC129="","",VLOOKUP(AC129,'標準様式１（勤務表_シフト記号表）'!$C$6:$L$47,10,FALSE))</f>
        <v/>
      </c>
      <c r="AD130" s="454" t="str">
        <f>IF(AD129="","",VLOOKUP(AD129,'標準様式１（勤務表_シフト記号表）'!$C$6:$L$47,10,FALSE))</f>
        <v/>
      </c>
      <c r="AE130" s="455" t="str">
        <f>IF(AE129="","",VLOOKUP(AE129,'標準様式１（勤務表_シフト記号表）'!$C$6:$L$47,10,FALSE))</f>
        <v/>
      </c>
      <c r="AF130" s="455" t="str">
        <f>IF(AF129="","",VLOOKUP(AF129,'標準様式１（勤務表_シフト記号表）'!$C$6:$L$47,10,FALSE))</f>
        <v/>
      </c>
      <c r="AG130" s="455" t="str">
        <f>IF(AG129="","",VLOOKUP(AG129,'標準様式１（勤務表_シフト記号表）'!$C$6:$L$47,10,FALSE))</f>
        <v/>
      </c>
      <c r="AH130" s="455" t="str">
        <f>IF(AH129="","",VLOOKUP(AH129,'標準様式１（勤務表_シフト記号表）'!$C$6:$L$47,10,FALSE))</f>
        <v/>
      </c>
      <c r="AI130" s="455" t="str">
        <f>IF(AI129="","",VLOOKUP(AI129,'標準様式１（勤務表_シフト記号表）'!$C$6:$L$47,10,FALSE))</f>
        <v/>
      </c>
      <c r="AJ130" s="456" t="str">
        <f>IF(AJ129="","",VLOOKUP(AJ129,'標準様式１（勤務表_シフト記号表）'!$C$6:$L$47,10,FALSE))</f>
        <v/>
      </c>
      <c r="AK130" s="454" t="str">
        <f>IF(AK129="","",VLOOKUP(AK129,'標準様式１（勤務表_シフト記号表）'!$C$6:$L$47,10,FALSE))</f>
        <v/>
      </c>
      <c r="AL130" s="455" t="str">
        <f>IF(AL129="","",VLOOKUP(AL129,'標準様式１（勤務表_シフト記号表）'!$C$6:$L$47,10,FALSE))</f>
        <v/>
      </c>
      <c r="AM130" s="455" t="str">
        <f>IF(AM129="","",VLOOKUP(AM129,'標準様式１（勤務表_シフト記号表）'!$C$6:$L$47,10,FALSE))</f>
        <v/>
      </c>
      <c r="AN130" s="455" t="str">
        <f>IF(AN129="","",VLOOKUP(AN129,'標準様式１（勤務表_シフト記号表）'!$C$6:$L$47,10,FALSE))</f>
        <v/>
      </c>
      <c r="AO130" s="455" t="str">
        <f>IF(AO129="","",VLOOKUP(AO129,'標準様式１（勤務表_シフト記号表）'!$C$6:$L$47,10,FALSE))</f>
        <v/>
      </c>
      <c r="AP130" s="455" t="str">
        <f>IF(AP129="","",VLOOKUP(AP129,'標準様式１（勤務表_シフト記号表）'!$C$6:$L$47,10,FALSE))</f>
        <v/>
      </c>
      <c r="AQ130" s="456" t="str">
        <f>IF(AQ129="","",VLOOKUP(AQ129,'標準様式１（勤務表_シフト記号表）'!$C$6:$L$47,10,FALSE))</f>
        <v/>
      </c>
      <c r="AR130" s="454" t="str">
        <f>IF(AR129="","",VLOOKUP(AR129,'標準様式１（勤務表_シフト記号表）'!$C$6:$L$47,10,FALSE))</f>
        <v/>
      </c>
      <c r="AS130" s="455" t="str">
        <f>IF(AS129="","",VLOOKUP(AS129,'標準様式１（勤務表_シフト記号表）'!$C$6:$L$47,10,FALSE))</f>
        <v/>
      </c>
      <c r="AT130" s="455" t="str">
        <f>IF(AT129="","",VLOOKUP(AT129,'標準様式１（勤務表_シフト記号表）'!$C$6:$L$47,10,FALSE))</f>
        <v/>
      </c>
      <c r="AU130" s="455" t="str">
        <f>IF(AU129="","",VLOOKUP(AU129,'標準様式１（勤務表_シフト記号表）'!$C$6:$L$47,10,FALSE))</f>
        <v/>
      </c>
      <c r="AV130" s="455" t="str">
        <f>IF(AV129="","",VLOOKUP(AV129,'標準様式１（勤務表_シフト記号表）'!$C$6:$L$47,10,FALSE))</f>
        <v/>
      </c>
      <c r="AW130" s="455" t="str">
        <f>IF(AW129="","",VLOOKUP(AW129,'標準様式１（勤務表_シフト記号表）'!$C$6:$L$47,10,FALSE))</f>
        <v/>
      </c>
      <c r="AX130" s="456" t="str">
        <f>IF(AX129="","",VLOOKUP(AX129,'標準様式１（勤務表_シフト記号表）'!$C$6:$L$47,10,FALSE))</f>
        <v/>
      </c>
      <c r="AY130" s="454" t="str">
        <f>IF(AY129="","",VLOOKUP(AY129,'標準様式１（勤務表_シフト記号表）'!$C$6:$L$47,10,FALSE))</f>
        <v/>
      </c>
      <c r="AZ130" s="455" t="str">
        <f>IF(AZ129="","",VLOOKUP(AZ129,'標準様式１（勤務表_シフト記号表）'!$C$6:$L$47,10,FALSE))</f>
        <v/>
      </c>
      <c r="BA130" s="455" t="str">
        <f>IF(BA129="","",VLOOKUP(BA129,'標準様式１（勤務表_シフト記号表）'!$C$6:$L$47,10,FALSE))</f>
        <v/>
      </c>
      <c r="BB130" s="1242">
        <f>IF($BE$3="４週",SUM(W130:AX130),IF($BE$3="暦月",SUM(W130:BA130),""))</f>
        <v>0</v>
      </c>
      <c r="BC130" s="1243"/>
      <c r="BD130" s="1244">
        <f>IF($BE$3="４週",BB130/4,IF($BE$3="暦月",(BB130/($BE$8/7)),""))</f>
        <v>0</v>
      </c>
      <c r="BE130" s="1243"/>
      <c r="BF130" s="1239"/>
      <c r="BG130" s="1240"/>
      <c r="BH130" s="1240"/>
      <c r="BI130" s="1240"/>
      <c r="BJ130" s="1241"/>
    </row>
    <row r="131" spans="2:62" ht="20.25" customHeight="1">
      <c r="B131" s="1152">
        <f>B129+1</f>
        <v>58</v>
      </c>
      <c r="C131" s="1216"/>
      <c r="D131" s="1143"/>
      <c r="E131" s="449"/>
      <c r="F131" s="450"/>
      <c r="G131" s="449"/>
      <c r="H131" s="450"/>
      <c r="I131" s="1217"/>
      <c r="J131" s="1218"/>
      <c r="K131" s="1141"/>
      <c r="L131" s="1142"/>
      <c r="M131" s="1142"/>
      <c r="N131" s="1143"/>
      <c r="O131" s="1147"/>
      <c r="P131" s="1148"/>
      <c r="Q131" s="1148"/>
      <c r="R131" s="1148"/>
      <c r="S131" s="1149"/>
      <c r="T131" s="469" t="s">
        <v>484</v>
      </c>
      <c r="U131" s="470"/>
      <c r="V131" s="471"/>
      <c r="W131" s="462"/>
      <c r="X131" s="463"/>
      <c r="Y131" s="463"/>
      <c r="Z131" s="463"/>
      <c r="AA131" s="463"/>
      <c r="AB131" s="463"/>
      <c r="AC131" s="464"/>
      <c r="AD131" s="462"/>
      <c r="AE131" s="463"/>
      <c r="AF131" s="463"/>
      <c r="AG131" s="463"/>
      <c r="AH131" s="463"/>
      <c r="AI131" s="463"/>
      <c r="AJ131" s="464"/>
      <c r="AK131" s="462"/>
      <c r="AL131" s="463"/>
      <c r="AM131" s="463"/>
      <c r="AN131" s="463"/>
      <c r="AO131" s="463"/>
      <c r="AP131" s="463"/>
      <c r="AQ131" s="464"/>
      <c r="AR131" s="462"/>
      <c r="AS131" s="463"/>
      <c r="AT131" s="463"/>
      <c r="AU131" s="463"/>
      <c r="AV131" s="463"/>
      <c r="AW131" s="463"/>
      <c r="AX131" s="464"/>
      <c r="AY131" s="462"/>
      <c r="AZ131" s="463"/>
      <c r="BA131" s="465"/>
      <c r="BB131" s="1150"/>
      <c r="BC131" s="1151"/>
      <c r="BD131" s="1205"/>
      <c r="BE131" s="1206"/>
      <c r="BF131" s="1207"/>
      <c r="BG131" s="1208"/>
      <c r="BH131" s="1208"/>
      <c r="BI131" s="1208"/>
      <c r="BJ131" s="1209"/>
    </row>
    <row r="132" spans="2:62" ht="20.25" customHeight="1">
      <c r="B132" s="1153"/>
      <c r="C132" s="1245"/>
      <c r="D132" s="1246"/>
      <c r="E132" s="472"/>
      <c r="F132" s="473">
        <f>C131</f>
        <v>0</v>
      </c>
      <c r="G132" s="472"/>
      <c r="H132" s="473">
        <f>I131</f>
        <v>0</v>
      </c>
      <c r="I132" s="1247"/>
      <c r="J132" s="1248"/>
      <c r="K132" s="1249"/>
      <c r="L132" s="1250"/>
      <c r="M132" s="1250"/>
      <c r="N132" s="1246"/>
      <c r="O132" s="1147"/>
      <c r="P132" s="1148"/>
      <c r="Q132" s="1148"/>
      <c r="R132" s="1148"/>
      <c r="S132" s="1149"/>
      <c r="T132" s="466" t="s">
        <v>487</v>
      </c>
      <c r="U132" s="467"/>
      <c r="V132" s="468"/>
      <c r="W132" s="454" t="str">
        <f>IF(W131="","",VLOOKUP(W131,'標準様式１（勤務表_シフト記号表）'!$C$6:$L$47,10,FALSE))</f>
        <v/>
      </c>
      <c r="X132" s="455" t="str">
        <f>IF(X131="","",VLOOKUP(X131,'標準様式１（勤務表_シフト記号表）'!$C$6:$L$47,10,FALSE))</f>
        <v/>
      </c>
      <c r="Y132" s="455" t="str">
        <f>IF(Y131="","",VLOOKUP(Y131,'標準様式１（勤務表_シフト記号表）'!$C$6:$L$47,10,FALSE))</f>
        <v/>
      </c>
      <c r="Z132" s="455" t="str">
        <f>IF(Z131="","",VLOOKUP(Z131,'標準様式１（勤務表_シフト記号表）'!$C$6:$L$47,10,FALSE))</f>
        <v/>
      </c>
      <c r="AA132" s="455" t="str">
        <f>IF(AA131="","",VLOOKUP(AA131,'標準様式１（勤務表_シフト記号表）'!$C$6:$L$47,10,FALSE))</f>
        <v/>
      </c>
      <c r="AB132" s="455" t="str">
        <f>IF(AB131="","",VLOOKUP(AB131,'標準様式１（勤務表_シフト記号表）'!$C$6:$L$47,10,FALSE))</f>
        <v/>
      </c>
      <c r="AC132" s="456" t="str">
        <f>IF(AC131="","",VLOOKUP(AC131,'標準様式１（勤務表_シフト記号表）'!$C$6:$L$47,10,FALSE))</f>
        <v/>
      </c>
      <c r="AD132" s="454" t="str">
        <f>IF(AD131="","",VLOOKUP(AD131,'標準様式１（勤務表_シフト記号表）'!$C$6:$L$47,10,FALSE))</f>
        <v/>
      </c>
      <c r="AE132" s="455" t="str">
        <f>IF(AE131="","",VLOOKUP(AE131,'標準様式１（勤務表_シフト記号表）'!$C$6:$L$47,10,FALSE))</f>
        <v/>
      </c>
      <c r="AF132" s="455" t="str">
        <f>IF(AF131="","",VLOOKUP(AF131,'標準様式１（勤務表_シフト記号表）'!$C$6:$L$47,10,FALSE))</f>
        <v/>
      </c>
      <c r="AG132" s="455" t="str">
        <f>IF(AG131="","",VLOOKUP(AG131,'標準様式１（勤務表_シフト記号表）'!$C$6:$L$47,10,FALSE))</f>
        <v/>
      </c>
      <c r="AH132" s="455" t="str">
        <f>IF(AH131="","",VLOOKUP(AH131,'標準様式１（勤務表_シフト記号表）'!$C$6:$L$47,10,FALSE))</f>
        <v/>
      </c>
      <c r="AI132" s="455" t="str">
        <f>IF(AI131="","",VLOOKUP(AI131,'標準様式１（勤務表_シフト記号表）'!$C$6:$L$47,10,FALSE))</f>
        <v/>
      </c>
      <c r="AJ132" s="456" t="str">
        <f>IF(AJ131="","",VLOOKUP(AJ131,'標準様式１（勤務表_シフト記号表）'!$C$6:$L$47,10,FALSE))</f>
        <v/>
      </c>
      <c r="AK132" s="454" t="str">
        <f>IF(AK131="","",VLOOKUP(AK131,'標準様式１（勤務表_シフト記号表）'!$C$6:$L$47,10,FALSE))</f>
        <v/>
      </c>
      <c r="AL132" s="455" t="str">
        <f>IF(AL131="","",VLOOKUP(AL131,'標準様式１（勤務表_シフト記号表）'!$C$6:$L$47,10,FALSE))</f>
        <v/>
      </c>
      <c r="AM132" s="455" t="str">
        <f>IF(AM131="","",VLOOKUP(AM131,'標準様式１（勤務表_シフト記号表）'!$C$6:$L$47,10,FALSE))</f>
        <v/>
      </c>
      <c r="AN132" s="455" t="str">
        <f>IF(AN131="","",VLOOKUP(AN131,'標準様式１（勤務表_シフト記号表）'!$C$6:$L$47,10,FALSE))</f>
        <v/>
      </c>
      <c r="AO132" s="455" t="str">
        <f>IF(AO131="","",VLOOKUP(AO131,'標準様式１（勤務表_シフト記号表）'!$C$6:$L$47,10,FALSE))</f>
        <v/>
      </c>
      <c r="AP132" s="455" t="str">
        <f>IF(AP131="","",VLOOKUP(AP131,'標準様式１（勤務表_シフト記号表）'!$C$6:$L$47,10,FALSE))</f>
        <v/>
      </c>
      <c r="AQ132" s="456" t="str">
        <f>IF(AQ131="","",VLOOKUP(AQ131,'標準様式１（勤務表_シフト記号表）'!$C$6:$L$47,10,FALSE))</f>
        <v/>
      </c>
      <c r="AR132" s="454" t="str">
        <f>IF(AR131="","",VLOOKUP(AR131,'標準様式１（勤務表_シフト記号表）'!$C$6:$L$47,10,FALSE))</f>
        <v/>
      </c>
      <c r="AS132" s="455" t="str">
        <f>IF(AS131="","",VLOOKUP(AS131,'標準様式１（勤務表_シフト記号表）'!$C$6:$L$47,10,FALSE))</f>
        <v/>
      </c>
      <c r="AT132" s="455" t="str">
        <f>IF(AT131="","",VLOOKUP(AT131,'標準様式１（勤務表_シフト記号表）'!$C$6:$L$47,10,FALSE))</f>
        <v/>
      </c>
      <c r="AU132" s="455" t="str">
        <f>IF(AU131="","",VLOOKUP(AU131,'標準様式１（勤務表_シフト記号表）'!$C$6:$L$47,10,FALSE))</f>
        <v/>
      </c>
      <c r="AV132" s="455" t="str">
        <f>IF(AV131="","",VLOOKUP(AV131,'標準様式１（勤務表_シフト記号表）'!$C$6:$L$47,10,FALSE))</f>
        <v/>
      </c>
      <c r="AW132" s="455" t="str">
        <f>IF(AW131="","",VLOOKUP(AW131,'標準様式１（勤務表_シフト記号表）'!$C$6:$L$47,10,FALSE))</f>
        <v/>
      </c>
      <c r="AX132" s="456" t="str">
        <f>IF(AX131="","",VLOOKUP(AX131,'標準様式１（勤務表_シフト記号表）'!$C$6:$L$47,10,FALSE))</f>
        <v/>
      </c>
      <c r="AY132" s="454" t="str">
        <f>IF(AY131="","",VLOOKUP(AY131,'標準様式１（勤務表_シフト記号表）'!$C$6:$L$47,10,FALSE))</f>
        <v/>
      </c>
      <c r="AZ132" s="455" t="str">
        <f>IF(AZ131="","",VLOOKUP(AZ131,'標準様式１（勤務表_シフト記号表）'!$C$6:$L$47,10,FALSE))</f>
        <v/>
      </c>
      <c r="BA132" s="455" t="str">
        <f>IF(BA131="","",VLOOKUP(BA131,'標準様式１（勤務表_シフト記号表）'!$C$6:$L$47,10,FALSE))</f>
        <v/>
      </c>
      <c r="BB132" s="1242">
        <f>IF($BE$3="４週",SUM(W132:AX132),IF($BE$3="暦月",SUM(W132:BA132),""))</f>
        <v>0</v>
      </c>
      <c r="BC132" s="1243"/>
      <c r="BD132" s="1244">
        <f>IF($BE$3="４週",BB132/4,IF($BE$3="暦月",(BB132/($BE$8/7)),""))</f>
        <v>0</v>
      </c>
      <c r="BE132" s="1243"/>
      <c r="BF132" s="1239"/>
      <c r="BG132" s="1240"/>
      <c r="BH132" s="1240"/>
      <c r="BI132" s="1240"/>
      <c r="BJ132" s="1241"/>
    </row>
    <row r="133" spans="2:62" ht="20.25" customHeight="1">
      <c r="B133" s="1152">
        <f>B131+1</f>
        <v>59</v>
      </c>
      <c r="C133" s="1216"/>
      <c r="D133" s="1143"/>
      <c r="E133" s="449"/>
      <c r="F133" s="450"/>
      <c r="G133" s="449"/>
      <c r="H133" s="450"/>
      <c r="I133" s="1217"/>
      <c r="J133" s="1218"/>
      <c r="K133" s="1141"/>
      <c r="L133" s="1142"/>
      <c r="M133" s="1142"/>
      <c r="N133" s="1143"/>
      <c r="O133" s="1147"/>
      <c r="P133" s="1148"/>
      <c r="Q133" s="1148"/>
      <c r="R133" s="1148"/>
      <c r="S133" s="1149"/>
      <c r="T133" s="469" t="s">
        <v>484</v>
      </c>
      <c r="U133" s="470"/>
      <c r="V133" s="471"/>
      <c r="W133" s="462"/>
      <c r="X133" s="463"/>
      <c r="Y133" s="463"/>
      <c r="Z133" s="463"/>
      <c r="AA133" s="463"/>
      <c r="AB133" s="463"/>
      <c r="AC133" s="464"/>
      <c r="AD133" s="462"/>
      <c r="AE133" s="463"/>
      <c r="AF133" s="463"/>
      <c r="AG133" s="463"/>
      <c r="AH133" s="463"/>
      <c r="AI133" s="463"/>
      <c r="AJ133" s="464"/>
      <c r="AK133" s="462"/>
      <c r="AL133" s="463"/>
      <c r="AM133" s="463"/>
      <c r="AN133" s="463"/>
      <c r="AO133" s="463"/>
      <c r="AP133" s="463"/>
      <c r="AQ133" s="464"/>
      <c r="AR133" s="462"/>
      <c r="AS133" s="463"/>
      <c r="AT133" s="463"/>
      <c r="AU133" s="463"/>
      <c r="AV133" s="463"/>
      <c r="AW133" s="463"/>
      <c r="AX133" s="464"/>
      <c r="AY133" s="462"/>
      <c r="AZ133" s="463"/>
      <c r="BA133" s="465"/>
      <c r="BB133" s="1150"/>
      <c r="BC133" s="1151"/>
      <c r="BD133" s="1205"/>
      <c r="BE133" s="1206"/>
      <c r="BF133" s="1207"/>
      <c r="BG133" s="1208"/>
      <c r="BH133" s="1208"/>
      <c r="BI133" s="1208"/>
      <c r="BJ133" s="1209"/>
    </row>
    <row r="134" spans="2:62" ht="20.25" customHeight="1">
      <c r="B134" s="1153"/>
      <c r="C134" s="1245"/>
      <c r="D134" s="1246"/>
      <c r="E134" s="472"/>
      <c r="F134" s="473">
        <f>C133</f>
        <v>0</v>
      </c>
      <c r="G134" s="472"/>
      <c r="H134" s="473">
        <f>I133</f>
        <v>0</v>
      </c>
      <c r="I134" s="1247"/>
      <c r="J134" s="1248"/>
      <c r="K134" s="1249"/>
      <c r="L134" s="1250"/>
      <c r="M134" s="1250"/>
      <c r="N134" s="1246"/>
      <c r="O134" s="1147"/>
      <c r="P134" s="1148"/>
      <c r="Q134" s="1148"/>
      <c r="R134" s="1148"/>
      <c r="S134" s="1149"/>
      <c r="T134" s="466" t="s">
        <v>487</v>
      </c>
      <c r="U134" s="467"/>
      <c r="V134" s="468"/>
      <c r="W134" s="454" t="str">
        <f>IF(W133="","",VLOOKUP(W133,'標準様式１（勤務表_シフト記号表）'!$C$6:$L$47,10,FALSE))</f>
        <v/>
      </c>
      <c r="X134" s="455" t="str">
        <f>IF(X133="","",VLOOKUP(X133,'標準様式１（勤務表_シフト記号表）'!$C$6:$L$47,10,FALSE))</f>
        <v/>
      </c>
      <c r="Y134" s="455" t="str">
        <f>IF(Y133="","",VLOOKUP(Y133,'標準様式１（勤務表_シフト記号表）'!$C$6:$L$47,10,FALSE))</f>
        <v/>
      </c>
      <c r="Z134" s="455" t="str">
        <f>IF(Z133="","",VLOOKUP(Z133,'標準様式１（勤務表_シフト記号表）'!$C$6:$L$47,10,FALSE))</f>
        <v/>
      </c>
      <c r="AA134" s="455" t="str">
        <f>IF(AA133="","",VLOOKUP(AA133,'標準様式１（勤務表_シフト記号表）'!$C$6:$L$47,10,FALSE))</f>
        <v/>
      </c>
      <c r="AB134" s="455" t="str">
        <f>IF(AB133="","",VLOOKUP(AB133,'標準様式１（勤務表_シフト記号表）'!$C$6:$L$47,10,FALSE))</f>
        <v/>
      </c>
      <c r="AC134" s="456" t="str">
        <f>IF(AC133="","",VLOOKUP(AC133,'標準様式１（勤務表_シフト記号表）'!$C$6:$L$47,10,FALSE))</f>
        <v/>
      </c>
      <c r="AD134" s="454" t="str">
        <f>IF(AD133="","",VLOOKUP(AD133,'標準様式１（勤務表_シフト記号表）'!$C$6:$L$47,10,FALSE))</f>
        <v/>
      </c>
      <c r="AE134" s="455" t="str">
        <f>IF(AE133="","",VLOOKUP(AE133,'標準様式１（勤務表_シフト記号表）'!$C$6:$L$47,10,FALSE))</f>
        <v/>
      </c>
      <c r="AF134" s="455" t="str">
        <f>IF(AF133="","",VLOOKUP(AF133,'標準様式１（勤務表_シフト記号表）'!$C$6:$L$47,10,FALSE))</f>
        <v/>
      </c>
      <c r="AG134" s="455" t="str">
        <f>IF(AG133="","",VLOOKUP(AG133,'標準様式１（勤務表_シフト記号表）'!$C$6:$L$47,10,FALSE))</f>
        <v/>
      </c>
      <c r="AH134" s="455" t="str">
        <f>IF(AH133="","",VLOOKUP(AH133,'標準様式１（勤務表_シフト記号表）'!$C$6:$L$47,10,FALSE))</f>
        <v/>
      </c>
      <c r="AI134" s="455" t="str">
        <f>IF(AI133="","",VLOOKUP(AI133,'標準様式１（勤務表_シフト記号表）'!$C$6:$L$47,10,FALSE))</f>
        <v/>
      </c>
      <c r="AJ134" s="456" t="str">
        <f>IF(AJ133="","",VLOOKUP(AJ133,'標準様式１（勤務表_シフト記号表）'!$C$6:$L$47,10,FALSE))</f>
        <v/>
      </c>
      <c r="AK134" s="454" t="str">
        <f>IF(AK133="","",VLOOKUP(AK133,'標準様式１（勤務表_シフト記号表）'!$C$6:$L$47,10,FALSE))</f>
        <v/>
      </c>
      <c r="AL134" s="455" t="str">
        <f>IF(AL133="","",VLOOKUP(AL133,'標準様式１（勤務表_シフト記号表）'!$C$6:$L$47,10,FALSE))</f>
        <v/>
      </c>
      <c r="AM134" s="455" t="str">
        <f>IF(AM133="","",VLOOKUP(AM133,'標準様式１（勤務表_シフト記号表）'!$C$6:$L$47,10,FALSE))</f>
        <v/>
      </c>
      <c r="AN134" s="455" t="str">
        <f>IF(AN133="","",VLOOKUP(AN133,'標準様式１（勤務表_シフト記号表）'!$C$6:$L$47,10,FALSE))</f>
        <v/>
      </c>
      <c r="AO134" s="455" t="str">
        <f>IF(AO133="","",VLOOKUP(AO133,'標準様式１（勤務表_シフト記号表）'!$C$6:$L$47,10,FALSE))</f>
        <v/>
      </c>
      <c r="AP134" s="455" t="str">
        <f>IF(AP133="","",VLOOKUP(AP133,'標準様式１（勤務表_シフト記号表）'!$C$6:$L$47,10,FALSE))</f>
        <v/>
      </c>
      <c r="AQ134" s="456" t="str">
        <f>IF(AQ133="","",VLOOKUP(AQ133,'標準様式１（勤務表_シフト記号表）'!$C$6:$L$47,10,FALSE))</f>
        <v/>
      </c>
      <c r="AR134" s="454" t="str">
        <f>IF(AR133="","",VLOOKUP(AR133,'標準様式１（勤務表_シフト記号表）'!$C$6:$L$47,10,FALSE))</f>
        <v/>
      </c>
      <c r="AS134" s="455" t="str">
        <f>IF(AS133="","",VLOOKUP(AS133,'標準様式１（勤務表_シフト記号表）'!$C$6:$L$47,10,FALSE))</f>
        <v/>
      </c>
      <c r="AT134" s="455" t="str">
        <f>IF(AT133="","",VLOOKUP(AT133,'標準様式１（勤務表_シフト記号表）'!$C$6:$L$47,10,FALSE))</f>
        <v/>
      </c>
      <c r="AU134" s="455" t="str">
        <f>IF(AU133="","",VLOOKUP(AU133,'標準様式１（勤務表_シフト記号表）'!$C$6:$L$47,10,FALSE))</f>
        <v/>
      </c>
      <c r="AV134" s="455" t="str">
        <f>IF(AV133="","",VLOOKUP(AV133,'標準様式１（勤務表_シフト記号表）'!$C$6:$L$47,10,FALSE))</f>
        <v/>
      </c>
      <c r="AW134" s="455" t="str">
        <f>IF(AW133="","",VLOOKUP(AW133,'標準様式１（勤務表_シフト記号表）'!$C$6:$L$47,10,FALSE))</f>
        <v/>
      </c>
      <c r="AX134" s="456" t="str">
        <f>IF(AX133="","",VLOOKUP(AX133,'標準様式１（勤務表_シフト記号表）'!$C$6:$L$47,10,FALSE))</f>
        <v/>
      </c>
      <c r="AY134" s="454" t="str">
        <f>IF(AY133="","",VLOOKUP(AY133,'標準様式１（勤務表_シフト記号表）'!$C$6:$L$47,10,FALSE))</f>
        <v/>
      </c>
      <c r="AZ134" s="455" t="str">
        <f>IF(AZ133="","",VLOOKUP(AZ133,'標準様式１（勤務表_シフト記号表）'!$C$6:$L$47,10,FALSE))</f>
        <v/>
      </c>
      <c r="BA134" s="455" t="str">
        <f>IF(BA133="","",VLOOKUP(BA133,'標準様式１（勤務表_シフト記号表）'!$C$6:$L$47,10,FALSE))</f>
        <v/>
      </c>
      <c r="BB134" s="1242">
        <f>IF($BE$3="４週",SUM(W134:AX134),IF($BE$3="暦月",SUM(W134:BA134),""))</f>
        <v>0</v>
      </c>
      <c r="BC134" s="1243"/>
      <c r="BD134" s="1244">
        <f>IF($BE$3="４週",BB134/4,IF($BE$3="暦月",(BB134/($BE$8/7)),""))</f>
        <v>0</v>
      </c>
      <c r="BE134" s="1243"/>
      <c r="BF134" s="1239"/>
      <c r="BG134" s="1240"/>
      <c r="BH134" s="1240"/>
      <c r="BI134" s="1240"/>
      <c r="BJ134" s="1241"/>
    </row>
    <row r="135" spans="2:62" ht="20.25" customHeight="1">
      <c r="B135" s="1152">
        <f>B133+1</f>
        <v>60</v>
      </c>
      <c r="C135" s="1216"/>
      <c r="D135" s="1143"/>
      <c r="E135" s="449"/>
      <c r="F135" s="450"/>
      <c r="G135" s="449"/>
      <c r="H135" s="450"/>
      <c r="I135" s="1217"/>
      <c r="J135" s="1218"/>
      <c r="K135" s="1141"/>
      <c r="L135" s="1142"/>
      <c r="M135" s="1142"/>
      <c r="N135" s="1143"/>
      <c r="O135" s="1147"/>
      <c r="P135" s="1148"/>
      <c r="Q135" s="1148"/>
      <c r="R135" s="1148"/>
      <c r="S135" s="1149"/>
      <c r="T135" s="469" t="s">
        <v>484</v>
      </c>
      <c r="U135" s="470"/>
      <c r="V135" s="471"/>
      <c r="W135" s="462"/>
      <c r="X135" s="463"/>
      <c r="Y135" s="463"/>
      <c r="Z135" s="463"/>
      <c r="AA135" s="463"/>
      <c r="AB135" s="463"/>
      <c r="AC135" s="464"/>
      <c r="AD135" s="462"/>
      <c r="AE135" s="463"/>
      <c r="AF135" s="463"/>
      <c r="AG135" s="463"/>
      <c r="AH135" s="463"/>
      <c r="AI135" s="463"/>
      <c r="AJ135" s="464"/>
      <c r="AK135" s="462"/>
      <c r="AL135" s="463"/>
      <c r="AM135" s="463"/>
      <c r="AN135" s="463"/>
      <c r="AO135" s="463"/>
      <c r="AP135" s="463"/>
      <c r="AQ135" s="464"/>
      <c r="AR135" s="462"/>
      <c r="AS135" s="463"/>
      <c r="AT135" s="463"/>
      <c r="AU135" s="463"/>
      <c r="AV135" s="463"/>
      <c r="AW135" s="463"/>
      <c r="AX135" s="464"/>
      <c r="AY135" s="462"/>
      <c r="AZ135" s="463"/>
      <c r="BA135" s="465"/>
      <c r="BB135" s="1150"/>
      <c r="BC135" s="1151"/>
      <c r="BD135" s="1205"/>
      <c r="BE135" s="1206"/>
      <c r="BF135" s="1207"/>
      <c r="BG135" s="1208"/>
      <c r="BH135" s="1208"/>
      <c r="BI135" s="1208"/>
      <c r="BJ135" s="1209"/>
    </row>
    <row r="136" spans="2:62" ht="20.25" customHeight="1">
      <c r="B136" s="1153"/>
      <c r="C136" s="1245"/>
      <c r="D136" s="1246"/>
      <c r="E136" s="472"/>
      <c r="F136" s="473">
        <f>C135</f>
        <v>0</v>
      </c>
      <c r="G136" s="472"/>
      <c r="H136" s="473">
        <f>I135</f>
        <v>0</v>
      </c>
      <c r="I136" s="1247"/>
      <c r="J136" s="1248"/>
      <c r="K136" s="1249"/>
      <c r="L136" s="1250"/>
      <c r="M136" s="1250"/>
      <c r="N136" s="1246"/>
      <c r="O136" s="1147"/>
      <c r="P136" s="1148"/>
      <c r="Q136" s="1148"/>
      <c r="R136" s="1148"/>
      <c r="S136" s="1149"/>
      <c r="T136" s="466" t="s">
        <v>487</v>
      </c>
      <c r="U136" s="467"/>
      <c r="V136" s="468"/>
      <c r="W136" s="454" t="str">
        <f>IF(W135="","",VLOOKUP(W135,'標準様式１（勤務表_シフト記号表）'!$C$6:$L$47,10,FALSE))</f>
        <v/>
      </c>
      <c r="X136" s="455" t="str">
        <f>IF(X135="","",VLOOKUP(X135,'標準様式１（勤務表_シフト記号表）'!$C$6:$L$47,10,FALSE))</f>
        <v/>
      </c>
      <c r="Y136" s="455" t="str">
        <f>IF(Y135="","",VLOOKUP(Y135,'標準様式１（勤務表_シフト記号表）'!$C$6:$L$47,10,FALSE))</f>
        <v/>
      </c>
      <c r="Z136" s="455" t="str">
        <f>IF(Z135="","",VLOOKUP(Z135,'標準様式１（勤務表_シフト記号表）'!$C$6:$L$47,10,FALSE))</f>
        <v/>
      </c>
      <c r="AA136" s="455" t="str">
        <f>IF(AA135="","",VLOOKUP(AA135,'標準様式１（勤務表_シフト記号表）'!$C$6:$L$47,10,FALSE))</f>
        <v/>
      </c>
      <c r="AB136" s="455" t="str">
        <f>IF(AB135="","",VLOOKUP(AB135,'標準様式１（勤務表_シフト記号表）'!$C$6:$L$47,10,FALSE))</f>
        <v/>
      </c>
      <c r="AC136" s="456" t="str">
        <f>IF(AC135="","",VLOOKUP(AC135,'標準様式１（勤務表_シフト記号表）'!$C$6:$L$47,10,FALSE))</f>
        <v/>
      </c>
      <c r="AD136" s="454" t="str">
        <f>IF(AD135="","",VLOOKUP(AD135,'標準様式１（勤務表_シフト記号表）'!$C$6:$L$47,10,FALSE))</f>
        <v/>
      </c>
      <c r="AE136" s="455" t="str">
        <f>IF(AE135="","",VLOOKUP(AE135,'標準様式１（勤務表_シフト記号表）'!$C$6:$L$47,10,FALSE))</f>
        <v/>
      </c>
      <c r="AF136" s="455" t="str">
        <f>IF(AF135="","",VLOOKUP(AF135,'標準様式１（勤務表_シフト記号表）'!$C$6:$L$47,10,FALSE))</f>
        <v/>
      </c>
      <c r="AG136" s="455" t="str">
        <f>IF(AG135="","",VLOOKUP(AG135,'標準様式１（勤務表_シフト記号表）'!$C$6:$L$47,10,FALSE))</f>
        <v/>
      </c>
      <c r="AH136" s="455" t="str">
        <f>IF(AH135="","",VLOOKUP(AH135,'標準様式１（勤務表_シフト記号表）'!$C$6:$L$47,10,FALSE))</f>
        <v/>
      </c>
      <c r="AI136" s="455" t="str">
        <f>IF(AI135="","",VLOOKUP(AI135,'標準様式１（勤務表_シフト記号表）'!$C$6:$L$47,10,FALSE))</f>
        <v/>
      </c>
      <c r="AJ136" s="456" t="str">
        <f>IF(AJ135="","",VLOOKUP(AJ135,'標準様式１（勤務表_シフト記号表）'!$C$6:$L$47,10,FALSE))</f>
        <v/>
      </c>
      <c r="AK136" s="454" t="str">
        <f>IF(AK135="","",VLOOKUP(AK135,'標準様式１（勤務表_シフト記号表）'!$C$6:$L$47,10,FALSE))</f>
        <v/>
      </c>
      <c r="AL136" s="455" t="str">
        <f>IF(AL135="","",VLOOKUP(AL135,'標準様式１（勤務表_シフト記号表）'!$C$6:$L$47,10,FALSE))</f>
        <v/>
      </c>
      <c r="AM136" s="455" t="str">
        <f>IF(AM135="","",VLOOKUP(AM135,'標準様式１（勤務表_シフト記号表）'!$C$6:$L$47,10,FALSE))</f>
        <v/>
      </c>
      <c r="AN136" s="455" t="str">
        <f>IF(AN135="","",VLOOKUP(AN135,'標準様式１（勤務表_シフト記号表）'!$C$6:$L$47,10,FALSE))</f>
        <v/>
      </c>
      <c r="AO136" s="455" t="str">
        <f>IF(AO135="","",VLOOKUP(AO135,'標準様式１（勤務表_シフト記号表）'!$C$6:$L$47,10,FALSE))</f>
        <v/>
      </c>
      <c r="AP136" s="455" t="str">
        <f>IF(AP135="","",VLOOKUP(AP135,'標準様式１（勤務表_シフト記号表）'!$C$6:$L$47,10,FALSE))</f>
        <v/>
      </c>
      <c r="AQ136" s="456" t="str">
        <f>IF(AQ135="","",VLOOKUP(AQ135,'標準様式１（勤務表_シフト記号表）'!$C$6:$L$47,10,FALSE))</f>
        <v/>
      </c>
      <c r="AR136" s="454" t="str">
        <f>IF(AR135="","",VLOOKUP(AR135,'標準様式１（勤務表_シフト記号表）'!$C$6:$L$47,10,FALSE))</f>
        <v/>
      </c>
      <c r="AS136" s="455" t="str">
        <f>IF(AS135="","",VLOOKUP(AS135,'標準様式１（勤務表_シフト記号表）'!$C$6:$L$47,10,FALSE))</f>
        <v/>
      </c>
      <c r="AT136" s="455" t="str">
        <f>IF(AT135="","",VLOOKUP(AT135,'標準様式１（勤務表_シフト記号表）'!$C$6:$L$47,10,FALSE))</f>
        <v/>
      </c>
      <c r="AU136" s="455" t="str">
        <f>IF(AU135="","",VLOOKUP(AU135,'標準様式１（勤務表_シフト記号表）'!$C$6:$L$47,10,FALSE))</f>
        <v/>
      </c>
      <c r="AV136" s="455" t="str">
        <f>IF(AV135="","",VLOOKUP(AV135,'標準様式１（勤務表_シフト記号表）'!$C$6:$L$47,10,FALSE))</f>
        <v/>
      </c>
      <c r="AW136" s="455" t="str">
        <f>IF(AW135="","",VLOOKUP(AW135,'標準様式１（勤務表_シフト記号表）'!$C$6:$L$47,10,FALSE))</f>
        <v/>
      </c>
      <c r="AX136" s="456" t="str">
        <f>IF(AX135="","",VLOOKUP(AX135,'標準様式１（勤務表_シフト記号表）'!$C$6:$L$47,10,FALSE))</f>
        <v/>
      </c>
      <c r="AY136" s="454" t="str">
        <f>IF(AY135="","",VLOOKUP(AY135,'標準様式１（勤務表_シフト記号表）'!$C$6:$L$47,10,FALSE))</f>
        <v/>
      </c>
      <c r="AZ136" s="455" t="str">
        <f>IF(AZ135="","",VLOOKUP(AZ135,'標準様式１（勤務表_シフト記号表）'!$C$6:$L$47,10,FALSE))</f>
        <v/>
      </c>
      <c r="BA136" s="455" t="str">
        <f>IF(BA135="","",VLOOKUP(BA135,'標準様式１（勤務表_シフト記号表）'!$C$6:$L$47,10,FALSE))</f>
        <v/>
      </c>
      <c r="BB136" s="1242">
        <f>IF($BE$3="４週",SUM(W136:AX136),IF($BE$3="暦月",SUM(W136:BA136),""))</f>
        <v>0</v>
      </c>
      <c r="BC136" s="1243"/>
      <c r="BD136" s="1244">
        <f>IF($BE$3="４週",BB136/4,IF($BE$3="暦月",(BB136/($BE$8/7)),""))</f>
        <v>0</v>
      </c>
      <c r="BE136" s="1243"/>
      <c r="BF136" s="1239"/>
      <c r="BG136" s="1240"/>
      <c r="BH136" s="1240"/>
      <c r="BI136" s="1240"/>
      <c r="BJ136" s="1241"/>
    </row>
    <row r="137" spans="2:62" ht="20.25" customHeight="1">
      <c r="B137" s="1152">
        <f>B135+1</f>
        <v>61</v>
      </c>
      <c r="C137" s="1216"/>
      <c r="D137" s="1143"/>
      <c r="E137" s="449"/>
      <c r="F137" s="450"/>
      <c r="G137" s="449"/>
      <c r="H137" s="450"/>
      <c r="I137" s="1217"/>
      <c r="J137" s="1218"/>
      <c r="K137" s="1141"/>
      <c r="L137" s="1142"/>
      <c r="M137" s="1142"/>
      <c r="N137" s="1143"/>
      <c r="O137" s="1147"/>
      <c r="P137" s="1148"/>
      <c r="Q137" s="1148"/>
      <c r="R137" s="1148"/>
      <c r="S137" s="1149"/>
      <c r="T137" s="469" t="s">
        <v>484</v>
      </c>
      <c r="U137" s="470"/>
      <c r="V137" s="471"/>
      <c r="W137" s="462"/>
      <c r="X137" s="463"/>
      <c r="Y137" s="463"/>
      <c r="Z137" s="463"/>
      <c r="AA137" s="463"/>
      <c r="AB137" s="463"/>
      <c r="AC137" s="464"/>
      <c r="AD137" s="462"/>
      <c r="AE137" s="463"/>
      <c r="AF137" s="463"/>
      <c r="AG137" s="463"/>
      <c r="AH137" s="463"/>
      <c r="AI137" s="463"/>
      <c r="AJ137" s="464"/>
      <c r="AK137" s="462"/>
      <c r="AL137" s="463"/>
      <c r="AM137" s="463"/>
      <c r="AN137" s="463"/>
      <c r="AO137" s="463"/>
      <c r="AP137" s="463"/>
      <c r="AQ137" s="464"/>
      <c r="AR137" s="462"/>
      <c r="AS137" s="463"/>
      <c r="AT137" s="463"/>
      <c r="AU137" s="463"/>
      <c r="AV137" s="463"/>
      <c r="AW137" s="463"/>
      <c r="AX137" s="464"/>
      <c r="AY137" s="462"/>
      <c r="AZ137" s="463"/>
      <c r="BA137" s="465"/>
      <c r="BB137" s="1150"/>
      <c r="BC137" s="1151"/>
      <c r="BD137" s="1205"/>
      <c r="BE137" s="1206"/>
      <c r="BF137" s="1207"/>
      <c r="BG137" s="1208"/>
      <c r="BH137" s="1208"/>
      <c r="BI137" s="1208"/>
      <c r="BJ137" s="1209"/>
    </row>
    <row r="138" spans="2:62" ht="20.25" customHeight="1">
      <c r="B138" s="1153"/>
      <c r="C138" s="1245"/>
      <c r="D138" s="1246"/>
      <c r="E138" s="472"/>
      <c r="F138" s="473">
        <f>C137</f>
        <v>0</v>
      </c>
      <c r="G138" s="472"/>
      <c r="H138" s="473">
        <f>I137</f>
        <v>0</v>
      </c>
      <c r="I138" s="1247"/>
      <c r="J138" s="1248"/>
      <c r="K138" s="1249"/>
      <c r="L138" s="1250"/>
      <c r="M138" s="1250"/>
      <c r="N138" s="1246"/>
      <c r="O138" s="1147"/>
      <c r="P138" s="1148"/>
      <c r="Q138" s="1148"/>
      <c r="R138" s="1148"/>
      <c r="S138" s="1149"/>
      <c r="T138" s="466" t="s">
        <v>487</v>
      </c>
      <c r="U138" s="467"/>
      <c r="V138" s="468"/>
      <c r="W138" s="454" t="str">
        <f>IF(W137="","",VLOOKUP(W137,'標準様式１（勤務表_シフト記号表）'!$C$6:$L$47,10,FALSE))</f>
        <v/>
      </c>
      <c r="X138" s="455" t="str">
        <f>IF(X137="","",VLOOKUP(X137,'標準様式１（勤務表_シフト記号表）'!$C$6:$L$47,10,FALSE))</f>
        <v/>
      </c>
      <c r="Y138" s="455" t="str">
        <f>IF(Y137="","",VLOOKUP(Y137,'標準様式１（勤務表_シフト記号表）'!$C$6:$L$47,10,FALSE))</f>
        <v/>
      </c>
      <c r="Z138" s="455" t="str">
        <f>IF(Z137="","",VLOOKUP(Z137,'標準様式１（勤務表_シフト記号表）'!$C$6:$L$47,10,FALSE))</f>
        <v/>
      </c>
      <c r="AA138" s="455" t="str">
        <f>IF(AA137="","",VLOOKUP(AA137,'標準様式１（勤務表_シフト記号表）'!$C$6:$L$47,10,FALSE))</f>
        <v/>
      </c>
      <c r="AB138" s="455" t="str">
        <f>IF(AB137="","",VLOOKUP(AB137,'標準様式１（勤務表_シフト記号表）'!$C$6:$L$47,10,FALSE))</f>
        <v/>
      </c>
      <c r="AC138" s="456" t="str">
        <f>IF(AC137="","",VLOOKUP(AC137,'標準様式１（勤務表_シフト記号表）'!$C$6:$L$47,10,FALSE))</f>
        <v/>
      </c>
      <c r="AD138" s="454" t="str">
        <f>IF(AD137="","",VLOOKUP(AD137,'標準様式１（勤務表_シフト記号表）'!$C$6:$L$47,10,FALSE))</f>
        <v/>
      </c>
      <c r="AE138" s="455" t="str">
        <f>IF(AE137="","",VLOOKUP(AE137,'標準様式１（勤務表_シフト記号表）'!$C$6:$L$47,10,FALSE))</f>
        <v/>
      </c>
      <c r="AF138" s="455" t="str">
        <f>IF(AF137="","",VLOOKUP(AF137,'標準様式１（勤務表_シフト記号表）'!$C$6:$L$47,10,FALSE))</f>
        <v/>
      </c>
      <c r="AG138" s="455" t="str">
        <f>IF(AG137="","",VLOOKUP(AG137,'標準様式１（勤務表_シフト記号表）'!$C$6:$L$47,10,FALSE))</f>
        <v/>
      </c>
      <c r="AH138" s="455" t="str">
        <f>IF(AH137="","",VLOOKUP(AH137,'標準様式１（勤務表_シフト記号表）'!$C$6:$L$47,10,FALSE))</f>
        <v/>
      </c>
      <c r="AI138" s="455" t="str">
        <f>IF(AI137="","",VLOOKUP(AI137,'標準様式１（勤務表_シフト記号表）'!$C$6:$L$47,10,FALSE))</f>
        <v/>
      </c>
      <c r="AJ138" s="456" t="str">
        <f>IF(AJ137="","",VLOOKUP(AJ137,'標準様式１（勤務表_シフト記号表）'!$C$6:$L$47,10,FALSE))</f>
        <v/>
      </c>
      <c r="AK138" s="454" t="str">
        <f>IF(AK137="","",VLOOKUP(AK137,'標準様式１（勤務表_シフト記号表）'!$C$6:$L$47,10,FALSE))</f>
        <v/>
      </c>
      <c r="AL138" s="455" t="str">
        <f>IF(AL137="","",VLOOKUP(AL137,'標準様式１（勤務表_シフト記号表）'!$C$6:$L$47,10,FALSE))</f>
        <v/>
      </c>
      <c r="AM138" s="455" t="str">
        <f>IF(AM137="","",VLOOKUP(AM137,'標準様式１（勤務表_シフト記号表）'!$C$6:$L$47,10,FALSE))</f>
        <v/>
      </c>
      <c r="AN138" s="455" t="str">
        <f>IF(AN137="","",VLOOKUP(AN137,'標準様式１（勤務表_シフト記号表）'!$C$6:$L$47,10,FALSE))</f>
        <v/>
      </c>
      <c r="AO138" s="455" t="str">
        <f>IF(AO137="","",VLOOKUP(AO137,'標準様式１（勤務表_シフト記号表）'!$C$6:$L$47,10,FALSE))</f>
        <v/>
      </c>
      <c r="AP138" s="455" t="str">
        <f>IF(AP137="","",VLOOKUP(AP137,'標準様式１（勤務表_シフト記号表）'!$C$6:$L$47,10,FALSE))</f>
        <v/>
      </c>
      <c r="AQ138" s="456" t="str">
        <f>IF(AQ137="","",VLOOKUP(AQ137,'標準様式１（勤務表_シフト記号表）'!$C$6:$L$47,10,FALSE))</f>
        <v/>
      </c>
      <c r="AR138" s="454" t="str">
        <f>IF(AR137="","",VLOOKUP(AR137,'標準様式１（勤務表_シフト記号表）'!$C$6:$L$47,10,FALSE))</f>
        <v/>
      </c>
      <c r="AS138" s="455" t="str">
        <f>IF(AS137="","",VLOOKUP(AS137,'標準様式１（勤務表_シフト記号表）'!$C$6:$L$47,10,FALSE))</f>
        <v/>
      </c>
      <c r="AT138" s="455" t="str">
        <f>IF(AT137="","",VLOOKUP(AT137,'標準様式１（勤務表_シフト記号表）'!$C$6:$L$47,10,FALSE))</f>
        <v/>
      </c>
      <c r="AU138" s="455" t="str">
        <f>IF(AU137="","",VLOOKUP(AU137,'標準様式１（勤務表_シフト記号表）'!$C$6:$L$47,10,FALSE))</f>
        <v/>
      </c>
      <c r="AV138" s="455" t="str">
        <f>IF(AV137="","",VLOOKUP(AV137,'標準様式１（勤務表_シフト記号表）'!$C$6:$L$47,10,FALSE))</f>
        <v/>
      </c>
      <c r="AW138" s="455" t="str">
        <f>IF(AW137="","",VLOOKUP(AW137,'標準様式１（勤務表_シフト記号表）'!$C$6:$L$47,10,FALSE))</f>
        <v/>
      </c>
      <c r="AX138" s="456" t="str">
        <f>IF(AX137="","",VLOOKUP(AX137,'標準様式１（勤務表_シフト記号表）'!$C$6:$L$47,10,FALSE))</f>
        <v/>
      </c>
      <c r="AY138" s="454" t="str">
        <f>IF(AY137="","",VLOOKUP(AY137,'標準様式１（勤務表_シフト記号表）'!$C$6:$L$47,10,FALSE))</f>
        <v/>
      </c>
      <c r="AZ138" s="455" t="str">
        <f>IF(AZ137="","",VLOOKUP(AZ137,'標準様式１（勤務表_シフト記号表）'!$C$6:$L$47,10,FALSE))</f>
        <v/>
      </c>
      <c r="BA138" s="455" t="str">
        <f>IF(BA137="","",VLOOKUP(BA137,'標準様式１（勤務表_シフト記号表）'!$C$6:$L$47,10,FALSE))</f>
        <v/>
      </c>
      <c r="BB138" s="1242">
        <f>IF($BE$3="４週",SUM(W138:AX138),IF($BE$3="暦月",SUM(W138:BA138),""))</f>
        <v>0</v>
      </c>
      <c r="BC138" s="1243"/>
      <c r="BD138" s="1244">
        <f>IF($BE$3="４週",BB138/4,IF($BE$3="暦月",(BB138/($BE$8/7)),""))</f>
        <v>0</v>
      </c>
      <c r="BE138" s="1243"/>
      <c r="BF138" s="1239"/>
      <c r="BG138" s="1240"/>
      <c r="BH138" s="1240"/>
      <c r="BI138" s="1240"/>
      <c r="BJ138" s="1241"/>
    </row>
    <row r="139" spans="2:62" ht="20.25" customHeight="1">
      <c r="B139" s="1152">
        <f>B137+1</f>
        <v>62</v>
      </c>
      <c r="C139" s="1216"/>
      <c r="D139" s="1143"/>
      <c r="E139" s="449"/>
      <c r="F139" s="450"/>
      <c r="G139" s="449"/>
      <c r="H139" s="450"/>
      <c r="I139" s="1217"/>
      <c r="J139" s="1218"/>
      <c r="K139" s="1141"/>
      <c r="L139" s="1142"/>
      <c r="M139" s="1142"/>
      <c r="N139" s="1143"/>
      <c r="O139" s="1147"/>
      <c r="P139" s="1148"/>
      <c r="Q139" s="1148"/>
      <c r="R139" s="1148"/>
      <c r="S139" s="1149"/>
      <c r="T139" s="469" t="s">
        <v>484</v>
      </c>
      <c r="U139" s="470"/>
      <c r="V139" s="471"/>
      <c r="W139" s="462"/>
      <c r="X139" s="463"/>
      <c r="Y139" s="463"/>
      <c r="Z139" s="463"/>
      <c r="AA139" s="463"/>
      <c r="AB139" s="463"/>
      <c r="AC139" s="464"/>
      <c r="AD139" s="462"/>
      <c r="AE139" s="463"/>
      <c r="AF139" s="463"/>
      <c r="AG139" s="463"/>
      <c r="AH139" s="463"/>
      <c r="AI139" s="463"/>
      <c r="AJ139" s="464"/>
      <c r="AK139" s="462"/>
      <c r="AL139" s="463"/>
      <c r="AM139" s="463"/>
      <c r="AN139" s="463"/>
      <c r="AO139" s="463"/>
      <c r="AP139" s="463"/>
      <c r="AQ139" s="464"/>
      <c r="AR139" s="462"/>
      <c r="AS139" s="463"/>
      <c r="AT139" s="463"/>
      <c r="AU139" s="463"/>
      <c r="AV139" s="463"/>
      <c r="AW139" s="463"/>
      <c r="AX139" s="464"/>
      <c r="AY139" s="462"/>
      <c r="AZ139" s="463"/>
      <c r="BA139" s="465"/>
      <c r="BB139" s="1150"/>
      <c r="BC139" s="1151"/>
      <c r="BD139" s="1205"/>
      <c r="BE139" s="1206"/>
      <c r="BF139" s="1207"/>
      <c r="BG139" s="1208"/>
      <c r="BH139" s="1208"/>
      <c r="BI139" s="1208"/>
      <c r="BJ139" s="1209"/>
    </row>
    <row r="140" spans="2:62" ht="20.25" customHeight="1">
      <c r="B140" s="1153"/>
      <c r="C140" s="1245"/>
      <c r="D140" s="1246"/>
      <c r="E140" s="472"/>
      <c r="F140" s="473">
        <f>C139</f>
        <v>0</v>
      </c>
      <c r="G140" s="472"/>
      <c r="H140" s="473">
        <f>I139</f>
        <v>0</v>
      </c>
      <c r="I140" s="1247"/>
      <c r="J140" s="1248"/>
      <c r="K140" s="1249"/>
      <c r="L140" s="1250"/>
      <c r="M140" s="1250"/>
      <c r="N140" s="1246"/>
      <c r="O140" s="1147"/>
      <c r="P140" s="1148"/>
      <c r="Q140" s="1148"/>
      <c r="R140" s="1148"/>
      <c r="S140" s="1149"/>
      <c r="T140" s="466" t="s">
        <v>487</v>
      </c>
      <c r="U140" s="467"/>
      <c r="V140" s="468"/>
      <c r="W140" s="454" t="str">
        <f>IF(W139="","",VLOOKUP(W139,'標準様式１（勤務表_シフト記号表）'!$C$6:$L$47,10,FALSE))</f>
        <v/>
      </c>
      <c r="X140" s="455" t="str">
        <f>IF(X139="","",VLOOKUP(X139,'標準様式１（勤務表_シフト記号表）'!$C$6:$L$47,10,FALSE))</f>
        <v/>
      </c>
      <c r="Y140" s="455" t="str">
        <f>IF(Y139="","",VLOOKUP(Y139,'標準様式１（勤務表_シフト記号表）'!$C$6:$L$47,10,FALSE))</f>
        <v/>
      </c>
      <c r="Z140" s="455" t="str">
        <f>IF(Z139="","",VLOOKUP(Z139,'標準様式１（勤務表_シフト記号表）'!$C$6:$L$47,10,FALSE))</f>
        <v/>
      </c>
      <c r="AA140" s="455" t="str">
        <f>IF(AA139="","",VLOOKUP(AA139,'標準様式１（勤務表_シフト記号表）'!$C$6:$L$47,10,FALSE))</f>
        <v/>
      </c>
      <c r="AB140" s="455" t="str">
        <f>IF(AB139="","",VLOOKUP(AB139,'標準様式１（勤務表_シフト記号表）'!$C$6:$L$47,10,FALSE))</f>
        <v/>
      </c>
      <c r="AC140" s="456" t="str">
        <f>IF(AC139="","",VLOOKUP(AC139,'標準様式１（勤務表_シフト記号表）'!$C$6:$L$47,10,FALSE))</f>
        <v/>
      </c>
      <c r="AD140" s="454" t="str">
        <f>IF(AD139="","",VLOOKUP(AD139,'標準様式１（勤務表_シフト記号表）'!$C$6:$L$47,10,FALSE))</f>
        <v/>
      </c>
      <c r="AE140" s="455" t="str">
        <f>IF(AE139="","",VLOOKUP(AE139,'標準様式１（勤務表_シフト記号表）'!$C$6:$L$47,10,FALSE))</f>
        <v/>
      </c>
      <c r="AF140" s="455" t="str">
        <f>IF(AF139="","",VLOOKUP(AF139,'標準様式１（勤務表_シフト記号表）'!$C$6:$L$47,10,FALSE))</f>
        <v/>
      </c>
      <c r="AG140" s="455" t="str">
        <f>IF(AG139="","",VLOOKUP(AG139,'標準様式１（勤務表_シフト記号表）'!$C$6:$L$47,10,FALSE))</f>
        <v/>
      </c>
      <c r="AH140" s="455" t="str">
        <f>IF(AH139="","",VLOOKUP(AH139,'標準様式１（勤務表_シフト記号表）'!$C$6:$L$47,10,FALSE))</f>
        <v/>
      </c>
      <c r="AI140" s="455" t="str">
        <f>IF(AI139="","",VLOOKUP(AI139,'標準様式１（勤務表_シフト記号表）'!$C$6:$L$47,10,FALSE))</f>
        <v/>
      </c>
      <c r="AJ140" s="456" t="str">
        <f>IF(AJ139="","",VLOOKUP(AJ139,'標準様式１（勤務表_シフト記号表）'!$C$6:$L$47,10,FALSE))</f>
        <v/>
      </c>
      <c r="AK140" s="454" t="str">
        <f>IF(AK139="","",VLOOKUP(AK139,'標準様式１（勤務表_シフト記号表）'!$C$6:$L$47,10,FALSE))</f>
        <v/>
      </c>
      <c r="AL140" s="455" t="str">
        <f>IF(AL139="","",VLOOKUP(AL139,'標準様式１（勤務表_シフト記号表）'!$C$6:$L$47,10,FALSE))</f>
        <v/>
      </c>
      <c r="AM140" s="455" t="str">
        <f>IF(AM139="","",VLOOKUP(AM139,'標準様式１（勤務表_シフト記号表）'!$C$6:$L$47,10,FALSE))</f>
        <v/>
      </c>
      <c r="AN140" s="455" t="str">
        <f>IF(AN139="","",VLOOKUP(AN139,'標準様式１（勤務表_シフト記号表）'!$C$6:$L$47,10,FALSE))</f>
        <v/>
      </c>
      <c r="AO140" s="455" t="str">
        <f>IF(AO139="","",VLOOKUP(AO139,'標準様式１（勤務表_シフト記号表）'!$C$6:$L$47,10,FALSE))</f>
        <v/>
      </c>
      <c r="AP140" s="455" t="str">
        <f>IF(AP139="","",VLOOKUP(AP139,'標準様式１（勤務表_シフト記号表）'!$C$6:$L$47,10,FALSE))</f>
        <v/>
      </c>
      <c r="AQ140" s="456" t="str">
        <f>IF(AQ139="","",VLOOKUP(AQ139,'標準様式１（勤務表_シフト記号表）'!$C$6:$L$47,10,FALSE))</f>
        <v/>
      </c>
      <c r="AR140" s="454" t="str">
        <f>IF(AR139="","",VLOOKUP(AR139,'標準様式１（勤務表_シフト記号表）'!$C$6:$L$47,10,FALSE))</f>
        <v/>
      </c>
      <c r="AS140" s="455" t="str">
        <f>IF(AS139="","",VLOOKUP(AS139,'標準様式１（勤務表_シフト記号表）'!$C$6:$L$47,10,FALSE))</f>
        <v/>
      </c>
      <c r="AT140" s="455" t="str">
        <f>IF(AT139="","",VLOOKUP(AT139,'標準様式１（勤務表_シフト記号表）'!$C$6:$L$47,10,FALSE))</f>
        <v/>
      </c>
      <c r="AU140" s="455" t="str">
        <f>IF(AU139="","",VLOOKUP(AU139,'標準様式１（勤務表_シフト記号表）'!$C$6:$L$47,10,FALSE))</f>
        <v/>
      </c>
      <c r="AV140" s="455" t="str">
        <f>IF(AV139="","",VLOOKUP(AV139,'標準様式１（勤務表_シフト記号表）'!$C$6:$L$47,10,FALSE))</f>
        <v/>
      </c>
      <c r="AW140" s="455" t="str">
        <f>IF(AW139="","",VLOOKUP(AW139,'標準様式１（勤務表_シフト記号表）'!$C$6:$L$47,10,FALSE))</f>
        <v/>
      </c>
      <c r="AX140" s="456" t="str">
        <f>IF(AX139="","",VLOOKUP(AX139,'標準様式１（勤務表_シフト記号表）'!$C$6:$L$47,10,FALSE))</f>
        <v/>
      </c>
      <c r="AY140" s="454" t="str">
        <f>IF(AY139="","",VLOOKUP(AY139,'標準様式１（勤務表_シフト記号表）'!$C$6:$L$47,10,FALSE))</f>
        <v/>
      </c>
      <c r="AZ140" s="455" t="str">
        <f>IF(AZ139="","",VLOOKUP(AZ139,'標準様式１（勤務表_シフト記号表）'!$C$6:$L$47,10,FALSE))</f>
        <v/>
      </c>
      <c r="BA140" s="455" t="str">
        <f>IF(BA139="","",VLOOKUP(BA139,'標準様式１（勤務表_シフト記号表）'!$C$6:$L$47,10,FALSE))</f>
        <v/>
      </c>
      <c r="BB140" s="1242">
        <f>IF($BE$3="４週",SUM(W140:AX140),IF($BE$3="暦月",SUM(W140:BA140),""))</f>
        <v>0</v>
      </c>
      <c r="BC140" s="1243"/>
      <c r="BD140" s="1244">
        <f>IF($BE$3="４週",BB140/4,IF($BE$3="暦月",(BB140/($BE$8/7)),""))</f>
        <v>0</v>
      </c>
      <c r="BE140" s="1243"/>
      <c r="BF140" s="1239"/>
      <c r="BG140" s="1240"/>
      <c r="BH140" s="1240"/>
      <c r="BI140" s="1240"/>
      <c r="BJ140" s="1241"/>
    </row>
    <row r="141" spans="2:62" ht="20.25" customHeight="1">
      <c r="B141" s="1152">
        <f>B139+1</f>
        <v>63</v>
      </c>
      <c r="C141" s="1216"/>
      <c r="D141" s="1143"/>
      <c r="E141" s="449"/>
      <c r="F141" s="450"/>
      <c r="G141" s="449"/>
      <c r="H141" s="450"/>
      <c r="I141" s="1217"/>
      <c r="J141" s="1218"/>
      <c r="K141" s="1141"/>
      <c r="L141" s="1142"/>
      <c r="M141" s="1142"/>
      <c r="N141" s="1143"/>
      <c r="O141" s="1147"/>
      <c r="P141" s="1148"/>
      <c r="Q141" s="1148"/>
      <c r="R141" s="1148"/>
      <c r="S141" s="1149"/>
      <c r="T141" s="469" t="s">
        <v>484</v>
      </c>
      <c r="U141" s="470"/>
      <c r="V141" s="471"/>
      <c r="W141" s="462"/>
      <c r="X141" s="463"/>
      <c r="Y141" s="463"/>
      <c r="Z141" s="463"/>
      <c r="AA141" s="463"/>
      <c r="AB141" s="463"/>
      <c r="AC141" s="464"/>
      <c r="AD141" s="462"/>
      <c r="AE141" s="463"/>
      <c r="AF141" s="463"/>
      <c r="AG141" s="463"/>
      <c r="AH141" s="463"/>
      <c r="AI141" s="463"/>
      <c r="AJ141" s="464"/>
      <c r="AK141" s="462"/>
      <c r="AL141" s="463"/>
      <c r="AM141" s="463"/>
      <c r="AN141" s="463"/>
      <c r="AO141" s="463"/>
      <c r="AP141" s="463"/>
      <c r="AQ141" s="464"/>
      <c r="AR141" s="462"/>
      <c r="AS141" s="463"/>
      <c r="AT141" s="463"/>
      <c r="AU141" s="463"/>
      <c r="AV141" s="463"/>
      <c r="AW141" s="463"/>
      <c r="AX141" s="464"/>
      <c r="AY141" s="462"/>
      <c r="AZ141" s="463"/>
      <c r="BA141" s="465"/>
      <c r="BB141" s="1150"/>
      <c r="BC141" s="1151"/>
      <c r="BD141" s="1205"/>
      <c r="BE141" s="1206"/>
      <c r="BF141" s="1207"/>
      <c r="BG141" s="1208"/>
      <c r="BH141" s="1208"/>
      <c r="BI141" s="1208"/>
      <c r="BJ141" s="1209"/>
    </row>
    <row r="142" spans="2:62" ht="20.25" customHeight="1">
      <c r="B142" s="1153"/>
      <c r="C142" s="1245"/>
      <c r="D142" s="1246"/>
      <c r="E142" s="472"/>
      <c r="F142" s="473">
        <f>C141</f>
        <v>0</v>
      </c>
      <c r="G142" s="472"/>
      <c r="H142" s="473">
        <f>I141</f>
        <v>0</v>
      </c>
      <c r="I142" s="1247"/>
      <c r="J142" s="1248"/>
      <c r="K142" s="1249"/>
      <c r="L142" s="1250"/>
      <c r="M142" s="1250"/>
      <c r="N142" s="1246"/>
      <c r="O142" s="1147"/>
      <c r="P142" s="1148"/>
      <c r="Q142" s="1148"/>
      <c r="R142" s="1148"/>
      <c r="S142" s="1149"/>
      <c r="T142" s="466" t="s">
        <v>487</v>
      </c>
      <c r="U142" s="467"/>
      <c r="V142" s="468"/>
      <c r="W142" s="454" t="str">
        <f>IF(W141="","",VLOOKUP(W141,'標準様式１（勤務表_シフト記号表）'!$C$6:$L$47,10,FALSE))</f>
        <v/>
      </c>
      <c r="X142" s="455" t="str">
        <f>IF(X141="","",VLOOKUP(X141,'標準様式１（勤務表_シフト記号表）'!$C$6:$L$47,10,FALSE))</f>
        <v/>
      </c>
      <c r="Y142" s="455" t="str">
        <f>IF(Y141="","",VLOOKUP(Y141,'標準様式１（勤務表_シフト記号表）'!$C$6:$L$47,10,FALSE))</f>
        <v/>
      </c>
      <c r="Z142" s="455" t="str">
        <f>IF(Z141="","",VLOOKUP(Z141,'標準様式１（勤務表_シフト記号表）'!$C$6:$L$47,10,FALSE))</f>
        <v/>
      </c>
      <c r="AA142" s="455" t="str">
        <f>IF(AA141="","",VLOOKUP(AA141,'標準様式１（勤務表_シフト記号表）'!$C$6:$L$47,10,FALSE))</f>
        <v/>
      </c>
      <c r="AB142" s="455" t="str">
        <f>IF(AB141="","",VLOOKUP(AB141,'標準様式１（勤務表_シフト記号表）'!$C$6:$L$47,10,FALSE))</f>
        <v/>
      </c>
      <c r="AC142" s="456" t="str">
        <f>IF(AC141="","",VLOOKUP(AC141,'標準様式１（勤務表_シフト記号表）'!$C$6:$L$47,10,FALSE))</f>
        <v/>
      </c>
      <c r="AD142" s="454" t="str">
        <f>IF(AD141="","",VLOOKUP(AD141,'標準様式１（勤務表_シフト記号表）'!$C$6:$L$47,10,FALSE))</f>
        <v/>
      </c>
      <c r="AE142" s="455" t="str">
        <f>IF(AE141="","",VLOOKUP(AE141,'標準様式１（勤務表_シフト記号表）'!$C$6:$L$47,10,FALSE))</f>
        <v/>
      </c>
      <c r="AF142" s="455" t="str">
        <f>IF(AF141="","",VLOOKUP(AF141,'標準様式１（勤務表_シフト記号表）'!$C$6:$L$47,10,FALSE))</f>
        <v/>
      </c>
      <c r="AG142" s="455" t="str">
        <f>IF(AG141="","",VLOOKUP(AG141,'標準様式１（勤務表_シフト記号表）'!$C$6:$L$47,10,FALSE))</f>
        <v/>
      </c>
      <c r="AH142" s="455" t="str">
        <f>IF(AH141="","",VLOOKUP(AH141,'標準様式１（勤務表_シフト記号表）'!$C$6:$L$47,10,FALSE))</f>
        <v/>
      </c>
      <c r="AI142" s="455" t="str">
        <f>IF(AI141="","",VLOOKUP(AI141,'標準様式１（勤務表_シフト記号表）'!$C$6:$L$47,10,FALSE))</f>
        <v/>
      </c>
      <c r="AJ142" s="456" t="str">
        <f>IF(AJ141="","",VLOOKUP(AJ141,'標準様式１（勤務表_シフト記号表）'!$C$6:$L$47,10,FALSE))</f>
        <v/>
      </c>
      <c r="AK142" s="454" t="str">
        <f>IF(AK141="","",VLOOKUP(AK141,'標準様式１（勤務表_シフト記号表）'!$C$6:$L$47,10,FALSE))</f>
        <v/>
      </c>
      <c r="AL142" s="455" t="str">
        <f>IF(AL141="","",VLOOKUP(AL141,'標準様式１（勤務表_シフト記号表）'!$C$6:$L$47,10,FALSE))</f>
        <v/>
      </c>
      <c r="AM142" s="455" t="str">
        <f>IF(AM141="","",VLOOKUP(AM141,'標準様式１（勤務表_シフト記号表）'!$C$6:$L$47,10,FALSE))</f>
        <v/>
      </c>
      <c r="AN142" s="455" t="str">
        <f>IF(AN141="","",VLOOKUP(AN141,'標準様式１（勤務表_シフト記号表）'!$C$6:$L$47,10,FALSE))</f>
        <v/>
      </c>
      <c r="AO142" s="455" t="str">
        <f>IF(AO141="","",VLOOKUP(AO141,'標準様式１（勤務表_シフト記号表）'!$C$6:$L$47,10,FALSE))</f>
        <v/>
      </c>
      <c r="AP142" s="455" t="str">
        <f>IF(AP141="","",VLOOKUP(AP141,'標準様式１（勤務表_シフト記号表）'!$C$6:$L$47,10,FALSE))</f>
        <v/>
      </c>
      <c r="AQ142" s="456" t="str">
        <f>IF(AQ141="","",VLOOKUP(AQ141,'標準様式１（勤務表_シフト記号表）'!$C$6:$L$47,10,FALSE))</f>
        <v/>
      </c>
      <c r="AR142" s="454" t="str">
        <f>IF(AR141="","",VLOOKUP(AR141,'標準様式１（勤務表_シフト記号表）'!$C$6:$L$47,10,FALSE))</f>
        <v/>
      </c>
      <c r="AS142" s="455" t="str">
        <f>IF(AS141="","",VLOOKUP(AS141,'標準様式１（勤務表_シフト記号表）'!$C$6:$L$47,10,FALSE))</f>
        <v/>
      </c>
      <c r="AT142" s="455" t="str">
        <f>IF(AT141="","",VLOOKUP(AT141,'標準様式１（勤務表_シフト記号表）'!$C$6:$L$47,10,FALSE))</f>
        <v/>
      </c>
      <c r="AU142" s="455" t="str">
        <f>IF(AU141="","",VLOOKUP(AU141,'標準様式１（勤務表_シフト記号表）'!$C$6:$L$47,10,FALSE))</f>
        <v/>
      </c>
      <c r="AV142" s="455" t="str">
        <f>IF(AV141="","",VLOOKUP(AV141,'標準様式１（勤務表_シフト記号表）'!$C$6:$L$47,10,FALSE))</f>
        <v/>
      </c>
      <c r="AW142" s="455" t="str">
        <f>IF(AW141="","",VLOOKUP(AW141,'標準様式１（勤務表_シフト記号表）'!$C$6:$L$47,10,FALSE))</f>
        <v/>
      </c>
      <c r="AX142" s="456" t="str">
        <f>IF(AX141="","",VLOOKUP(AX141,'標準様式１（勤務表_シフト記号表）'!$C$6:$L$47,10,FALSE))</f>
        <v/>
      </c>
      <c r="AY142" s="454" t="str">
        <f>IF(AY141="","",VLOOKUP(AY141,'標準様式１（勤務表_シフト記号表）'!$C$6:$L$47,10,FALSE))</f>
        <v/>
      </c>
      <c r="AZ142" s="455" t="str">
        <f>IF(AZ141="","",VLOOKUP(AZ141,'標準様式１（勤務表_シフト記号表）'!$C$6:$L$47,10,FALSE))</f>
        <v/>
      </c>
      <c r="BA142" s="455" t="str">
        <f>IF(BA141="","",VLOOKUP(BA141,'標準様式１（勤務表_シフト記号表）'!$C$6:$L$47,10,FALSE))</f>
        <v/>
      </c>
      <c r="BB142" s="1242">
        <f>IF($BE$3="４週",SUM(W142:AX142),IF($BE$3="暦月",SUM(W142:BA142),""))</f>
        <v>0</v>
      </c>
      <c r="BC142" s="1243"/>
      <c r="BD142" s="1244">
        <f>IF($BE$3="４週",BB142/4,IF($BE$3="暦月",(BB142/($BE$8/7)),""))</f>
        <v>0</v>
      </c>
      <c r="BE142" s="1243"/>
      <c r="BF142" s="1239"/>
      <c r="BG142" s="1240"/>
      <c r="BH142" s="1240"/>
      <c r="BI142" s="1240"/>
      <c r="BJ142" s="1241"/>
    </row>
    <row r="143" spans="2:62" ht="20.25" customHeight="1">
      <c r="B143" s="1152">
        <f>B141+1</f>
        <v>64</v>
      </c>
      <c r="C143" s="1216"/>
      <c r="D143" s="1143"/>
      <c r="E143" s="449"/>
      <c r="F143" s="450"/>
      <c r="G143" s="449"/>
      <c r="H143" s="450"/>
      <c r="I143" s="1217"/>
      <c r="J143" s="1218"/>
      <c r="K143" s="1141"/>
      <c r="L143" s="1142"/>
      <c r="M143" s="1142"/>
      <c r="N143" s="1143"/>
      <c r="O143" s="1147"/>
      <c r="P143" s="1148"/>
      <c r="Q143" s="1148"/>
      <c r="R143" s="1148"/>
      <c r="S143" s="1149"/>
      <c r="T143" s="469" t="s">
        <v>484</v>
      </c>
      <c r="U143" s="470"/>
      <c r="V143" s="471"/>
      <c r="W143" s="462"/>
      <c r="X143" s="463"/>
      <c r="Y143" s="463"/>
      <c r="Z143" s="463"/>
      <c r="AA143" s="463"/>
      <c r="AB143" s="463"/>
      <c r="AC143" s="464"/>
      <c r="AD143" s="462"/>
      <c r="AE143" s="463"/>
      <c r="AF143" s="463"/>
      <c r="AG143" s="463"/>
      <c r="AH143" s="463"/>
      <c r="AI143" s="463"/>
      <c r="AJ143" s="464"/>
      <c r="AK143" s="462"/>
      <c r="AL143" s="463"/>
      <c r="AM143" s="463"/>
      <c r="AN143" s="463"/>
      <c r="AO143" s="463"/>
      <c r="AP143" s="463"/>
      <c r="AQ143" s="464"/>
      <c r="AR143" s="462"/>
      <c r="AS143" s="463"/>
      <c r="AT143" s="463"/>
      <c r="AU143" s="463"/>
      <c r="AV143" s="463"/>
      <c r="AW143" s="463"/>
      <c r="AX143" s="464"/>
      <c r="AY143" s="462"/>
      <c r="AZ143" s="463"/>
      <c r="BA143" s="465"/>
      <c r="BB143" s="1150"/>
      <c r="BC143" s="1151"/>
      <c r="BD143" s="1205"/>
      <c r="BE143" s="1206"/>
      <c r="BF143" s="1207"/>
      <c r="BG143" s="1208"/>
      <c r="BH143" s="1208"/>
      <c r="BI143" s="1208"/>
      <c r="BJ143" s="1209"/>
    </row>
    <row r="144" spans="2:62" ht="20.25" customHeight="1">
      <c r="B144" s="1153"/>
      <c r="C144" s="1245"/>
      <c r="D144" s="1246"/>
      <c r="E144" s="472"/>
      <c r="F144" s="473">
        <f>C143</f>
        <v>0</v>
      </c>
      <c r="G144" s="472"/>
      <c r="H144" s="473">
        <f>I143</f>
        <v>0</v>
      </c>
      <c r="I144" s="1247"/>
      <c r="J144" s="1248"/>
      <c r="K144" s="1249"/>
      <c r="L144" s="1250"/>
      <c r="M144" s="1250"/>
      <c r="N144" s="1246"/>
      <c r="O144" s="1147"/>
      <c r="P144" s="1148"/>
      <c r="Q144" s="1148"/>
      <c r="R144" s="1148"/>
      <c r="S144" s="1149"/>
      <c r="T144" s="466" t="s">
        <v>487</v>
      </c>
      <c r="U144" s="467"/>
      <c r="V144" s="468"/>
      <c r="W144" s="454" t="str">
        <f>IF(W143="","",VLOOKUP(W143,'標準様式１（勤務表_シフト記号表）'!$C$6:$L$47,10,FALSE))</f>
        <v/>
      </c>
      <c r="X144" s="455" t="str">
        <f>IF(X143="","",VLOOKUP(X143,'標準様式１（勤務表_シフト記号表）'!$C$6:$L$47,10,FALSE))</f>
        <v/>
      </c>
      <c r="Y144" s="455" t="str">
        <f>IF(Y143="","",VLOOKUP(Y143,'標準様式１（勤務表_シフト記号表）'!$C$6:$L$47,10,FALSE))</f>
        <v/>
      </c>
      <c r="Z144" s="455" t="str">
        <f>IF(Z143="","",VLOOKUP(Z143,'標準様式１（勤務表_シフト記号表）'!$C$6:$L$47,10,FALSE))</f>
        <v/>
      </c>
      <c r="AA144" s="455" t="str">
        <f>IF(AA143="","",VLOOKUP(AA143,'標準様式１（勤務表_シフト記号表）'!$C$6:$L$47,10,FALSE))</f>
        <v/>
      </c>
      <c r="AB144" s="455" t="str">
        <f>IF(AB143="","",VLOOKUP(AB143,'標準様式１（勤務表_シフト記号表）'!$C$6:$L$47,10,FALSE))</f>
        <v/>
      </c>
      <c r="AC144" s="456" t="str">
        <f>IF(AC143="","",VLOOKUP(AC143,'標準様式１（勤務表_シフト記号表）'!$C$6:$L$47,10,FALSE))</f>
        <v/>
      </c>
      <c r="AD144" s="454" t="str">
        <f>IF(AD143="","",VLOOKUP(AD143,'標準様式１（勤務表_シフト記号表）'!$C$6:$L$47,10,FALSE))</f>
        <v/>
      </c>
      <c r="AE144" s="455" t="str">
        <f>IF(AE143="","",VLOOKUP(AE143,'標準様式１（勤務表_シフト記号表）'!$C$6:$L$47,10,FALSE))</f>
        <v/>
      </c>
      <c r="AF144" s="455" t="str">
        <f>IF(AF143="","",VLOOKUP(AF143,'標準様式１（勤務表_シフト記号表）'!$C$6:$L$47,10,FALSE))</f>
        <v/>
      </c>
      <c r="AG144" s="455" t="str">
        <f>IF(AG143="","",VLOOKUP(AG143,'標準様式１（勤務表_シフト記号表）'!$C$6:$L$47,10,FALSE))</f>
        <v/>
      </c>
      <c r="AH144" s="455" t="str">
        <f>IF(AH143="","",VLOOKUP(AH143,'標準様式１（勤務表_シフト記号表）'!$C$6:$L$47,10,FALSE))</f>
        <v/>
      </c>
      <c r="AI144" s="455" t="str">
        <f>IF(AI143="","",VLOOKUP(AI143,'標準様式１（勤務表_シフト記号表）'!$C$6:$L$47,10,FALSE))</f>
        <v/>
      </c>
      <c r="AJ144" s="456" t="str">
        <f>IF(AJ143="","",VLOOKUP(AJ143,'標準様式１（勤務表_シフト記号表）'!$C$6:$L$47,10,FALSE))</f>
        <v/>
      </c>
      <c r="AK144" s="454" t="str">
        <f>IF(AK143="","",VLOOKUP(AK143,'標準様式１（勤務表_シフト記号表）'!$C$6:$L$47,10,FALSE))</f>
        <v/>
      </c>
      <c r="AL144" s="455" t="str">
        <f>IF(AL143="","",VLOOKUP(AL143,'標準様式１（勤務表_シフト記号表）'!$C$6:$L$47,10,FALSE))</f>
        <v/>
      </c>
      <c r="AM144" s="455" t="str">
        <f>IF(AM143="","",VLOOKUP(AM143,'標準様式１（勤務表_シフト記号表）'!$C$6:$L$47,10,FALSE))</f>
        <v/>
      </c>
      <c r="AN144" s="455" t="str">
        <f>IF(AN143="","",VLOOKUP(AN143,'標準様式１（勤務表_シフト記号表）'!$C$6:$L$47,10,FALSE))</f>
        <v/>
      </c>
      <c r="AO144" s="455" t="str">
        <f>IF(AO143="","",VLOOKUP(AO143,'標準様式１（勤務表_シフト記号表）'!$C$6:$L$47,10,FALSE))</f>
        <v/>
      </c>
      <c r="AP144" s="455" t="str">
        <f>IF(AP143="","",VLOOKUP(AP143,'標準様式１（勤務表_シフト記号表）'!$C$6:$L$47,10,FALSE))</f>
        <v/>
      </c>
      <c r="AQ144" s="456" t="str">
        <f>IF(AQ143="","",VLOOKUP(AQ143,'標準様式１（勤務表_シフト記号表）'!$C$6:$L$47,10,FALSE))</f>
        <v/>
      </c>
      <c r="AR144" s="454" t="str">
        <f>IF(AR143="","",VLOOKUP(AR143,'標準様式１（勤務表_シフト記号表）'!$C$6:$L$47,10,FALSE))</f>
        <v/>
      </c>
      <c r="AS144" s="455" t="str">
        <f>IF(AS143="","",VLOOKUP(AS143,'標準様式１（勤務表_シフト記号表）'!$C$6:$L$47,10,FALSE))</f>
        <v/>
      </c>
      <c r="AT144" s="455" t="str">
        <f>IF(AT143="","",VLOOKUP(AT143,'標準様式１（勤務表_シフト記号表）'!$C$6:$L$47,10,FALSE))</f>
        <v/>
      </c>
      <c r="AU144" s="455" t="str">
        <f>IF(AU143="","",VLOOKUP(AU143,'標準様式１（勤務表_シフト記号表）'!$C$6:$L$47,10,FALSE))</f>
        <v/>
      </c>
      <c r="AV144" s="455" t="str">
        <f>IF(AV143="","",VLOOKUP(AV143,'標準様式１（勤務表_シフト記号表）'!$C$6:$L$47,10,FALSE))</f>
        <v/>
      </c>
      <c r="AW144" s="455" t="str">
        <f>IF(AW143="","",VLOOKUP(AW143,'標準様式１（勤務表_シフト記号表）'!$C$6:$L$47,10,FALSE))</f>
        <v/>
      </c>
      <c r="AX144" s="456" t="str">
        <f>IF(AX143="","",VLOOKUP(AX143,'標準様式１（勤務表_シフト記号表）'!$C$6:$L$47,10,FALSE))</f>
        <v/>
      </c>
      <c r="AY144" s="454" t="str">
        <f>IF(AY143="","",VLOOKUP(AY143,'標準様式１（勤務表_シフト記号表）'!$C$6:$L$47,10,FALSE))</f>
        <v/>
      </c>
      <c r="AZ144" s="455" t="str">
        <f>IF(AZ143="","",VLOOKUP(AZ143,'標準様式１（勤務表_シフト記号表）'!$C$6:$L$47,10,FALSE))</f>
        <v/>
      </c>
      <c r="BA144" s="455" t="str">
        <f>IF(BA143="","",VLOOKUP(BA143,'標準様式１（勤務表_シフト記号表）'!$C$6:$L$47,10,FALSE))</f>
        <v/>
      </c>
      <c r="BB144" s="1242">
        <f>IF($BE$3="４週",SUM(W144:AX144),IF($BE$3="暦月",SUM(W144:BA144),""))</f>
        <v>0</v>
      </c>
      <c r="BC144" s="1243"/>
      <c r="BD144" s="1244">
        <f>IF($BE$3="４週",BB144/4,IF($BE$3="暦月",(BB144/($BE$8/7)),""))</f>
        <v>0</v>
      </c>
      <c r="BE144" s="1243"/>
      <c r="BF144" s="1239"/>
      <c r="BG144" s="1240"/>
      <c r="BH144" s="1240"/>
      <c r="BI144" s="1240"/>
      <c r="BJ144" s="1241"/>
    </row>
    <row r="145" spans="2:62" ht="20.25" customHeight="1">
      <c r="B145" s="1152">
        <f>B143+1</f>
        <v>65</v>
      </c>
      <c r="C145" s="1216"/>
      <c r="D145" s="1143"/>
      <c r="E145" s="449"/>
      <c r="F145" s="450"/>
      <c r="G145" s="449"/>
      <c r="H145" s="450"/>
      <c r="I145" s="1217"/>
      <c r="J145" s="1218"/>
      <c r="K145" s="1141"/>
      <c r="L145" s="1142"/>
      <c r="M145" s="1142"/>
      <c r="N145" s="1143"/>
      <c r="O145" s="1147"/>
      <c r="P145" s="1148"/>
      <c r="Q145" s="1148"/>
      <c r="R145" s="1148"/>
      <c r="S145" s="1149"/>
      <c r="T145" s="469" t="s">
        <v>484</v>
      </c>
      <c r="U145" s="470"/>
      <c r="V145" s="471"/>
      <c r="W145" s="462"/>
      <c r="X145" s="463"/>
      <c r="Y145" s="463"/>
      <c r="Z145" s="463"/>
      <c r="AA145" s="463"/>
      <c r="AB145" s="463"/>
      <c r="AC145" s="464"/>
      <c r="AD145" s="462"/>
      <c r="AE145" s="463"/>
      <c r="AF145" s="463"/>
      <c r="AG145" s="463"/>
      <c r="AH145" s="463"/>
      <c r="AI145" s="463"/>
      <c r="AJ145" s="464"/>
      <c r="AK145" s="462"/>
      <c r="AL145" s="463"/>
      <c r="AM145" s="463"/>
      <c r="AN145" s="463"/>
      <c r="AO145" s="463"/>
      <c r="AP145" s="463"/>
      <c r="AQ145" s="464"/>
      <c r="AR145" s="462"/>
      <c r="AS145" s="463"/>
      <c r="AT145" s="463"/>
      <c r="AU145" s="463"/>
      <c r="AV145" s="463"/>
      <c r="AW145" s="463"/>
      <c r="AX145" s="464"/>
      <c r="AY145" s="462"/>
      <c r="AZ145" s="463"/>
      <c r="BA145" s="465"/>
      <c r="BB145" s="1150"/>
      <c r="BC145" s="1151"/>
      <c r="BD145" s="1205"/>
      <c r="BE145" s="1206"/>
      <c r="BF145" s="1207"/>
      <c r="BG145" s="1208"/>
      <c r="BH145" s="1208"/>
      <c r="BI145" s="1208"/>
      <c r="BJ145" s="1209"/>
    </row>
    <row r="146" spans="2:62" ht="20.25" customHeight="1">
      <c r="B146" s="1153"/>
      <c r="C146" s="1245"/>
      <c r="D146" s="1246"/>
      <c r="E146" s="472"/>
      <c r="F146" s="473">
        <f>C145</f>
        <v>0</v>
      </c>
      <c r="G146" s="472"/>
      <c r="H146" s="473">
        <f>I145</f>
        <v>0</v>
      </c>
      <c r="I146" s="1247"/>
      <c r="J146" s="1248"/>
      <c r="K146" s="1249"/>
      <c r="L146" s="1250"/>
      <c r="M146" s="1250"/>
      <c r="N146" s="1246"/>
      <c r="O146" s="1147"/>
      <c r="P146" s="1148"/>
      <c r="Q146" s="1148"/>
      <c r="R146" s="1148"/>
      <c r="S146" s="1149"/>
      <c r="T146" s="466" t="s">
        <v>487</v>
      </c>
      <c r="U146" s="467"/>
      <c r="V146" s="468"/>
      <c r="W146" s="454" t="str">
        <f>IF(W145="","",VLOOKUP(W145,'標準様式１（勤務表_シフト記号表）'!$C$6:$L$47,10,FALSE))</f>
        <v/>
      </c>
      <c r="X146" s="455" t="str">
        <f>IF(X145="","",VLOOKUP(X145,'標準様式１（勤務表_シフト記号表）'!$C$6:$L$47,10,FALSE))</f>
        <v/>
      </c>
      <c r="Y146" s="455" t="str">
        <f>IF(Y145="","",VLOOKUP(Y145,'標準様式１（勤務表_シフト記号表）'!$C$6:$L$47,10,FALSE))</f>
        <v/>
      </c>
      <c r="Z146" s="455" t="str">
        <f>IF(Z145="","",VLOOKUP(Z145,'標準様式１（勤務表_シフト記号表）'!$C$6:$L$47,10,FALSE))</f>
        <v/>
      </c>
      <c r="AA146" s="455" t="str">
        <f>IF(AA145="","",VLOOKUP(AA145,'標準様式１（勤務表_シフト記号表）'!$C$6:$L$47,10,FALSE))</f>
        <v/>
      </c>
      <c r="AB146" s="455" t="str">
        <f>IF(AB145="","",VLOOKUP(AB145,'標準様式１（勤務表_シフト記号表）'!$C$6:$L$47,10,FALSE))</f>
        <v/>
      </c>
      <c r="AC146" s="456" t="str">
        <f>IF(AC145="","",VLOOKUP(AC145,'標準様式１（勤務表_シフト記号表）'!$C$6:$L$47,10,FALSE))</f>
        <v/>
      </c>
      <c r="AD146" s="454" t="str">
        <f>IF(AD145="","",VLOOKUP(AD145,'標準様式１（勤務表_シフト記号表）'!$C$6:$L$47,10,FALSE))</f>
        <v/>
      </c>
      <c r="AE146" s="455" t="str">
        <f>IF(AE145="","",VLOOKUP(AE145,'標準様式１（勤務表_シフト記号表）'!$C$6:$L$47,10,FALSE))</f>
        <v/>
      </c>
      <c r="AF146" s="455" t="str">
        <f>IF(AF145="","",VLOOKUP(AF145,'標準様式１（勤務表_シフト記号表）'!$C$6:$L$47,10,FALSE))</f>
        <v/>
      </c>
      <c r="AG146" s="455" t="str">
        <f>IF(AG145="","",VLOOKUP(AG145,'標準様式１（勤務表_シフト記号表）'!$C$6:$L$47,10,FALSE))</f>
        <v/>
      </c>
      <c r="AH146" s="455" t="str">
        <f>IF(AH145="","",VLOOKUP(AH145,'標準様式１（勤務表_シフト記号表）'!$C$6:$L$47,10,FALSE))</f>
        <v/>
      </c>
      <c r="AI146" s="455" t="str">
        <f>IF(AI145="","",VLOOKUP(AI145,'標準様式１（勤務表_シフト記号表）'!$C$6:$L$47,10,FALSE))</f>
        <v/>
      </c>
      <c r="AJ146" s="456" t="str">
        <f>IF(AJ145="","",VLOOKUP(AJ145,'標準様式１（勤務表_シフト記号表）'!$C$6:$L$47,10,FALSE))</f>
        <v/>
      </c>
      <c r="AK146" s="454" t="str">
        <f>IF(AK145="","",VLOOKUP(AK145,'標準様式１（勤務表_シフト記号表）'!$C$6:$L$47,10,FALSE))</f>
        <v/>
      </c>
      <c r="AL146" s="455" t="str">
        <f>IF(AL145="","",VLOOKUP(AL145,'標準様式１（勤務表_シフト記号表）'!$C$6:$L$47,10,FALSE))</f>
        <v/>
      </c>
      <c r="AM146" s="455" t="str">
        <f>IF(AM145="","",VLOOKUP(AM145,'標準様式１（勤務表_シフト記号表）'!$C$6:$L$47,10,FALSE))</f>
        <v/>
      </c>
      <c r="AN146" s="455" t="str">
        <f>IF(AN145="","",VLOOKUP(AN145,'標準様式１（勤務表_シフト記号表）'!$C$6:$L$47,10,FALSE))</f>
        <v/>
      </c>
      <c r="AO146" s="455" t="str">
        <f>IF(AO145="","",VLOOKUP(AO145,'標準様式１（勤務表_シフト記号表）'!$C$6:$L$47,10,FALSE))</f>
        <v/>
      </c>
      <c r="AP146" s="455" t="str">
        <f>IF(AP145="","",VLOOKUP(AP145,'標準様式１（勤務表_シフト記号表）'!$C$6:$L$47,10,FALSE))</f>
        <v/>
      </c>
      <c r="AQ146" s="456" t="str">
        <f>IF(AQ145="","",VLOOKUP(AQ145,'標準様式１（勤務表_シフト記号表）'!$C$6:$L$47,10,FALSE))</f>
        <v/>
      </c>
      <c r="AR146" s="454" t="str">
        <f>IF(AR145="","",VLOOKUP(AR145,'標準様式１（勤務表_シフト記号表）'!$C$6:$L$47,10,FALSE))</f>
        <v/>
      </c>
      <c r="AS146" s="455" t="str">
        <f>IF(AS145="","",VLOOKUP(AS145,'標準様式１（勤務表_シフト記号表）'!$C$6:$L$47,10,FALSE))</f>
        <v/>
      </c>
      <c r="AT146" s="455" t="str">
        <f>IF(AT145="","",VLOOKUP(AT145,'標準様式１（勤務表_シフト記号表）'!$C$6:$L$47,10,FALSE))</f>
        <v/>
      </c>
      <c r="AU146" s="455" t="str">
        <f>IF(AU145="","",VLOOKUP(AU145,'標準様式１（勤務表_シフト記号表）'!$C$6:$L$47,10,FALSE))</f>
        <v/>
      </c>
      <c r="AV146" s="455" t="str">
        <f>IF(AV145="","",VLOOKUP(AV145,'標準様式１（勤務表_シフト記号表）'!$C$6:$L$47,10,FALSE))</f>
        <v/>
      </c>
      <c r="AW146" s="455" t="str">
        <f>IF(AW145="","",VLOOKUP(AW145,'標準様式１（勤務表_シフト記号表）'!$C$6:$L$47,10,FALSE))</f>
        <v/>
      </c>
      <c r="AX146" s="456" t="str">
        <f>IF(AX145="","",VLOOKUP(AX145,'標準様式１（勤務表_シフト記号表）'!$C$6:$L$47,10,FALSE))</f>
        <v/>
      </c>
      <c r="AY146" s="454" t="str">
        <f>IF(AY145="","",VLOOKUP(AY145,'標準様式１（勤務表_シフト記号表）'!$C$6:$L$47,10,FALSE))</f>
        <v/>
      </c>
      <c r="AZ146" s="455" t="str">
        <f>IF(AZ145="","",VLOOKUP(AZ145,'標準様式１（勤務表_シフト記号表）'!$C$6:$L$47,10,FALSE))</f>
        <v/>
      </c>
      <c r="BA146" s="455" t="str">
        <f>IF(BA145="","",VLOOKUP(BA145,'標準様式１（勤務表_シフト記号表）'!$C$6:$L$47,10,FALSE))</f>
        <v/>
      </c>
      <c r="BB146" s="1242">
        <f>IF($BE$3="４週",SUM(W146:AX146),IF($BE$3="暦月",SUM(W146:BA146),""))</f>
        <v>0</v>
      </c>
      <c r="BC146" s="1243"/>
      <c r="BD146" s="1244">
        <f>IF($BE$3="４週",BB146/4,IF($BE$3="暦月",(BB146/($BE$8/7)),""))</f>
        <v>0</v>
      </c>
      <c r="BE146" s="1243"/>
      <c r="BF146" s="1239"/>
      <c r="BG146" s="1240"/>
      <c r="BH146" s="1240"/>
      <c r="BI146" s="1240"/>
      <c r="BJ146" s="1241"/>
    </row>
    <row r="147" spans="2:62" ht="20.25" customHeight="1">
      <c r="B147" s="1152">
        <f>B145+1</f>
        <v>66</v>
      </c>
      <c r="C147" s="1216"/>
      <c r="D147" s="1143"/>
      <c r="E147" s="449"/>
      <c r="F147" s="450"/>
      <c r="G147" s="449"/>
      <c r="H147" s="450"/>
      <c r="I147" s="1217"/>
      <c r="J147" s="1218"/>
      <c r="K147" s="1141"/>
      <c r="L147" s="1142"/>
      <c r="M147" s="1142"/>
      <c r="N147" s="1143"/>
      <c r="O147" s="1147"/>
      <c r="P147" s="1148"/>
      <c r="Q147" s="1148"/>
      <c r="R147" s="1148"/>
      <c r="S147" s="1149"/>
      <c r="T147" s="469" t="s">
        <v>484</v>
      </c>
      <c r="U147" s="470"/>
      <c r="V147" s="471"/>
      <c r="W147" s="462"/>
      <c r="X147" s="463"/>
      <c r="Y147" s="463"/>
      <c r="Z147" s="463"/>
      <c r="AA147" s="463"/>
      <c r="AB147" s="463"/>
      <c r="AC147" s="464"/>
      <c r="AD147" s="462"/>
      <c r="AE147" s="463"/>
      <c r="AF147" s="463"/>
      <c r="AG147" s="463"/>
      <c r="AH147" s="463"/>
      <c r="AI147" s="463"/>
      <c r="AJ147" s="464"/>
      <c r="AK147" s="462"/>
      <c r="AL147" s="463"/>
      <c r="AM147" s="463"/>
      <c r="AN147" s="463"/>
      <c r="AO147" s="463"/>
      <c r="AP147" s="463"/>
      <c r="AQ147" s="464"/>
      <c r="AR147" s="462"/>
      <c r="AS147" s="463"/>
      <c r="AT147" s="463"/>
      <c r="AU147" s="463"/>
      <c r="AV147" s="463"/>
      <c r="AW147" s="463"/>
      <c r="AX147" s="464"/>
      <c r="AY147" s="462"/>
      <c r="AZ147" s="463"/>
      <c r="BA147" s="465"/>
      <c r="BB147" s="1150"/>
      <c r="BC147" s="1151"/>
      <c r="BD147" s="1205"/>
      <c r="BE147" s="1206"/>
      <c r="BF147" s="1207"/>
      <c r="BG147" s="1208"/>
      <c r="BH147" s="1208"/>
      <c r="BI147" s="1208"/>
      <c r="BJ147" s="1209"/>
    </row>
    <row r="148" spans="2:62" ht="20.25" customHeight="1">
      <c r="B148" s="1153"/>
      <c r="C148" s="1245"/>
      <c r="D148" s="1246"/>
      <c r="E148" s="472"/>
      <c r="F148" s="473">
        <f>C147</f>
        <v>0</v>
      </c>
      <c r="G148" s="472"/>
      <c r="H148" s="473">
        <f>I147</f>
        <v>0</v>
      </c>
      <c r="I148" s="1247"/>
      <c r="J148" s="1248"/>
      <c r="K148" s="1249"/>
      <c r="L148" s="1250"/>
      <c r="M148" s="1250"/>
      <c r="N148" s="1246"/>
      <c r="O148" s="1147"/>
      <c r="P148" s="1148"/>
      <c r="Q148" s="1148"/>
      <c r="R148" s="1148"/>
      <c r="S148" s="1149"/>
      <c r="T148" s="466" t="s">
        <v>487</v>
      </c>
      <c r="U148" s="467"/>
      <c r="V148" s="468"/>
      <c r="W148" s="454" t="str">
        <f>IF(W147="","",VLOOKUP(W147,'標準様式１（勤務表_シフト記号表）'!$C$6:$L$47,10,FALSE))</f>
        <v/>
      </c>
      <c r="X148" s="455" t="str">
        <f>IF(X147="","",VLOOKUP(X147,'標準様式１（勤務表_シフト記号表）'!$C$6:$L$47,10,FALSE))</f>
        <v/>
      </c>
      <c r="Y148" s="455" t="str">
        <f>IF(Y147="","",VLOOKUP(Y147,'標準様式１（勤務表_シフト記号表）'!$C$6:$L$47,10,FALSE))</f>
        <v/>
      </c>
      <c r="Z148" s="455" t="str">
        <f>IF(Z147="","",VLOOKUP(Z147,'標準様式１（勤務表_シフト記号表）'!$C$6:$L$47,10,FALSE))</f>
        <v/>
      </c>
      <c r="AA148" s="455" t="str">
        <f>IF(AA147="","",VLOOKUP(AA147,'標準様式１（勤務表_シフト記号表）'!$C$6:$L$47,10,FALSE))</f>
        <v/>
      </c>
      <c r="AB148" s="455" t="str">
        <f>IF(AB147="","",VLOOKUP(AB147,'標準様式１（勤務表_シフト記号表）'!$C$6:$L$47,10,FALSE))</f>
        <v/>
      </c>
      <c r="AC148" s="456" t="str">
        <f>IF(AC147="","",VLOOKUP(AC147,'標準様式１（勤務表_シフト記号表）'!$C$6:$L$47,10,FALSE))</f>
        <v/>
      </c>
      <c r="AD148" s="454" t="str">
        <f>IF(AD147="","",VLOOKUP(AD147,'標準様式１（勤務表_シフト記号表）'!$C$6:$L$47,10,FALSE))</f>
        <v/>
      </c>
      <c r="AE148" s="455" t="str">
        <f>IF(AE147="","",VLOOKUP(AE147,'標準様式１（勤務表_シフト記号表）'!$C$6:$L$47,10,FALSE))</f>
        <v/>
      </c>
      <c r="AF148" s="455" t="str">
        <f>IF(AF147="","",VLOOKUP(AF147,'標準様式１（勤務表_シフト記号表）'!$C$6:$L$47,10,FALSE))</f>
        <v/>
      </c>
      <c r="AG148" s="455" t="str">
        <f>IF(AG147="","",VLOOKUP(AG147,'標準様式１（勤務表_シフト記号表）'!$C$6:$L$47,10,FALSE))</f>
        <v/>
      </c>
      <c r="AH148" s="455" t="str">
        <f>IF(AH147="","",VLOOKUP(AH147,'標準様式１（勤務表_シフト記号表）'!$C$6:$L$47,10,FALSE))</f>
        <v/>
      </c>
      <c r="AI148" s="455" t="str">
        <f>IF(AI147="","",VLOOKUP(AI147,'標準様式１（勤務表_シフト記号表）'!$C$6:$L$47,10,FALSE))</f>
        <v/>
      </c>
      <c r="AJ148" s="456" t="str">
        <f>IF(AJ147="","",VLOOKUP(AJ147,'標準様式１（勤務表_シフト記号表）'!$C$6:$L$47,10,FALSE))</f>
        <v/>
      </c>
      <c r="AK148" s="454" t="str">
        <f>IF(AK147="","",VLOOKUP(AK147,'標準様式１（勤務表_シフト記号表）'!$C$6:$L$47,10,FALSE))</f>
        <v/>
      </c>
      <c r="AL148" s="455" t="str">
        <f>IF(AL147="","",VLOOKUP(AL147,'標準様式１（勤務表_シフト記号表）'!$C$6:$L$47,10,FALSE))</f>
        <v/>
      </c>
      <c r="AM148" s="455" t="str">
        <f>IF(AM147="","",VLOOKUP(AM147,'標準様式１（勤務表_シフト記号表）'!$C$6:$L$47,10,FALSE))</f>
        <v/>
      </c>
      <c r="AN148" s="455" t="str">
        <f>IF(AN147="","",VLOOKUP(AN147,'標準様式１（勤務表_シフト記号表）'!$C$6:$L$47,10,FALSE))</f>
        <v/>
      </c>
      <c r="AO148" s="455" t="str">
        <f>IF(AO147="","",VLOOKUP(AO147,'標準様式１（勤務表_シフト記号表）'!$C$6:$L$47,10,FALSE))</f>
        <v/>
      </c>
      <c r="AP148" s="455" t="str">
        <f>IF(AP147="","",VLOOKUP(AP147,'標準様式１（勤務表_シフト記号表）'!$C$6:$L$47,10,FALSE))</f>
        <v/>
      </c>
      <c r="AQ148" s="456" t="str">
        <f>IF(AQ147="","",VLOOKUP(AQ147,'標準様式１（勤務表_シフト記号表）'!$C$6:$L$47,10,FALSE))</f>
        <v/>
      </c>
      <c r="AR148" s="454" t="str">
        <f>IF(AR147="","",VLOOKUP(AR147,'標準様式１（勤務表_シフト記号表）'!$C$6:$L$47,10,FALSE))</f>
        <v/>
      </c>
      <c r="AS148" s="455" t="str">
        <f>IF(AS147="","",VLOOKUP(AS147,'標準様式１（勤務表_シフト記号表）'!$C$6:$L$47,10,FALSE))</f>
        <v/>
      </c>
      <c r="AT148" s="455" t="str">
        <f>IF(AT147="","",VLOOKUP(AT147,'標準様式１（勤務表_シフト記号表）'!$C$6:$L$47,10,FALSE))</f>
        <v/>
      </c>
      <c r="AU148" s="455" t="str">
        <f>IF(AU147="","",VLOOKUP(AU147,'標準様式１（勤務表_シフト記号表）'!$C$6:$L$47,10,FALSE))</f>
        <v/>
      </c>
      <c r="AV148" s="455" t="str">
        <f>IF(AV147="","",VLOOKUP(AV147,'標準様式１（勤務表_シフト記号表）'!$C$6:$L$47,10,FALSE))</f>
        <v/>
      </c>
      <c r="AW148" s="455" t="str">
        <f>IF(AW147="","",VLOOKUP(AW147,'標準様式１（勤務表_シフト記号表）'!$C$6:$L$47,10,FALSE))</f>
        <v/>
      </c>
      <c r="AX148" s="456" t="str">
        <f>IF(AX147="","",VLOOKUP(AX147,'標準様式１（勤務表_シフト記号表）'!$C$6:$L$47,10,FALSE))</f>
        <v/>
      </c>
      <c r="AY148" s="454" t="str">
        <f>IF(AY147="","",VLOOKUP(AY147,'標準様式１（勤務表_シフト記号表）'!$C$6:$L$47,10,FALSE))</f>
        <v/>
      </c>
      <c r="AZ148" s="455" t="str">
        <f>IF(AZ147="","",VLOOKUP(AZ147,'標準様式１（勤務表_シフト記号表）'!$C$6:$L$47,10,FALSE))</f>
        <v/>
      </c>
      <c r="BA148" s="455" t="str">
        <f>IF(BA147="","",VLOOKUP(BA147,'標準様式１（勤務表_シフト記号表）'!$C$6:$L$47,10,FALSE))</f>
        <v/>
      </c>
      <c r="BB148" s="1242">
        <f>IF($BE$3="４週",SUM(W148:AX148),IF($BE$3="暦月",SUM(W148:BA148),""))</f>
        <v>0</v>
      </c>
      <c r="BC148" s="1243"/>
      <c r="BD148" s="1244">
        <f>IF($BE$3="４週",BB148/4,IF($BE$3="暦月",(BB148/($BE$8/7)),""))</f>
        <v>0</v>
      </c>
      <c r="BE148" s="1243"/>
      <c r="BF148" s="1239"/>
      <c r="BG148" s="1240"/>
      <c r="BH148" s="1240"/>
      <c r="BI148" s="1240"/>
      <c r="BJ148" s="1241"/>
    </row>
    <row r="149" spans="2:62" ht="20.25" customHeight="1">
      <c r="B149" s="1152">
        <f>B147+1</f>
        <v>67</v>
      </c>
      <c r="C149" s="1216"/>
      <c r="D149" s="1143"/>
      <c r="E149" s="449"/>
      <c r="F149" s="450"/>
      <c r="G149" s="449"/>
      <c r="H149" s="450"/>
      <c r="I149" s="1217"/>
      <c r="J149" s="1218"/>
      <c r="K149" s="1141"/>
      <c r="L149" s="1142"/>
      <c r="M149" s="1142"/>
      <c r="N149" s="1143"/>
      <c r="O149" s="1147"/>
      <c r="P149" s="1148"/>
      <c r="Q149" s="1148"/>
      <c r="R149" s="1148"/>
      <c r="S149" s="1149"/>
      <c r="T149" s="469" t="s">
        <v>484</v>
      </c>
      <c r="U149" s="470"/>
      <c r="V149" s="471"/>
      <c r="W149" s="462"/>
      <c r="X149" s="463"/>
      <c r="Y149" s="463"/>
      <c r="Z149" s="463"/>
      <c r="AA149" s="463"/>
      <c r="AB149" s="463"/>
      <c r="AC149" s="464"/>
      <c r="AD149" s="462"/>
      <c r="AE149" s="463"/>
      <c r="AF149" s="463"/>
      <c r="AG149" s="463"/>
      <c r="AH149" s="463"/>
      <c r="AI149" s="463"/>
      <c r="AJ149" s="464"/>
      <c r="AK149" s="462"/>
      <c r="AL149" s="463"/>
      <c r="AM149" s="463"/>
      <c r="AN149" s="463"/>
      <c r="AO149" s="463"/>
      <c r="AP149" s="463"/>
      <c r="AQ149" s="464"/>
      <c r="AR149" s="462"/>
      <c r="AS149" s="463"/>
      <c r="AT149" s="463"/>
      <c r="AU149" s="463"/>
      <c r="AV149" s="463"/>
      <c r="AW149" s="463"/>
      <c r="AX149" s="464"/>
      <c r="AY149" s="462"/>
      <c r="AZ149" s="463"/>
      <c r="BA149" s="465"/>
      <c r="BB149" s="1150"/>
      <c r="BC149" s="1151"/>
      <c r="BD149" s="1205"/>
      <c r="BE149" s="1206"/>
      <c r="BF149" s="1207"/>
      <c r="BG149" s="1208"/>
      <c r="BH149" s="1208"/>
      <c r="BI149" s="1208"/>
      <c r="BJ149" s="1209"/>
    </row>
    <row r="150" spans="2:62" ht="20.25" customHeight="1">
      <c r="B150" s="1153"/>
      <c r="C150" s="1245"/>
      <c r="D150" s="1246"/>
      <c r="E150" s="472"/>
      <c r="F150" s="473">
        <f>C149</f>
        <v>0</v>
      </c>
      <c r="G150" s="472"/>
      <c r="H150" s="473">
        <f>I149</f>
        <v>0</v>
      </c>
      <c r="I150" s="1247"/>
      <c r="J150" s="1248"/>
      <c r="K150" s="1249"/>
      <c r="L150" s="1250"/>
      <c r="M150" s="1250"/>
      <c r="N150" s="1246"/>
      <c r="O150" s="1147"/>
      <c r="P150" s="1148"/>
      <c r="Q150" s="1148"/>
      <c r="R150" s="1148"/>
      <c r="S150" s="1149"/>
      <c r="T150" s="466" t="s">
        <v>487</v>
      </c>
      <c r="U150" s="467"/>
      <c r="V150" s="468"/>
      <c r="W150" s="454" t="str">
        <f>IF(W149="","",VLOOKUP(W149,'標準様式１（勤務表_シフト記号表）'!$C$6:$L$47,10,FALSE))</f>
        <v/>
      </c>
      <c r="X150" s="455" t="str">
        <f>IF(X149="","",VLOOKUP(X149,'標準様式１（勤務表_シフト記号表）'!$C$6:$L$47,10,FALSE))</f>
        <v/>
      </c>
      <c r="Y150" s="455" t="str">
        <f>IF(Y149="","",VLOOKUP(Y149,'標準様式１（勤務表_シフト記号表）'!$C$6:$L$47,10,FALSE))</f>
        <v/>
      </c>
      <c r="Z150" s="455" t="str">
        <f>IF(Z149="","",VLOOKUP(Z149,'標準様式１（勤務表_シフト記号表）'!$C$6:$L$47,10,FALSE))</f>
        <v/>
      </c>
      <c r="AA150" s="455" t="str">
        <f>IF(AA149="","",VLOOKUP(AA149,'標準様式１（勤務表_シフト記号表）'!$C$6:$L$47,10,FALSE))</f>
        <v/>
      </c>
      <c r="AB150" s="455" t="str">
        <f>IF(AB149="","",VLOOKUP(AB149,'標準様式１（勤務表_シフト記号表）'!$C$6:$L$47,10,FALSE))</f>
        <v/>
      </c>
      <c r="AC150" s="456" t="str">
        <f>IF(AC149="","",VLOOKUP(AC149,'標準様式１（勤務表_シフト記号表）'!$C$6:$L$47,10,FALSE))</f>
        <v/>
      </c>
      <c r="AD150" s="454" t="str">
        <f>IF(AD149="","",VLOOKUP(AD149,'標準様式１（勤務表_シフト記号表）'!$C$6:$L$47,10,FALSE))</f>
        <v/>
      </c>
      <c r="AE150" s="455" t="str">
        <f>IF(AE149="","",VLOOKUP(AE149,'標準様式１（勤務表_シフト記号表）'!$C$6:$L$47,10,FALSE))</f>
        <v/>
      </c>
      <c r="AF150" s="455" t="str">
        <f>IF(AF149="","",VLOOKUP(AF149,'標準様式１（勤務表_シフト記号表）'!$C$6:$L$47,10,FALSE))</f>
        <v/>
      </c>
      <c r="AG150" s="455" t="str">
        <f>IF(AG149="","",VLOOKUP(AG149,'標準様式１（勤務表_シフト記号表）'!$C$6:$L$47,10,FALSE))</f>
        <v/>
      </c>
      <c r="AH150" s="455" t="str">
        <f>IF(AH149="","",VLOOKUP(AH149,'標準様式１（勤務表_シフト記号表）'!$C$6:$L$47,10,FALSE))</f>
        <v/>
      </c>
      <c r="AI150" s="455" t="str">
        <f>IF(AI149="","",VLOOKUP(AI149,'標準様式１（勤務表_シフト記号表）'!$C$6:$L$47,10,FALSE))</f>
        <v/>
      </c>
      <c r="AJ150" s="456" t="str">
        <f>IF(AJ149="","",VLOOKUP(AJ149,'標準様式１（勤務表_シフト記号表）'!$C$6:$L$47,10,FALSE))</f>
        <v/>
      </c>
      <c r="AK150" s="454" t="str">
        <f>IF(AK149="","",VLOOKUP(AK149,'標準様式１（勤務表_シフト記号表）'!$C$6:$L$47,10,FALSE))</f>
        <v/>
      </c>
      <c r="AL150" s="455" t="str">
        <f>IF(AL149="","",VLOOKUP(AL149,'標準様式１（勤務表_シフト記号表）'!$C$6:$L$47,10,FALSE))</f>
        <v/>
      </c>
      <c r="AM150" s="455" t="str">
        <f>IF(AM149="","",VLOOKUP(AM149,'標準様式１（勤務表_シフト記号表）'!$C$6:$L$47,10,FALSE))</f>
        <v/>
      </c>
      <c r="AN150" s="455" t="str">
        <f>IF(AN149="","",VLOOKUP(AN149,'標準様式１（勤務表_シフト記号表）'!$C$6:$L$47,10,FALSE))</f>
        <v/>
      </c>
      <c r="AO150" s="455" t="str">
        <f>IF(AO149="","",VLOOKUP(AO149,'標準様式１（勤務表_シフト記号表）'!$C$6:$L$47,10,FALSE))</f>
        <v/>
      </c>
      <c r="AP150" s="455" t="str">
        <f>IF(AP149="","",VLOOKUP(AP149,'標準様式１（勤務表_シフト記号表）'!$C$6:$L$47,10,FALSE))</f>
        <v/>
      </c>
      <c r="AQ150" s="456" t="str">
        <f>IF(AQ149="","",VLOOKUP(AQ149,'標準様式１（勤務表_シフト記号表）'!$C$6:$L$47,10,FALSE))</f>
        <v/>
      </c>
      <c r="AR150" s="454" t="str">
        <f>IF(AR149="","",VLOOKUP(AR149,'標準様式１（勤務表_シフト記号表）'!$C$6:$L$47,10,FALSE))</f>
        <v/>
      </c>
      <c r="AS150" s="455" t="str">
        <f>IF(AS149="","",VLOOKUP(AS149,'標準様式１（勤務表_シフト記号表）'!$C$6:$L$47,10,FALSE))</f>
        <v/>
      </c>
      <c r="AT150" s="455" t="str">
        <f>IF(AT149="","",VLOOKUP(AT149,'標準様式１（勤務表_シフト記号表）'!$C$6:$L$47,10,FALSE))</f>
        <v/>
      </c>
      <c r="AU150" s="455" t="str">
        <f>IF(AU149="","",VLOOKUP(AU149,'標準様式１（勤務表_シフト記号表）'!$C$6:$L$47,10,FALSE))</f>
        <v/>
      </c>
      <c r="AV150" s="455" t="str">
        <f>IF(AV149="","",VLOOKUP(AV149,'標準様式１（勤務表_シフト記号表）'!$C$6:$L$47,10,FALSE))</f>
        <v/>
      </c>
      <c r="AW150" s="455" t="str">
        <f>IF(AW149="","",VLOOKUP(AW149,'標準様式１（勤務表_シフト記号表）'!$C$6:$L$47,10,FALSE))</f>
        <v/>
      </c>
      <c r="AX150" s="456" t="str">
        <f>IF(AX149="","",VLOOKUP(AX149,'標準様式１（勤務表_シフト記号表）'!$C$6:$L$47,10,FALSE))</f>
        <v/>
      </c>
      <c r="AY150" s="454" t="str">
        <f>IF(AY149="","",VLOOKUP(AY149,'標準様式１（勤務表_シフト記号表）'!$C$6:$L$47,10,FALSE))</f>
        <v/>
      </c>
      <c r="AZ150" s="455" t="str">
        <f>IF(AZ149="","",VLOOKUP(AZ149,'標準様式１（勤務表_シフト記号表）'!$C$6:$L$47,10,FALSE))</f>
        <v/>
      </c>
      <c r="BA150" s="455" t="str">
        <f>IF(BA149="","",VLOOKUP(BA149,'標準様式１（勤務表_シフト記号表）'!$C$6:$L$47,10,FALSE))</f>
        <v/>
      </c>
      <c r="BB150" s="1242">
        <f>IF($BE$3="４週",SUM(W150:AX150),IF($BE$3="暦月",SUM(W150:BA150),""))</f>
        <v>0</v>
      </c>
      <c r="BC150" s="1243"/>
      <c r="BD150" s="1244">
        <f>IF($BE$3="４週",BB150/4,IF($BE$3="暦月",(BB150/($BE$8/7)),""))</f>
        <v>0</v>
      </c>
      <c r="BE150" s="1243"/>
      <c r="BF150" s="1239"/>
      <c r="BG150" s="1240"/>
      <c r="BH150" s="1240"/>
      <c r="BI150" s="1240"/>
      <c r="BJ150" s="1241"/>
    </row>
    <row r="151" spans="2:62" ht="20.25" customHeight="1">
      <c r="B151" s="1152">
        <f>B149+1</f>
        <v>68</v>
      </c>
      <c r="C151" s="1216"/>
      <c r="D151" s="1143"/>
      <c r="E151" s="449"/>
      <c r="F151" s="450"/>
      <c r="G151" s="449"/>
      <c r="H151" s="450"/>
      <c r="I151" s="1217"/>
      <c r="J151" s="1218"/>
      <c r="K151" s="1141"/>
      <c r="L151" s="1142"/>
      <c r="M151" s="1142"/>
      <c r="N151" s="1143"/>
      <c r="O151" s="1147"/>
      <c r="P151" s="1148"/>
      <c r="Q151" s="1148"/>
      <c r="R151" s="1148"/>
      <c r="S151" s="1149"/>
      <c r="T151" s="469" t="s">
        <v>484</v>
      </c>
      <c r="U151" s="470"/>
      <c r="V151" s="471"/>
      <c r="W151" s="462"/>
      <c r="X151" s="463"/>
      <c r="Y151" s="463"/>
      <c r="Z151" s="463"/>
      <c r="AA151" s="463"/>
      <c r="AB151" s="463"/>
      <c r="AC151" s="464"/>
      <c r="AD151" s="462"/>
      <c r="AE151" s="463"/>
      <c r="AF151" s="463"/>
      <c r="AG151" s="463"/>
      <c r="AH151" s="463"/>
      <c r="AI151" s="463"/>
      <c r="AJ151" s="464"/>
      <c r="AK151" s="462"/>
      <c r="AL151" s="463"/>
      <c r="AM151" s="463"/>
      <c r="AN151" s="463"/>
      <c r="AO151" s="463"/>
      <c r="AP151" s="463"/>
      <c r="AQ151" s="464"/>
      <c r="AR151" s="462"/>
      <c r="AS151" s="463"/>
      <c r="AT151" s="463"/>
      <c r="AU151" s="463"/>
      <c r="AV151" s="463"/>
      <c r="AW151" s="463"/>
      <c r="AX151" s="464"/>
      <c r="AY151" s="462"/>
      <c r="AZ151" s="463"/>
      <c r="BA151" s="465"/>
      <c r="BB151" s="1150"/>
      <c r="BC151" s="1151"/>
      <c r="BD151" s="1205"/>
      <c r="BE151" s="1206"/>
      <c r="BF151" s="1207"/>
      <c r="BG151" s="1208"/>
      <c r="BH151" s="1208"/>
      <c r="BI151" s="1208"/>
      <c r="BJ151" s="1209"/>
    </row>
    <row r="152" spans="2:62" ht="20.25" customHeight="1">
      <c r="B152" s="1153"/>
      <c r="C152" s="1245"/>
      <c r="D152" s="1246"/>
      <c r="E152" s="472"/>
      <c r="F152" s="473">
        <f>C151</f>
        <v>0</v>
      </c>
      <c r="G152" s="472"/>
      <c r="H152" s="473">
        <f>I151</f>
        <v>0</v>
      </c>
      <c r="I152" s="1247"/>
      <c r="J152" s="1248"/>
      <c r="K152" s="1249"/>
      <c r="L152" s="1250"/>
      <c r="M152" s="1250"/>
      <c r="N152" s="1246"/>
      <c r="O152" s="1147"/>
      <c r="P152" s="1148"/>
      <c r="Q152" s="1148"/>
      <c r="R152" s="1148"/>
      <c r="S152" s="1149"/>
      <c r="T152" s="466" t="s">
        <v>487</v>
      </c>
      <c r="U152" s="467"/>
      <c r="V152" s="468"/>
      <c r="W152" s="454" t="str">
        <f>IF(W151="","",VLOOKUP(W151,'標準様式１（勤務表_シフト記号表）'!$C$6:$L$47,10,FALSE))</f>
        <v/>
      </c>
      <c r="X152" s="455" t="str">
        <f>IF(X151="","",VLOOKUP(X151,'標準様式１（勤務表_シフト記号表）'!$C$6:$L$47,10,FALSE))</f>
        <v/>
      </c>
      <c r="Y152" s="455" t="str">
        <f>IF(Y151="","",VLOOKUP(Y151,'標準様式１（勤務表_シフト記号表）'!$C$6:$L$47,10,FALSE))</f>
        <v/>
      </c>
      <c r="Z152" s="455" t="str">
        <f>IF(Z151="","",VLOOKUP(Z151,'標準様式１（勤務表_シフト記号表）'!$C$6:$L$47,10,FALSE))</f>
        <v/>
      </c>
      <c r="AA152" s="455" t="str">
        <f>IF(AA151="","",VLOOKUP(AA151,'標準様式１（勤務表_シフト記号表）'!$C$6:$L$47,10,FALSE))</f>
        <v/>
      </c>
      <c r="AB152" s="455" t="str">
        <f>IF(AB151="","",VLOOKUP(AB151,'標準様式１（勤務表_シフト記号表）'!$C$6:$L$47,10,FALSE))</f>
        <v/>
      </c>
      <c r="AC152" s="456" t="str">
        <f>IF(AC151="","",VLOOKUP(AC151,'標準様式１（勤務表_シフト記号表）'!$C$6:$L$47,10,FALSE))</f>
        <v/>
      </c>
      <c r="AD152" s="454" t="str">
        <f>IF(AD151="","",VLOOKUP(AD151,'標準様式１（勤務表_シフト記号表）'!$C$6:$L$47,10,FALSE))</f>
        <v/>
      </c>
      <c r="AE152" s="455" t="str">
        <f>IF(AE151="","",VLOOKUP(AE151,'標準様式１（勤務表_シフト記号表）'!$C$6:$L$47,10,FALSE))</f>
        <v/>
      </c>
      <c r="AF152" s="455" t="str">
        <f>IF(AF151="","",VLOOKUP(AF151,'標準様式１（勤務表_シフト記号表）'!$C$6:$L$47,10,FALSE))</f>
        <v/>
      </c>
      <c r="AG152" s="455" t="str">
        <f>IF(AG151="","",VLOOKUP(AG151,'標準様式１（勤務表_シフト記号表）'!$C$6:$L$47,10,FALSE))</f>
        <v/>
      </c>
      <c r="AH152" s="455" t="str">
        <f>IF(AH151="","",VLOOKUP(AH151,'標準様式１（勤務表_シフト記号表）'!$C$6:$L$47,10,FALSE))</f>
        <v/>
      </c>
      <c r="AI152" s="455" t="str">
        <f>IF(AI151="","",VLOOKUP(AI151,'標準様式１（勤務表_シフト記号表）'!$C$6:$L$47,10,FALSE))</f>
        <v/>
      </c>
      <c r="AJ152" s="456" t="str">
        <f>IF(AJ151="","",VLOOKUP(AJ151,'標準様式１（勤務表_シフト記号表）'!$C$6:$L$47,10,FALSE))</f>
        <v/>
      </c>
      <c r="AK152" s="454" t="str">
        <f>IF(AK151="","",VLOOKUP(AK151,'標準様式１（勤務表_シフト記号表）'!$C$6:$L$47,10,FALSE))</f>
        <v/>
      </c>
      <c r="AL152" s="455" t="str">
        <f>IF(AL151="","",VLOOKUP(AL151,'標準様式１（勤務表_シフト記号表）'!$C$6:$L$47,10,FALSE))</f>
        <v/>
      </c>
      <c r="AM152" s="455" t="str">
        <f>IF(AM151="","",VLOOKUP(AM151,'標準様式１（勤務表_シフト記号表）'!$C$6:$L$47,10,FALSE))</f>
        <v/>
      </c>
      <c r="AN152" s="455" t="str">
        <f>IF(AN151="","",VLOOKUP(AN151,'標準様式１（勤務表_シフト記号表）'!$C$6:$L$47,10,FALSE))</f>
        <v/>
      </c>
      <c r="AO152" s="455" t="str">
        <f>IF(AO151="","",VLOOKUP(AO151,'標準様式１（勤務表_シフト記号表）'!$C$6:$L$47,10,FALSE))</f>
        <v/>
      </c>
      <c r="AP152" s="455" t="str">
        <f>IF(AP151="","",VLOOKUP(AP151,'標準様式１（勤務表_シフト記号表）'!$C$6:$L$47,10,FALSE))</f>
        <v/>
      </c>
      <c r="AQ152" s="456" t="str">
        <f>IF(AQ151="","",VLOOKUP(AQ151,'標準様式１（勤務表_シフト記号表）'!$C$6:$L$47,10,FALSE))</f>
        <v/>
      </c>
      <c r="AR152" s="454" t="str">
        <f>IF(AR151="","",VLOOKUP(AR151,'標準様式１（勤務表_シフト記号表）'!$C$6:$L$47,10,FALSE))</f>
        <v/>
      </c>
      <c r="AS152" s="455" t="str">
        <f>IF(AS151="","",VLOOKUP(AS151,'標準様式１（勤務表_シフト記号表）'!$C$6:$L$47,10,FALSE))</f>
        <v/>
      </c>
      <c r="AT152" s="455" t="str">
        <f>IF(AT151="","",VLOOKUP(AT151,'標準様式１（勤務表_シフト記号表）'!$C$6:$L$47,10,FALSE))</f>
        <v/>
      </c>
      <c r="AU152" s="455" t="str">
        <f>IF(AU151="","",VLOOKUP(AU151,'標準様式１（勤務表_シフト記号表）'!$C$6:$L$47,10,FALSE))</f>
        <v/>
      </c>
      <c r="AV152" s="455" t="str">
        <f>IF(AV151="","",VLOOKUP(AV151,'標準様式１（勤務表_シフト記号表）'!$C$6:$L$47,10,FALSE))</f>
        <v/>
      </c>
      <c r="AW152" s="455" t="str">
        <f>IF(AW151="","",VLOOKUP(AW151,'標準様式１（勤務表_シフト記号表）'!$C$6:$L$47,10,FALSE))</f>
        <v/>
      </c>
      <c r="AX152" s="456" t="str">
        <f>IF(AX151="","",VLOOKUP(AX151,'標準様式１（勤務表_シフト記号表）'!$C$6:$L$47,10,FALSE))</f>
        <v/>
      </c>
      <c r="AY152" s="454" t="str">
        <f>IF(AY151="","",VLOOKUP(AY151,'標準様式１（勤務表_シフト記号表）'!$C$6:$L$47,10,FALSE))</f>
        <v/>
      </c>
      <c r="AZ152" s="455" t="str">
        <f>IF(AZ151="","",VLOOKUP(AZ151,'標準様式１（勤務表_シフト記号表）'!$C$6:$L$47,10,FALSE))</f>
        <v/>
      </c>
      <c r="BA152" s="455" t="str">
        <f>IF(BA151="","",VLOOKUP(BA151,'標準様式１（勤務表_シフト記号表）'!$C$6:$L$47,10,FALSE))</f>
        <v/>
      </c>
      <c r="BB152" s="1242">
        <f>IF($BE$3="４週",SUM(W152:AX152),IF($BE$3="暦月",SUM(W152:BA152),""))</f>
        <v>0</v>
      </c>
      <c r="BC152" s="1243"/>
      <c r="BD152" s="1244">
        <f>IF($BE$3="４週",BB152/4,IF($BE$3="暦月",(BB152/($BE$8/7)),""))</f>
        <v>0</v>
      </c>
      <c r="BE152" s="1243"/>
      <c r="BF152" s="1239"/>
      <c r="BG152" s="1240"/>
      <c r="BH152" s="1240"/>
      <c r="BI152" s="1240"/>
      <c r="BJ152" s="1241"/>
    </row>
    <row r="153" spans="2:62" ht="20.25" customHeight="1">
      <c r="B153" s="1152">
        <f>B151+1</f>
        <v>69</v>
      </c>
      <c r="C153" s="1216"/>
      <c r="D153" s="1143"/>
      <c r="E153" s="449"/>
      <c r="F153" s="450"/>
      <c r="G153" s="449"/>
      <c r="H153" s="450"/>
      <c r="I153" s="1217"/>
      <c r="J153" s="1218"/>
      <c r="K153" s="1141"/>
      <c r="L153" s="1142"/>
      <c r="M153" s="1142"/>
      <c r="N153" s="1143"/>
      <c r="O153" s="1147"/>
      <c r="P153" s="1148"/>
      <c r="Q153" s="1148"/>
      <c r="R153" s="1148"/>
      <c r="S153" s="1149"/>
      <c r="T153" s="469" t="s">
        <v>484</v>
      </c>
      <c r="U153" s="470"/>
      <c r="V153" s="471"/>
      <c r="W153" s="462"/>
      <c r="X153" s="463"/>
      <c r="Y153" s="463"/>
      <c r="Z153" s="463"/>
      <c r="AA153" s="463"/>
      <c r="AB153" s="463"/>
      <c r="AC153" s="464"/>
      <c r="AD153" s="462"/>
      <c r="AE153" s="463"/>
      <c r="AF153" s="463"/>
      <c r="AG153" s="463"/>
      <c r="AH153" s="463"/>
      <c r="AI153" s="463"/>
      <c r="AJ153" s="464"/>
      <c r="AK153" s="462"/>
      <c r="AL153" s="463"/>
      <c r="AM153" s="463"/>
      <c r="AN153" s="463"/>
      <c r="AO153" s="463"/>
      <c r="AP153" s="463"/>
      <c r="AQ153" s="464"/>
      <c r="AR153" s="462"/>
      <c r="AS153" s="463"/>
      <c r="AT153" s="463"/>
      <c r="AU153" s="463"/>
      <c r="AV153" s="463"/>
      <c r="AW153" s="463"/>
      <c r="AX153" s="464"/>
      <c r="AY153" s="462"/>
      <c r="AZ153" s="463"/>
      <c r="BA153" s="465"/>
      <c r="BB153" s="1150"/>
      <c r="BC153" s="1151"/>
      <c r="BD153" s="1205"/>
      <c r="BE153" s="1206"/>
      <c r="BF153" s="1207"/>
      <c r="BG153" s="1208"/>
      <c r="BH153" s="1208"/>
      <c r="BI153" s="1208"/>
      <c r="BJ153" s="1209"/>
    </row>
    <row r="154" spans="2:62" ht="20.25" customHeight="1">
      <c r="B154" s="1153"/>
      <c r="C154" s="1245"/>
      <c r="D154" s="1246"/>
      <c r="E154" s="472"/>
      <c r="F154" s="473">
        <f>C153</f>
        <v>0</v>
      </c>
      <c r="G154" s="472"/>
      <c r="H154" s="473">
        <f>I153</f>
        <v>0</v>
      </c>
      <c r="I154" s="1247"/>
      <c r="J154" s="1248"/>
      <c r="K154" s="1249"/>
      <c r="L154" s="1250"/>
      <c r="M154" s="1250"/>
      <c r="N154" s="1246"/>
      <c r="O154" s="1147"/>
      <c r="P154" s="1148"/>
      <c r="Q154" s="1148"/>
      <c r="R154" s="1148"/>
      <c r="S154" s="1149"/>
      <c r="T154" s="466" t="s">
        <v>487</v>
      </c>
      <c r="U154" s="467"/>
      <c r="V154" s="468"/>
      <c r="W154" s="454" t="str">
        <f>IF(W153="","",VLOOKUP(W153,'標準様式１（勤務表_シフト記号表）'!$C$6:$L$47,10,FALSE))</f>
        <v/>
      </c>
      <c r="X154" s="455" t="str">
        <f>IF(X153="","",VLOOKUP(X153,'標準様式１（勤務表_シフト記号表）'!$C$6:$L$47,10,FALSE))</f>
        <v/>
      </c>
      <c r="Y154" s="455" t="str">
        <f>IF(Y153="","",VLOOKUP(Y153,'標準様式１（勤務表_シフト記号表）'!$C$6:$L$47,10,FALSE))</f>
        <v/>
      </c>
      <c r="Z154" s="455" t="str">
        <f>IF(Z153="","",VLOOKUP(Z153,'標準様式１（勤務表_シフト記号表）'!$C$6:$L$47,10,FALSE))</f>
        <v/>
      </c>
      <c r="AA154" s="455" t="str">
        <f>IF(AA153="","",VLOOKUP(AA153,'標準様式１（勤務表_シフト記号表）'!$C$6:$L$47,10,FALSE))</f>
        <v/>
      </c>
      <c r="AB154" s="455" t="str">
        <f>IF(AB153="","",VLOOKUP(AB153,'標準様式１（勤務表_シフト記号表）'!$C$6:$L$47,10,FALSE))</f>
        <v/>
      </c>
      <c r="AC154" s="456" t="str">
        <f>IF(AC153="","",VLOOKUP(AC153,'標準様式１（勤務表_シフト記号表）'!$C$6:$L$47,10,FALSE))</f>
        <v/>
      </c>
      <c r="AD154" s="454" t="str">
        <f>IF(AD153="","",VLOOKUP(AD153,'標準様式１（勤務表_シフト記号表）'!$C$6:$L$47,10,FALSE))</f>
        <v/>
      </c>
      <c r="AE154" s="455" t="str">
        <f>IF(AE153="","",VLOOKUP(AE153,'標準様式１（勤務表_シフト記号表）'!$C$6:$L$47,10,FALSE))</f>
        <v/>
      </c>
      <c r="AF154" s="455" t="str">
        <f>IF(AF153="","",VLOOKUP(AF153,'標準様式１（勤務表_シフト記号表）'!$C$6:$L$47,10,FALSE))</f>
        <v/>
      </c>
      <c r="AG154" s="455" t="str">
        <f>IF(AG153="","",VLOOKUP(AG153,'標準様式１（勤務表_シフト記号表）'!$C$6:$L$47,10,FALSE))</f>
        <v/>
      </c>
      <c r="AH154" s="455" t="str">
        <f>IF(AH153="","",VLOOKUP(AH153,'標準様式１（勤務表_シフト記号表）'!$C$6:$L$47,10,FALSE))</f>
        <v/>
      </c>
      <c r="AI154" s="455" t="str">
        <f>IF(AI153="","",VLOOKUP(AI153,'標準様式１（勤務表_シフト記号表）'!$C$6:$L$47,10,FALSE))</f>
        <v/>
      </c>
      <c r="AJ154" s="456" t="str">
        <f>IF(AJ153="","",VLOOKUP(AJ153,'標準様式１（勤務表_シフト記号表）'!$C$6:$L$47,10,FALSE))</f>
        <v/>
      </c>
      <c r="AK154" s="454" t="str">
        <f>IF(AK153="","",VLOOKUP(AK153,'標準様式１（勤務表_シフト記号表）'!$C$6:$L$47,10,FALSE))</f>
        <v/>
      </c>
      <c r="AL154" s="455" t="str">
        <f>IF(AL153="","",VLOOKUP(AL153,'標準様式１（勤務表_シフト記号表）'!$C$6:$L$47,10,FALSE))</f>
        <v/>
      </c>
      <c r="AM154" s="455" t="str">
        <f>IF(AM153="","",VLOOKUP(AM153,'標準様式１（勤務表_シフト記号表）'!$C$6:$L$47,10,FALSE))</f>
        <v/>
      </c>
      <c r="AN154" s="455" t="str">
        <f>IF(AN153="","",VLOOKUP(AN153,'標準様式１（勤務表_シフト記号表）'!$C$6:$L$47,10,FALSE))</f>
        <v/>
      </c>
      <c r="AO154" s="455" t="str">
        <f>IF(AO153="","",VLOOKUP(AO153,'標準様式１（勤務表_シフト記号表）'!$C$6:$L$47,10,FALSE))</f>
        <v/>
      </c>
      <c r="AP154" s="455" t="str">
        <f>IF(AP153="","",VLOOKUP(AP153,'標準様式１（勤務表_シフト記号表）'!$C$6:$L$47,10,FALSE))</f>
        <v/>
      </c>
      <c r="AQ154" s="456" t="str">
        <f>IF(AQ153="","",VLOOKUP(AQ153,'標準様式１（勤務表_シフト記号表）'!$C$6:$L$47,10,FALSE))</f>
        <v/>
      </c>
      <c r="AR154" s="454" t="str">
        <f>IF(AR153="","",VLOOKUP(AR153,'標準様式１（勤務表_シフト記号表）'!$C$6:$L$47,10,FALSE))</f>
        <v/>
      </c>
      <c r="AS154" s="455" t="str">
        <f>IF(AS153="","",VLOOKUP(AS153,'標準様式１（勤務表_シフト記号表）'!$C$6:$L$47,10,FALSE))</f>
        <v/>
      </c>
      <c r="AT154" s="455" t="str">
        <f>IF(AT153="","",VLOOKUP(AT153,'標準様式１（勤務表_シフト記号表）'!$C$6:$L$47,10,FALSE))</f>
        <v/>
      </c>
      <c r="AU154" s="455" t="str">
        <f>IF(AU153="","",VLOOKUP(AU153,'標準様式１（勤務表_シフト記号表）'!$C$6:$L$47,10,FALSE))</f>
        <v/>
      </c>
      <c r="AV154" s="455" t="str">
        <f>IF(AV153="","",VLOOKUP(AV153,'標準様式１（勤務表_シフト記号表）'!$C$6:$L$47,10,FALSE))</f>
        <v/>
      </c>
      <c r="AW154" s="455" t="str">
        <f>IF(AW153="","",VLOOKUP(AW153,'標準様式１（勤務表_シフト記号表）'!$C$6:$L$47,10,FALSE))</f>
        <v/>
      </c>
      <c r="AX154" s="456" t="str">
        <f>IF(AX153="","",VLOOKUP(AX153,'標準様式１（勤務表_シフト記号表）'!$C$6:$L$47,10,FALSE))</f>
        <v/>
      </c>
      <c r="AY154" s="454" t="str">
        <f>IF(AY153="","",VLOOKUP(AY153,'標準様式１（勤務表_シフト記号表）'!$C$6:$L$47,10,FALSE))</f>
        <v/>
      </c>
      <c r="AZ154" s="455" t="str">
        <f>IF(AZ153="","",VLOOKUP(AZ153,'標準様式１（勤務表_シフト記号表）'!$C$6:$L$47,10,FALSE))</f>
        <v/>
      </c>
      <c r="BA154" s="455" t="str">
        <f>IF(BA153="","",VLOOKUP(BA153,'標準様式１（勤務表_シフト記号表）'!$C$6:$L$47,10,FALSE))</f>
        <v/>
      </c>
      <c r="BB154" s="1242">
        <f>IF($BE$3="４週",SUM(W154:AX154),IF($BE$3="暦月",SUM(W154:BA154),""))</f>
        <v>0</v>
      </c>
      <c r="BC154" s="1243"/>
      <c r="BD154" s="1244">
        <f>IF($BE$3="４週",BB154/4,IF($BE$3="暦月",(BB154/($BE$8/7)),""))</f>
        <v>0</v>
      </c>
      <c r="BE154" s="1243"/>
      <c r="BF154" s="1239"/>
      <c r="BG154" s="1240"/>
      <c r="BH154" s="1240"/>
      <c r="BI154" s="1240"/>
      <c r="BJ154" s="1241"/>
    </row>
    <row r="155" spans="2:62" ht="20.25" customHeight="1">
      <c r="B155" s="1152">
        <f>B153+1</f>
        <v>70</v>
      </c>
      <c r="C155" s="1216"/>
      <c r="D155" s="1143"/>
      <c r="E155" s="449"/>
      <c r="F155" s="450"/>
      <c r="G155" s="449"/>
      <c r="H155" s="450"/>
      <c r="I155" s="1217"/>
      <c r="J155" s="1218"/>
      <c r="K155" s="1141"/>
      <c r="L155" s="1142"/>
      <c r="M155" s="1142"/>
      <c r="N155" s="1143"/>
      <c r="O155" s="1147"/>
      <c r="P155" s="1148"/>
      <c r="Q155" s="1148"/>
      <c r="R155" s="1148"/>
      <c r="S155" s="1149"/>
      <c r="T155" s="469" t="s">
        <v>484</v>
      </c>
      <c r="U155" s="470"/>
      <c r="V155" s="471"/>
      <c r="W155" s="462"/>
      <c r="X155" s="463"/>
      <c r="Y155" s="463"/>
      <c r="Z155" s="463"/>
      <c r="AA155" s="463"/>
      <c r="AB155" s="463"/>
      <c r="AC155" s="464"/>
      <c r="AD155" s="462"/>
      <c r="AE155" s="463"/>
      <c r="AF155" s="463"/>
      <c r="AG155" s="463"/>
      <c r="AH155" s="463"/>
      <c r="AI155" s="463"/>
      <c r="AJ155" s="464"/>
      <c r="AK155" s="462"/>
      <c r="AL155" s="463"/>
      <c r="AM155" s="463"/>
      <c r="AN155" s="463"/>
      <c r="AO155" s="463"/>
      <c r="AP155" s="463"/>
      <c r="AQ155" s="464"/>
      <c r="AR155" s="462"/>
      <c r="AS155" s="463"/>
      <c r="AT155" s="463"/>
      <c r="AU155" s="463"/>
      <c r="AV155" s="463"/>
      <c r="AW155" s="463"/>
      <c r="AX155" s="464"/>
      <c r="AY155" s="462"/>
      <c r="AZ155" s="463"/>
      <c r="BA155" s="465"/>
      <c r="BB155" s="1150"/>
      <c r="BC155" s="1151"/>
      <c r="BD155" s="1205"/>
      <c r="BE155" s="1206"/>
      <c r="BF155" s="1207"/>
      <c r="BG155" s="1208"/>
      <c r="BH155" s="1208"/>
      <c r="BI155" s="1208"/>
      <c r="BJ155" s="1209"/>
    </row>
    <row r="156" spans="2:62" ht="20.25" customHeight="1">
      <c r="B156" s="1153"/>
      <c r="C156" s="1245"/>
      <c r="D156" s="1246"/>
      <c r="E156" s="472"/>
      <c r="F156" s="473">
        <f>C155</f>
        <v>0</v>
      </c>
      <c r="G156" s="472"/>
      <c r="H156" s="473">
        <f>I155</f>
        <v>0</v>
      </c>
      <c r="I156" s="1247"/>
      <c r="J156" s="1248"/>
      <c r="K156" s="1249"/>
      <c r="L156" s="1250"/>
      <c r="M156" s="1250"/>
      <c r="N156" s="1246"/>
      <c r="O156" s="1147"/>
      <c r="P156" s="1148"/>
      <c r="Q156" s="1148"/>
      <c r="R156" s="1148"/>
      <c r="S156" s="1149"/>
      <c r="T156" s="466" t="s">
        <v>487</v>
      </c>
      <c r="U156" s="467"/>
      <c r="V156" s="468"/>
      <c r="W156" s="454" t="str">
        <f>IF(W155="","",VLOOKUP(W155,'標準様式１（勤務表_シフト記号表）'!$C$6:$L$47,10,FALSE))</f>
        <v/>
      </c>
      <c r="X156" s="455" t="str">
        <f>IF(X155="","",VLOOKUP(X155,'標準様式１（勤務表_シフト記号表）'!$C$6:$L$47,10,FALSE))</f>
        <v/>
      </c>
      <c r="Y156" s="455" t="str">
        <f>IF(Y155="","",VLOOKUP(Y155,'標準様式１（勤務表_シフト記号表）'!$C$6:$L$47,10,FALSE))</f>
        <v/>
      </c>
      <c r="Z156" s="455" t="str">
        <f>IF(Z155="","",VLOOKUP(Z155,'標準様式１（勤務表_シフト記号表）'!$C$6:$L$47,10,FALSE))</f>
        <v/>
      </c>
      <c r="AA156" s="455" t="str">
        <f>IF(AA155="","",VLOOKUP(AA155,'標準様式１（勤務表_シフト記号表）'!$C$6:$L$47,10,FALSE))</f>
        <v/>
      </c>
      <c r="AB156" s="455" t="str">
        <f>IF(AB155="","",VLOOKUP(AB155,'標準様式１（勤務表_シフト記号表）'!$C$6:$L$47,10,FALSE))</f>
        <v/>
      </c>
      <c r="AC156" s="456" t="str">
        <f>IF(AC155="","",VLOOKUP(AC155,'標準様式１（勤務表_シフト記号表）'!$C$6:$L$47,10,FALSE))</f>
        <v/>
      </c>
      <c r="AD156" s="454" t="str">
        <f>IF(AD155="","",VLOOKUP(AD155,'標準様式１（勤務表_シフト記号表）'!$C$6:$L$47,10,FALSE))</f>
        <v/>
      </c>
      <c r="AE156" s="455" t="str">
        <f>IF(AE155="","",VLOOKUP(AE155,'標準様式１（勤務表_シフト記号表）'!$C$6:$L$47,10,FALSE))</f>
        <v/>
      </c>
      <c r="AF156" s="455" t="str">
        <f>IF(AF155="","",VLOOKUP(AF155,'標準様式１（勤務表_シフト記号表）'!$C$6:$L$47,10,FALSE))</f>
        <v/>
      </c>
      <c r="AG156" s="455" t="str">
        <f>IF(AG155="","",VLOOKUP(AG155,'標準様式１（勤務表_シフト記号表）'!$C$6:$L$47,10,FALSE))</f>
        <v/>
      </c>
      <c r="AH156" s="455" t="str">
        <f>IF(AH155="","",VLOOKUP(AH155,'標準様式１（勤務表_シフト記号表）'!$C$6:$L$47,10,FALSE))</f>
        <v/>
      </c>
      <c r="AI156" s="455" t="str">
        <f>IF(AI155="","",VLOOKUP(AI155,'標準様式１（勤務表_シフト記号表）'!$C$6:$L$47,10,FALSE))</f>
        <v/>
      </c>
      <c r="AJ156" s="456" t="str">
        <f>IF(AJ155="","",VLOOKUP(AJ155,'標準様式１（勤務表_シフト記号表）'!$C$6:$L$47,10,FALSE))</f>
        <v/>
      </c>
      <c r="AK156" s="454" t="str">
        <f>IF(AK155="","",VLOOKUP(AK155,'標準様式１（勤務表_シフト記号表）'!$C$6:$L$47,10,FALSE))</f>
        <v/>
      </c>
      <c r="AL156" s="455" t="str">
        <f>IF(AL155="","",VLOOKUP(AL155,'標準様式１（勤務表_シフト記号表）'!$C$6:$L$47,10,FALSE))</f>
        <v/>
      </c>
      <c r="AM156" s="455" t="str">
        <f>IF(AM155="","",VLOOKUP(AM155,'標準様式１（勤務表_シフト記号表）'!$C$6:$L$47,10,FALSE))</f>
        <v/>
      </c>
      <c r="AN156" s="455" t="str">
        <f>IF(AN155="","",VLOOKUP(AN155,'標準様式１（勤務表_シフト記号表）'!$C$6:$L$47,10,FALSE))</f>
        <v/>
      </c>
      <c r="AO156" s="455" t="str">
        <f>IF(AO155="","",VLOOKUP(AO155,'標準様式１（勤務表_シフト記号表）'!$C$6:$L$47,10,FALSE))</f>
        <v/>
      </c>
      <c r="AP156" s="455" t="str">
        <f>IF(AP155="","",VLOOKUP(AP155,'標準様式１（勤務表_シフト記号表）'!$C$6:$L$47,10,FALSE))</f>
        <v/>
      </c>
      <c r="AQ156" s="456" t="str">
        <f>IF(AQ155="","",VLOOKUP(AQ155,'標準様式１（勤務表_シフト記号表）'!$C$6:$L$47,10,FALSE))</f>
        <v/>
      </c>
      <c r="AR156" s="454" t="str">
        <f>IF(AR155="","",VLOOKUP(AR155,'標準様式１（勤務表_シフト記号表）'!$C$6:$L$47,10,FALSE))</f>
        <v/>
      </c>
      <c r="AS156" s="455" t="str">
        <f>IF(AS155="","",VLOOKUP(AS155,'標準様式１（勤務表_シフト記号表）'!$C$6:$L$47,10,FALSE))</f>
        <v/>
      </c>
      <c r="AT156" s="455" t="str">
        <f>IF(AT155="","",VLOOKUP(AT155,'標準様式１（勤務表_シフト記号表）'!$C$6:$L$47,10,FALSE))</f>
        <v/>
      </c>
      <c r="AU156" s="455" t="str">
        <f>IF(AU155="","",VLOOKUP(AU155,'標準様式１（勤務表_シフト記号表）'!$C$6:$L$47,10,FALSE))</f>
        <v/>
      </c>
      <c r="AV156" s="455" t="str">
        <f>IF(AV155="","",VLOOKUP(AV155,'標準様式１（勤務表_シフト記号表）'!$C$6:$L$47,10,FALSE))</f>
        <v/>
      </c>
      <c r="AW156" s="455" t="str">
        <f>IF(AW155="","",VLOOKUP(AW155,'標準様式１（勤務表_シフト記号表）'!$C$6:$L$47,10,FALSE))</f>
        <v/>
      </c>
      <c r="AX156" s="456" t="str">
        <f>IF(AX155="","",VLOOKUP(AX155,'標準様式１（勤務表_シフト記号表）'!$C$6:$L$47,10,FALSE))</f>
        <v/>
      </c>
      <c r="AY156" s="454" t="str">
        <f>IF(AY155="","",VLOOKUP(AY155,'標準様式１（勤務表_シフト記号表）'!$C$6:$L$47,10,FALSE))</f>
        <v/>
      </c>
      <c r="AZ156" s="455" t="str">
        <f>IF(AZ155="","",VLOOKUP(AZ155,'標準様式１（勤務表_シフト記号表）'!$C$6:$L$47,10,FALSE))</f>
        <v/>
      </c>
      <c r="BA156" s="455" t="str">
        <f>IF(BA155="","",VLOOKUP(BA155,'標準様式１（勤務表_シフト記号表）'!$C$6:$L$47,10,FALSE))</f>
        <v/>
      </c>
      <c r="BB156" s="1242">
        <f>IF($BE$3="４週",SUM(W156:AX156),IF($BE$3="暦月",SUM(W156:BA156),""))</f>
        <v>0</v>
      </c>
      <c r="BC156" s="1243"/>
      <c r="BD156" s="1244">
        <f>IF($BE$3="４週",BB156/4,IF($BE$3="暦月",(BB156/($BE$8/7)),""))</f>
        <v>0</v>
      </c>
      <c r="BE156" s="1243"/>
      <c r="BF156" s="1239"/>
      <c r="BG156" s="1240"/>
      <c r="BH156" s="1240"/>
      <c r="BI156" s="1240"/>
      <c r="BJ156" s="1241"/>
    </row>
    <row r="157" spans="2:62" ht="20.25" customHeight="1">
      <c r="B157" s="1152">
        <f>B155+1</f>
        <v>71</v>
      </c>
      <c r="C157" s="1216"/>
      <c r="D157" s="1143"/>
      <c r="E157" s="449"/>
      <c r="F157" s="450"/>
      <c r="G157" s="449"/>
      <c r="H157" s="450"/>
      <c r="I157" s="1217"/>
      <c r="J157" s="1218"/>
      <c r="K157" s="1141"/>
      <c r="L157" s="1142"/>
      <c r="M157" s="1142"/>
      <c r="N157" s="1143"/>
      <c r="O157" s="1147"/>
      <c r="P157" s="1148"/>
      <c r="Q157" s="1148"/>
      <c r="R157" s="1148"/>
      <c r="S157" s="1149"/>
      <c r="T157" s="469" t="s">
        <v>484</v>
      </c>
      <c r="U157" s="470"/>
      <c r="V157" s="471"/>
      <c r="W157" s="462"/>
      <c r="X157" s="463"/>
      <c r="Y157" s="463"/>
      <c r="Z157" s="463"/>
      <c r="AA157" s="463"/>
      <c r="AB157" s="463"/>
      <c r="AC157" s="464"/>
      <c r="AD157" s="462"/>
      <c r="AE157" s="463"/>
      <c r="AF157" s="463"/>
      <c r="AG157" s="463"/>
      <c r="AH157" s="463"/>
      <c r="AI157" s="463"/>
      <c r="AJ157" s="464"/>
      <c r="AK157" s="462"/>
      <c r="AL157" s="463"/>
      <c r="AM157" s="463"/>
      <c r="AN157" s="463"/>
      <c r="AO157" s="463"/>
      <c r="AP157" s="463"/>
      <c r="AQ157" s="464"/>
      <c r="AR157" s="462"/>
      <c r="AS157" s="463"/>
      <c r="AT157" s="463"/>
      <c r="AU157" s="463"/>
      <c r="AV157" s="463"/>
      <c r="AW157" s="463"/>
      <c r="AX157" s="464"/>
      <c r="AY157" s="462"/>
      <c r="AZ157" s="463"/>
      <c r="BA157" s="465"/>
      <c r="BB157" s="1150"/>
      <c r="BC157" s="1151"/>
      <c r="BD157" s="1205"/>
      <c r="BE157" s="1206"/>
      <c r="BF157" s="1207"/>
      <c r="BG157" s="1208"/>
      <c r="BH157" s="1208"/>
      <c r="BI157" s="1208"/>
      <c r="BJ157" s="1209"/>
    </row>
    <row r="158" spans="2:62" ht="20.25" customHeight="1">
      <c r="B158" s="1153"/>
      <c r="C158" s="1245"/>
      <c r="D158" s="1246"/>
      <c r="E158" s="472"/>
      <c r="F158" s="473">
        <f>C157</f>
        <v>0</v>
      </c>
      <c r="G158" s="472"/>
      <c r="H158" s="473">
        <f>I157</f>
        <v>0</v>
      </c>
      <c r="I158" s="1247"/>
      <c r="J158" s="1248"/>
      <c r="K158" s="1249"/>
      <c r="L158" s="1250"/>
      <c r="M158" s="1250"/>
      <c r="N158" s="1246"/>
      <c r="O158" s="1147"/>
      <c r="P158" s="1148"/>
      <c r="Q158" s="1148"/>
      <c r="R158" s="1148"/>
      <c r="S158" s="1149"/>
      <c r="T158" s="466" t="s">
        <v>487</v>
      </c>
      <c r="U158" s="467"/>
      <c r="V158" s="468"/>
      <c r="W158" s="454" t="str">
        <f>IF(W157="","",VLOOKUP(W157,'標準様式１（勤務表_シフト記号表）'!$C$6:$L$47,10,FALSE))</f>
        <v/>
      </c>
      <c r="X158" s="455" t="str">
        <f>IF(X157="","",VLOOKUP(X157,'標準様式１（勤務表_シフト記号表）'!$C$6:$L$47,10,FALSE))</f>
        <v/>
      </c>
      <c r="Y158" s="455" t="str">
        <f>IF(Y157="","",VLOOKUP(Y157,'標準様式１（勤務表_シフト記号表）'!$C$6:$L$47,10,FALSE))</f>
        <v/>
      </c>
      <c r="Z158" s="455" t="str">
        <f>IF(Z157="","",VLOOKUP(Z157,'標準様式１（勤務表_シフト記号表）'!$C$6:$L$47,10,FALSE))</f>
        <v/>
      </c>
      <c r="AA158" s="455" t="str">
        <f>IF(AA157="","",VLOOKUP(AA157,'標準様式１（勤務表_シフト記号表）'!$C$6:$L$47,10,FALSE))</f>
        <v/>
      </c>
      <c r="AB158" s="455" t="str">
        <f>IF(AB157="","",VLOOKUP(AB157,'標準様式１（勤務表_シフト記号表）'!$C$6:$L$47,10,FALSE))</f>
        <v/>
      </c>
      <c r="AC158" s="456" t="str">
        <f>IF(AC157="","",VLOOKUP(AC157,'標準様式１（勤務表_シフト記号表）'!$C$6:$L$47,10,FALSE))</f>
        <v/>
      </c>
      <c r="AD158" s="454" t="str">
        <f>IF(AD157="","",VLOOKUP(AD157,'標準様式１（勤務表_シフト記号表）'!$C$6:$L$47,10,FALSE))</f>
        <v/>
      </c>
      <c r="AE158" s="455" t="str">
        <f>IF(AE157="","",VLOOKUP(AE157,'標準様式１（勤務表_シフト記号表）'!$C$6:$L$47,10,FALSE))</f>
        <v/>
      </c>
      <c r="AF158" s="455" t="str">
        <f>IF(AF157="","",VLOOKUP(AF157,'標準様式１（勤務表_シフト記号表）'!$C$6:$L$47,10,FALSE))</f>
        <v/>
      </c>
      <c r="AG158" s="455" t="str">
        <f>IF(AG157="","",VLOOKUP(AG157,'標準様式１（勤務表_シフト記号表）'!$C$6:$L$47,10,FALSE))</f>
        <v/>
      </c>
      <c r="AH158" s="455" t="str">
        <f>IF(AH157="","",VLOOKUP(AH157,'標準様式１（勤務表_シフト記号表）'!$C$6:$L$47,10,FALSE))</f>
        <v/>
      </c>
      <c r="AI158" s="455" t="str">
        <f>IF(AI157="","",VLOOKUP(AI157,'標準様式１（勤務表_シフト記号表）'!$C$6:$L$47,10,FALSE))</f>
        <v/>
      </c>
      <c r="AJ158" s="456" t="str">
        <f>IF(AJ157="","",VLOOKUP(AJ157,'標準様式１（勤務表_シフト記号表）'!$C$6:$L$47,10,FALSE))</f>
        <v/>
      </c>
      <c r="AK158" s="454" t="str">
        <f>IF(AK157="","",VLOOKUP(AK157,'標準様式１（勤務表_シフト記号表）'!$C$6:$L$47,10,FALSE))</f>
        <v/>
      </c>
      <c r="AL158" s="455" t="str">
        <f>IF(AL157="","",VLOOKUP(AL157,'標準様式１（勤務表_シフト記号表）'!$C$6:$L$47,10,FALSE))</f>
        <v/>
      </c>
      <c r="AM158" s="455" t="str">
        <f>IF(AM157="","",VLOOKUP(AM157,'標準様式１（勤務表_シフト記号表）'!$C$6:$L$47,10,FALSE))</f>
        <v/>
      </c>
      <c r="AN158" s="455" t="str">
        <f>IF(AN157="","",VLOOKUP(AN157,'標準様式１（勤務表_シフト記号表）'!$C$6:$L$47,10,FALSE))</f>
        <v/>
      </c>
      <c r="AO158" s="455" t="str">
        <f>IF(AO157="","",VLOOKUP(AO157,'標準様式１（勤務表_シフト記号表）'!$C$6:$L$47,10,FALSE))</f>
        <v/>
      </c>
      <c r="AP158" s="455" t="str">
        <f>IF(AP157="","",VLOOKUP(AP157,'標準様式１（勤務表_シフト記号表）'!$C$6:$L$47,10,FALSE))</f>
        <v/>
      </c>
      <c r="AQ158" s="456" t="str">
        <f>IF(AQ157="","",VLOOKUP(AQ157,'標準様式１（勤務表_シフト記号表）'!$C$6:$L$47,10,FALSE))</f>
        <v/>
      </c>
      <c r="AR158" s="454" t="str">
        <f>IF(AR157="","",VLOOKUP(AR157,'標準様式１（勤務表_シフト記号表）'!$C$6:$L$47,10,FALSE))</f>
        <v/>
      </c>
      <c r="AS158" s="455" t="str">
        <f>IF(AS157="","",VLOOKUP(AS157,'標準様式１（勤務表_シフト記号表）'!$C$6:$L$47,10,FALSE))</f>
        <v/>
      </c>
      <c r="AT158" s="455" t="str">
        <f>IF(AT157="","",VLOOKUP(AT157,'標準様式１（勤務表_シフト記号表）'!$C$6:$L$47,10,FALSE))</f>
        <v/>
      </c>
      <c r="AU158" s="455" t="str">
        <f>IF(AU157="","",VLOOKUP(AU157,'標準様式１（勤務表_シフト記号表）'!$C$6:$L$47,10,FALSE))</f>
        <v/>
      </c>
      <c r="AV158" s="455" t="str">
        <f>IF(AV157="","",VLOOKUP(AV157,'標準様式１（勤務表_シフト記号表）'!$C$6:$L$47,10,FALSE))</f>
        <v/>
      </c>
      <c r="AW158" s="455" t="str">
        <f>IF(AW157="","",VLOOKUP(AW157,'標準様式１（勤務表_シフト記号表）'!$C$6:$L$47,10,FALSE))</f>
        <v/>
      </c>
      <c r="AX158" s="456" t="str">
        <f>IF(AX157="","",VLOOKUP(AX157,'標準様式１（勤務表_シフト記号表）'!$C$6:$L$47,10,FALSE))</f>
        <v/>
      </c>
      <c r="AY158" s="454" t="str">
        <f>IF(AY157="","",VLOOKUP(AY157,'標準様式１（勤務表_シフト記号表）'!$C$6:$L$47,10,FALSE))</f>
        <v/>
      </c>
      <c r="AZ158" s="455" t="str">
        <f>IF(AZ157="","",VLOOKUP(AZ157,'標準様式１（勤務表_シフト記号表）'!$C$6:$L$47,10,FALSE))</f>
        <v/>
      </c>
      <c r="BA158" s="455" t="str">
        <f>IF(BA157="","",VLOOKUP(BA157,'標準様式１（勤務表_シフト記号表）'!$C$6:$L$47,10,FALSE))</f>
        <v/>
      </c>
      <c r="BB158" s="1242">
        <f>IF($BE$3="４週",SUM(W158:AX158),IF($BE$3="暦月",SUM(W158:BA158),""))</f>
        <v>0</v>
      </c>
      <c r="BC158" s="1243"/>
      <c r="BD158" s="1244">
        <f>IF($BE$3="４週",BB158/4,IF($BE$3="暦月",(BB158/($BE$8/7)),""))</f>
        <v>0</v>
      </c>
      <c r="BE158" s="1243"/>
      <c r="BF158" s="1239"/>
      <c r="BG158" s="1240"/>
      <c r="BH158" s="1240"/>
      <c r="BI158" s="1240"/>
      <c r="BJ158" s="1241"/>
    </row>
    <row r="159" spans="2:62" ht="20.25" customHeight="1">
      <c r="B159" s="1152">
        <f>B157+1</f>
        <v>72</v>
      </c>
      <c r="C159" s="1216"/>
      <c r="D159" s="1143"/>
      <c r="E159" s="449"/>
      <c r="F159" s="450"/>
      <c r="G159" s="449"/>
      <c r="H159" s="450"/>
      <c r="I159" s="1217"/>
      <c r="J159" s="1218"/>
      <c r="K159" s="1141"/>
      <c r="L159" s="1142"/>
      <c r="M159" s="1142"/>
      <c r="N159" s="1143"/>
      <c r="O159" s="1147"/>
      <c r="P159" s="1148"/>
      <c r="Q159" s="1148"/>
      <c r="R159" s="1148"/>
      <c r="S159" s="1149"/>
      <c r="T159" s="469" t="s">
        <v>484</v>
      </c>
      <c r="U159" s="470"/>
      <c r="V159" s="471"/>
      <c r="W159" s="462"/>
      <c r="X159" s="463"/>
      <c r="Y159" s="463"/>
      <c r="Z159" s="463"/>
      <c r="AA159" s="463"/>
      <c r="AB159" s="463"/>
      <c r="AC159" s="464"/>
      <c r="AD159" s="462"/>
      <c r="AE159" s="463"/>
      <c r="AF159" s="463"/>
      <c r="AG159" s="463"/>
      <c r="AH159" s="463"/>
      <c r="AI159" s="463"/>
      <c r="AJ159" s="464"/>
      <c r="AK159" s="462"/>
      <c r="AL159" s="463"/>
      <c r="AM159" s="463"/>
      <c r="AN159" s="463"/>
      <c r="AO159" s="463"/>
      <c r="AP159" s="463"/>
      <c r="AQ159" s="464"/>
      <c r="AR159" s="462"/>
      <c r="AS159" s="463"/>
      <c r="AT159" s="463"/>
      <c r="AU159" s="463"/>
      <c r="AV159" s="463"/>
      <c r="AW159" s="463"/>
      <c r="AX159" s="464"/>
      <c r="AY159" s="462"/>
      <c r="AZ159" s="463"/>
      <c r="BA159" s="465"/>
      <c r="BB159" s="1150"/>
      <c r="BC159" s="1151"/>
      <c r="BD159" s="1205"/>
      <c r="BE159" s="1206"/>
      <c r="BF159" s="1207"/>
      <c r="BG159" s="1208"/>
      <c r="BH159" s="1208"/>
      <c r="BI159" s="1208"/>
      <c r="BJ159" s="1209"/>
    </row>
    <row r="160" spans="2:62" ht="20.25" customHeight="1">
      <c r="B160" s="1153"/>
      <c r="C160" s="1245"/>
      <c r="D160" s="1246"/>
      <c r="E160" s="472"/>
      <c r="F160" s="473">
        <f>C159</f>
        <v>0</v>
      </c>
      <c r="G160" s="472"/>
      <c r="H160" s="473">
        <f>I159</f>
        <v>0</v>
      </c>
      <c r="I160" s="1247"/>
      <c r="J160" s="1248"/>
      <c r="K160" s="1249"/>
      <c r="L160" s="1250"/>
      <c r="M160" s="1250"/>
      <c r="N160" s="1246"/>
      <c r="O160" s="1147"/>
      <c r="P160" s="1148"/>
      <c r="Q160" s="1148"/>
      <c r="R160" s="1148"/>
      <c r="S160" s="1149"/>
      <c r="T160" s="466" t="s">
        <v>487</v>
      </c>
      <c r="U160" s="467"/>
      <c r="V160" s="468"/>
      <c r="W160" s="454" t="str">
        <f>IF(W159="","",VLOOKUP(W159,'標準様式１（勤務表_シフト記号表）'!$C$6:$L$47,10,FALSE))</f>
        <v/>
      </c>
      <c r="X160" s="455" t="str">
        <f>IF(X159="","",VLOOKUP(X159,'標準様式１（勤務表_シフト記号表）'!$C$6:$L$47,10,FALSE))</f>
        <v/>
      </c>
      <c r="Y160" s="455" t="str">
        <f>IF(Y159="","",VLOOKUP(Y159,'標準様式１（勤務表_シフト記号表）'!$C$6:$L$47,10,FALSE))</f>
        <v/>
      </c>
      <c r="Z160" s="455" t="str">
        <f>IF(Z159="","",VLOOKUP(Z159,'標準様式１（勤務表_シフト記号表）'!$C$6:$L$47,10,FALSE))</f>
        <v/>
      </c>
      <c r="AA160" s="455" t="str">
        <f>IF(AA159="","",VLOOKUP(AA159,'標準様式１（勤務表_シフト記号表）'!$C$6:$L$47,10,FALSE))</f>
        <v/>
      </c>
      <c r="AB160" s="455" t="str">
        <f>IF(AB159="","",VLOOKUP(AB159,'標準様式１（勤務表_シフト記号表）'!$C$6:$L$47,10,FALSE))</f>
        <v/>
      </c>
      <c r="AC160" s="456" t="str">
        <f>IF(AC159="","",VLOOKUP(AC159,'標準様式１（勤務表_シフト記号表）'!$C$6:$L$47,10,FALSE))</f>
        <v/>
      </c>
      <c r="AD160" s="454" t="str">
        <f>IF(AD159="","",VLOOKUP(AD159,'標準様式１（勤務表_シフト記号表）'!$C$6:$L$47,10,FALSE))</f>
        <v/>
      </c>
      <c r="AE160" s="455" t="str">
        <f>IF(AE159="","",VLOOKUP(AE159,'標準様式１（勤務表_シフト記号表）'!$C$6:$L$47,10,FALSE))</f>
        <v/>
      </c>
      <c r="AF160" s="455" t="str">
        <f>IF(AF159="","",VLOOKUP(AF159,'標準様式１（勤務表_シフト記号表）'!$C$6:$L$47,10,FALSE))</f>
        <v/>
      </c>
      <c r="AG160" s="455" t="str">
        <f>IF(AG159="","",VLOOKUP(AG159,'標準様式１（勤務表_シフト記号表）'!$C$6:$L$47,10,FALSE))</f>
        <v/>
      </c>
      <c r="AH160" s="455" t="str">
        <f>IF(AH159="","",VLOOKUP(AH159,'標準様式１（勤務表_シフト記号表）'!$C$6:$L$47,10,FALSE))</f>
        <v/>
      </c>
      <c r="AI160" s="455" t="str">
        <f>IF(AI159="","",VLOOKUP(AI159,'標準様式１（勤務表_シフト記号表）'!$C$6:$L$47,10,FALSE))</f>
        <v/>
      </c>
      <c r="AJ160" s="456" t="str">
        <f>IF(AJ159="","",VLOOKUP(AJ159,'標準様式１（勤務表_シフト記号表）'!$C$6:$L$47,10,FALSE))</f>
        <v/>
      </c>
      <c r="AK160" s="454" t="str">
        <f>IF(AK159="","",VLOOKUP(AK159,'標準様式１（勤務表_シフト記号表）'!$C$6:$L$47,10,FALSE))</f>
        <v/>
      </c>
      <c r="AL160" s="455" t="str">
        <f>IF(AL159="","",VLOOKUP(AL159,'標準様式１（勤務表_シフト記号表）'!$C$6:$L$47,10,FALSE))</f>
        <v/>
      </c>
      <c r="AM160" s="455" t="str">
        <f>IF(AM159="","",VLOOKUP(AM159,'標準様式１（勤務表_シフト記号表）'!$C$6:$L$47,10,FALSE))</f>
        <v/>
      </c>
      <c r="AN160" s="455" t="str">
        <f>IF(AN159="","",VLOOKUP(AN159,'標準様式１（勤務表_シフト記号表）'!$C$6:$L$47,10,FALSE))</f>
        <v/>
      </c>
      <c r="AO160" s="455" t="str">
        <f>IF(AO159="","",VLOOKUP(AO159,'標準様式１（勤務表_シフト記号表）'!$C$6:$L$47,10,FALSE))</f>
        <v/>
      </c>
      <c r="AP160" s="455" t="str">
        <f>IF(AP159="","",VLOOKUP(AP159,'標準様式１（勤務表_シフト記号表）'!$C$6:$L$47,10,FALSE))</f>
        <v/>
      </c>
      <c r="AQ160" s="456" t="str">
        <f>IF(AQ159="","",VLOOKUP(AQ159,'標準様式１（勤務表_シフト記号表）'!$C$6:$L$47,10,FALSE))</f>
        <v/>
      </c>
      <c r="AR160" s="454" t="str">
        <f>IF(AR159="","",VLOOKUP(AR159,'標準様式１（勤務表_シフト記号表）'!$C$6:$L$47,10,FALSE))</f>
        <v/>
      </c>
      <c r="AS160" s="455" t="str">
        <f>IF(AS159="","",VLOOKUP(AS159,'標準様式１（勤務表_シフト記号表）'!$C$6:$L$47,10,FALSE))</f>
        <v/>
      </c>
      <c r="AT160" s="455" t="str">
        <f>IF(AT159="","",VLOOKUP(AT159,'標準様式１（勤務表_シフト記号表）'!$C$6:$L$47,10,FALSE))</f>
        <v/>
      </c>
      <c r="AU160" s="455" t="str">
        <f>IF(AU159="","",VLOOKUP(AU159,'標準様式１（勤務表_シフト記号表）'!$C$6:$L$47,10,FALSE))</f>
        <v/>
      </c>
      <c r="AV160" s="455" t="str">
        <f>IF(AV159="","",VLOOKUP(AV159,'標準様式１（勤務表_シフト記号表）'!$C$6:$L$47,10,FALSE))</f>
        <v/>
      </c>
      <c r="AW160" s="455" t="str">
        <f>IF(AW159="","",VLOOKUP(AW159,'標準様式１（勤務表_シフト記号表）'!$C$6:$L$47,10,FALSE))</f>
        <v/>
      </c>
      <c r="AX160" s="456" t="str">
        <f>IF(AX159="","",VLOOKUP(AX159,'標準様式１（勤務表_シフト記号表）'!$C$6:$L$47,10,FALSE))</f>
        <v/>
      </c>
      <c r="AY160" s="454" t="str">
        <f>IF(AY159="","",VLOOKUP(AY159,'標準様式１（勤務表_シフト記号表）'!$C$6:$L$47,10,FALSE))</f>
        <v/>
      </c>
      <c r="AZ160" s="455" t="str">
        <f>IF(AZ159="","",VLOOKUP(AZ159,'標準様式１（勤務表_シフト記号表）'!$C$6:$L$47,10,FALSE))</f>
        <v/>
      </c>
      <c r="BA160" s="455" t="str">
        <f>IF(BA159="","",VLOOKUP(BA159,'標準様式１（勤務表_シフト記号表）'!$C$6:$L$47,10,FALSE))</f>
        <v/>
      </c>
      <c r="BB160" s="1242">
        <f>IF($BE$3="４週",SUM(W160:AX160),IF($BE$3="暦月",SUM(W160:BA160),""))</f>
        <v>0</v>
      </c>
      <c r="BC160" s="1243"/>
      <c r="BD160" s="1244">
        <f>IF($BE$3="４週",BB160/4,IF($BE$3="暦月",(BB160/($BE$8/7)),""))</f>
        <v>0</v>
      </c>
      <c r="BE160" s="1243"/>
      <c r="BF160" s="1239"/>
      <c r="BG160" s="1240"/>
      <c r="BH160" s="1240"/>
      <c r="BI160" s="1240"/>
      <c r="BJ160" s="1241"/>
    </row>
    <row r="161" spans="2:62" ht="20.25" customHeight="1">
      <c r="B161" s="1152">
        <f>B159+1</f>
        <v>73</v>
      </c>
      <c r="C161" s="1216"/>
      <c r="D161" s="1143"/>
      <c r="E161" s="449"/>
      <c r="F161" s="450"/>
      <c r="G161" s="449"/>
      <c r="H161" s="450"/>
      <c r="I161" s="1217"/>
      <c r="J161" s="1218"/>
      <c r="K161" s="1141"/>
      <c r="L161" s="1142"/>
      <c r="M161" s="1142"/>
      <c r="N161" s="1143"/>
      <c r="O161" s="1147"/>
      <c r="P161" s="1148"/>
      <c r="Q161" s="1148"/>
      <c r="R161" s="1148"/>
      <c r="S161" s="1149"/>
      <c r="T161" s="469" t="s">
        <v>484</v>
      </c>
      <c r="U161" s="470"/>
      <c r="V161" s="471"/>
      <c r="W161" s="462"/>
      <c r="X161" s="463"/>
      <c r="Y161" s="463"/>
      <c r="Z161" s="463"/>
      <c r="AA161" s="463"/>
      <c r="AB161" s="463"/>
      <c r="AC161" s="464"/>
      <c r="AD161" s="462"/>
      <c r="AE161" s="463"/>
      <c r="AF161" s="463"/>
      <c r="AG161" s="463"/>
      <c r="AH161" s="463"/>
      <c r="AI161" s="463"/>
      <c r="AJ161" s="464"/>
      <c r="AK161" s="462"/>
      <c r="AL161" s="463"/>
      <c r="AM161" s="463"/>
      <c r="AN161" s="463"/>
      <c r="AO161" s="463"/>
      <c r="AP161" s="463"/>
      <c r="AQ161" s="464"/>
      <c r="AR161" s="462"/>
      <c r="AS161" s="463"/>
      <c r="AT161" s="463"/>
      <c r="AU161" s="463"/>
      <c r="AV161" s="463"/>
      <c r="AW161" s="463"/>
      <c r="AX161" s="464"/>
      <c r="AY161" s="462"/>
      <c r="AZ161" s="463"/>
      <c r="BA161" s="465"/>
      <c r="BB161" s="1150"/>
      <c r="BC161" s="1151"/>
      <c r="BD161" s="1205"/>
      <c r="BE161" s="1206"/>
      <c r="BF161" s="1207"/>
      <c r="BG161" s="1208"/>
      <c r="BH161" s="1208"/>
      <c r="BI161" s="1208"/>
      <c r="BJ161" s="1209"/>
    </row>
    <row r="162" spans="2:62" ht="20.25" customHeight="1">
      <c r="B162" s="1153"/>
      <c r="C162" s="1245"/>
      <c r="D162" s="1246"/>
      <c r="E162" s="472"/>
      <c r="F162" s="473">
        <f>C161</f>
        <v>0</v>
      </c>
      <c r="G162" s="472"/>
      <c r="H162" s="473">
        <f>I161</f>
        <v>0</v>
      </c>
      <c r="I162" s="1247"/>
      <c r="J162" s="1248"/>
      <c r="K162" s="1249"/>
      <c r="L162" s="1250"/>
      <c r="M162" s="1250"/>
      <c r="N162" s="1246"/>
      <c r="O162" s="1147"/>
      <c r="P162" s="1148"/>
      <c r="Q162" s="1148"/>
      <c r="R162" s="1148"/>
      <c r="S162" s="1149"/>
      <c r="T162" s="466" t="s">
        <v>487</v>
      </c>
      <c r="U162" s="467"/>
      <c r="V162" s="468"/>
      <c r="W162" s="454" t="str">
        <f>IF(W161="","",VLOOKUP(W161,'標準様式１（勤務表_シフト記号表）'!$C$6:$L$47,10,FALSE))</f>
        <v/>
      </c>
      <c r="X162" s="455" t="str">
        <f>IF(X161="","",VLOOKUP(X161,'標準様式１（勤務表_シフト記号表）'!$C$6:$L$47,10,FALSE))</f>
        <v/>
      </c>
      <c r="Y162" s="455" t="str">
        <f>IF(Y161="","",VLOOKUP(Y161,'標準様式１（勤務表_シフト記号表）'!$C$6:$L$47,10,FALSE))</f>
        <v/>
      </c>
      <c r="Z162" s="455" t="str">
        <f>IF(Z161="","",VLOOKUP(Z161,'標準様式１（勤務表_シフト記号表）'!$C$6:$L$47,10,FALSE))</f>
        <v/>
      </c>
      <c r="AA162" s="455" t="str">
        <f>IF(AA161="","",VLOOKUP(AA161,'標準様式１（勤務表_シフト記号表）'!$C$6:$L$47,10,FALSE))</f>
        <v/>
      </c>
      <c r="AB162" s="455" t="str">
        <f>IF(AB161="","",VLOOKUP(AB161,'標準様式１（勤務表_シフト記号表）'!$C$6:$L$47,10,FALSE))</f>
        <v/>
      </c>
      <c r="AC162" s="456" t="str">
        <f>IF(AC161="","",VLOOKUP(AC161,'標準様式１（勤務表_シフト記号表）'!$C$6:$L$47,10,FALSE))</f>
        <v/>
      </c>
      <c r="AD162" s="454" t="str">
        <f>IF(AD161="","",VLOOKUP(AD161,'標準様式１（勤務表_シフト記号表）'!$C$6:$L$47,10,FALSE))</f>
        <v/>
      </c>
      <c r="AE162" s="455" t="str">
        <f>IF(AE161="","",VLOOKUP(AE161,'標準様式１（勤務表_シフト記号表）'!$C$6:$L$47,10,FALSE))</f>
        <v/>
      </c>
      <c r="AF162" s="455" t="str">
        <f>IF(AF161="","",VLOOKUP(AF161,'標準様式１（勤務表_シフト記号表）'!$C$6:$L$47,10,FALSE))</f>
        <v/>
      </c>
      <c r="AG162" s="455" t="str">
        <f>IF(AG161="","",VLOOKUP(AG161,'標準様式１（勤務表_シフト記号表）'!$C$6:$L$47,10,FALSE))</f>
        <v/>
      </c>
      <c r="AH162" s="455" t="str">
        <f>IF(AH161="","",VLOOKUP(AH161,'標準様式１（勤務表_シフト記号表）'!$C$6:$L$47,10,FALSE))</f>
        <v/>
      </c>
      <c r="AI162" s="455" t="str">
        <f>IF(AI161="","",VLOOKUP(AI161,'標準様式１（勤務表_シフト記号表）'!$C$6:$L$47,10,FALSE))</f>
        <v/>
      </c>
      <c r="AJ162" s="456" t="str">
        <f>IF(AJ161="","",VLOOKUP(AJ161,'標準様式１（勤務表_シフト記号表）'!$C$6:$L$47,10,FALSE))</f>
        <v/>
      </c>
      <c r="AK162" s="454" t="str">
        <f>IF(AK161="","",VLOOKUP(AK161,'標準様式１（勤務表_シフト記号表）'!$C$6:$L$47,10,FALSE))</f>
        <v/>
      </c>
      <c r="AL162" s="455" t="str">
        <f>IF(AL161="","",VLOOKUP(AL161,'標準様式１（勤務表_シフト記号表）'!$C$6:$L$47,10,FALSE))</f>
        <v/>
      </c>
      <c r="AM162" s="455" t="str">
        <f>IF(AM161="","",VLOOKUP(AM161,'標準様式１（勤務表_シフト記号表）'!$C$6:$L$47,10,FALSE))</f>
        <v/>
      </c>
      <c r="AN162" s="455" t="str">
        <f>IF(AN161="","",VLOOKUP(AN161,'標準様式１（勤務表_シフト記号表）'!$C$6:$L$47,10,FALSE))</f>
        <v/>
      </c>
      <c r="AO162" s="455" t="str">
        <f>IF(AO161="","",VLOOKUP(AO161,'標準様式１（勤務表_シフト記号表）'!$C$6:$L$47,10,FALSE))</f>
        <v/>
      </c>
      <c r="AP162" s="455" t="str">
        <f>IF(AP161="","",VLOOKUP(AP161,'標準様式１（勤務表_シフト記号表）'!$C$6:$L$47,10,FALSE))</f>
        <v/>
      </c>
      <c r="AQ162" s="456" t="str">
        <f>IF(AQ161="","",VLOOKUP(AQ161,'標準様式１（勤務表_シフト記号表）'!$C$6:$L$47,10,FALSE))</f>
        <v/>
      </c>
      <c r="AR162" s="454" t="str">
        <f>IF(AR161="","",VLOOKUP(AR161,'標準様式１（勤務表_シフト記号表）'!$C$6:$L$47,10,FALSE))</f>
        <v/>
      </c>
      <c r="AS162" s="455" t="str">
        <f>IF(AS161="","",VLOOKUP(AS161,'標準様式１（勤務表_シフト記号表）'!$C$6:$L$47,10,FALSE))</f>
        <v/>
      </c>
      <c r="AT162" s="455" t="str">
        <f>IF(AT161="","",VLOOKUP(AT161,'標準様式１（勤務表_シフト記号表）'!$C$6:$L$47,10,FALSE))</f>
        <v/>
      </c>
      <c r="AU162" s="455" t="str">
        <f>IF(AU161="","",VLOOKUP(AU161,'標準様式１（勤務表_シフト記号表）'!$C$6:$L$47,10,FALSE))</f>
        <v/>
      </c>
      <c r="AV162" s="455" t="str">
        <f>IF(AV161="","",VLOOKUP(AV161,'標準様式１（勤務表_シフト記号表）'!$C$6:$L$47,10,FALSE))</f>
        <v/>
      </c>
      <c r="AW162" s="455" t="str">
        <f>IF(AW161="","",VLOOKUP(AW161,'標準様式１（勤務表_シフト記号表）'!$C$6:$L$47,10,FALSE))</f>
        <v/>
      </c>
      <c r="AX162" s="456" t="str">
        <f>IF(AX161="","",VLOOKUP(AX161,'標準様式１（勤務表_シフト記号表）'!$C$6:$L$47,10,FALSE))</f>
        <v/>
      </c>
      <c r="AY162" s="454" t="str">
        <f>IF(AY161="","",VLOOKUP(AY161,'標準様式１（勤務表_シフト記号表）'!$C$6:$L$47,10,FALSE))</f>
        <v/>
      </c>
      <c r="AZ162" s="455" t="str">
        <f>IF(AZ161="","",VLOOKUP(AZ161,'標準様式１（勤務表_シフト記号表）'!$C$6:$L$47,10,FALSE))</f>
        <v/>
      </c>
      <c r="BA162" s="455" t="str">
        <f>IF(BA161="","",VLOOKUP(BA161,'標準様式１（勤務表_シフト記号表）'!$C$6:$L$47,10,FALSE))</f>
        <v/>
      </c>
      <c r="BB162" s="1242">
        <f>IF($BE$3="４週",SUM(W162:AX162),IF($BE$3="暦月",SUM(W162:BA162),""))</f>
        <v>0</v>
      </c>
      <c r="BC162" s="1243"/>
      <c r="BD162" s="1244">
        <f>IF($BE$3="４週",BB162/4,IF($BE$3="暦月",(BB162/($BE$8/7)),""))</f>
        <v>0</v>
      </c>
      <c r="BE162" s="1243"/>
      <c r="BF162" s="1239"/>
      <c r="BG162" s="1240"/>
      <c r="BH162" s="1240"/>
      <c r="BI162" s="1240"/>
      <c r="BJ162" s="1241"/>
    </row>
    <row r="163" spans="2:62" ht="20.25" customHeight="1">
      <c r="B163" s="1152">
        <f>B161+1</f>
        <v>74</v>
      </c>
      <c r="C163" s="1216"/>
      <c r="D163" s="1143"/>
      <c r="E163" s="449"/>
      <c r="F163" s="450"/>
      <c r="G163" s="449"/>
      <c r="H163" s="450"/>
      <c r="I163" s="1217"/>
      <c r="J163" s="1218"/>
      <c r="K163" s="1141"/>
      <c r="L163" s="1142"/>
      <c r="M163" s="1142"/>
      <c r="N163" s="1143"/>
      <c r="O163" s="1147"/>
      <c r="P163" s="1148"/>
      <c r="Q163" s="1148"/>
      <c r="R163" s="1148"/>
      <c r="S163" s="1149"/>
      <c r="T163" s="469" t="s">
        <v>484</v>
      </c>
      <c r="U163" s="470"/>
      <c r="V163" s="471"/>
      <c r="W163" s="462"/>
      <c r="X163" s="463"/>
      <c r="Y163" s="463"/>
      <c r="Z163" s="463"/>
      <c r="AA163" s="463"/>
      <c r="AB163" s="463"/>
      <c r="AC163" s="464"/>
      <c r="AD163" s="462"/>
      <c r="AE163" s="463"/>
      <c r="AF163" s="463"/>
      <c r="AG163" s="463"/>
      <c r="AH163" s="463"/>
      <c r="AI163" s="463"/>
      <c r="AJ163" s="464"/>
      <c r="AK163" s="462"/>
      <c r="AL163" s="463"/>
      <c r="AM163" s="463"/>
      <c r="AN163" s="463"/>
      <c r="AO163" s="463"/>
      <c r="AP163" s="463"/>
      <c r="AQ163" s="464"/>
      <c r="AR163" s="462"/>
      <c r="AS163" s="463"/>
      <c r="AT163" s="463"/>
      <c r="AU163" s="463"/>
      <c r="AV163" s="463"/>
      <c r="AW163" s="463"/>
      <c r="AX163" s="464"/>
      <c r="AY163" s="462"/>
      <c r="AZ163" s="463"/>
      <c r="BA163" s="465"/>
      <c r="BB163" s="1150"/>
      <c r="BC163" s="1151"/>
      <c r="BD163" s="1205"/>
      <c r="BE163" s="1206"/>
      <c r="BF163" s="1207"/>
      <c r="BG163" s="1208"/>
      <c r="BH163" s="1208"/>
      <c r="BI163" s="1208"/>
      <c r="BJ163" s="1209"/>
    </row>
    <row r="164" spans="2:62" ht="20.25" customHeight="1">
      <c r="B164" s="1153"/>
      <c r="C164" s="1245"/>
      <c r="D164" s="1246"/>
      <c r="E164" s="472"/>
      <c r="F164" s="473">
        <f>C163</f>
        <v>0</v>
      </c>
      <c r="G164" s="472"/>
      <c r="H164" s="473">
        <f>I163</f>
        <v>0</v>
      </c>
      <c r="I164" s="1247"/>
      <c r="J164" s="1248"/>
      <c r="K164" s="1249"/>
      <c r="L164" s="1250"/>
      <c r="M164" s="1250"/>
      <c r="N164" s="1246"/>
      <c r="O164" s="1147"/>
      <c r="P164" s="1148"/>
      <c r="Q164" s="1148"/>
      <c r="R164" s="1148"/>
      <c r="S164" s="1149"/>
      <c r="T164" s="466" t="s">
        <v>487</v>
      </c>
      <c r="U164" s="467"/>
      <c r="V164" s="468"/>
      <c r="W164" s="454" t="str">
        <f>IF(W163="","",VLOOKUP(W163,'標準様式１（勤務表_シフト記号表）'!$C$6:$L$47,10,FALSE))</f>
        <v/>
      </c>
      <c r="X164" s="455" t="str">
        <f>IF(X163="","",VLOOKUP(X163,'標準様式１（勤務表_シフト記号表）'!$C$6:$L$47,10,FALSE))</f>
        <v/>
      </c>
      <c r="Y164" s="455" t="str">
        <f>IF(Y163="","",VLOOKUP(Y163,'標準様式１（勤務表_シフト記号表）'!$C$6:$L$47,10,FALSE))</f>
        <v/>
      </c>
      <c r="Z164" s="455" t="str">
        <f>IF(Z163="","",VLOOKUP(Z163,'標準様式１（勤務表_シフト記号表）'!$C$6:$L$47,10,FALSE))</f>
        <v/>
      </c>
      <c r="AA164" s="455" t="str">
        <f>IF(AA163="","",VLOOKUP(AA163,'標準様式１（勤務表_シフト記号表）'!$C$6:$L$47,10,FALSE))</f>
        <v/>
      </c>
      <c r="AB164" s="455" t="str">
        <f>IF(AB163="","",VLOOKUP(AB163,'標準様式１（勤務表_シフト記号表）'!$C$6:$L$47,10,FALSE))</f>
        <v/>
      </c>
      <c r="AC164" s="456" t="str">
        <f>IF(AC163="","",VLOOKUP(AC163,'標準様式１（勤務表_シフト記号表）'!$C$6:$L$47,10,FALSE))</f>
        <v/>
      </c>
      <c r="AD164" s="454" t="str">
        <f>IF(AD163="","",VLOOKUP(AD163,'標準様式１（勤務表_シフト記号表）'!$C$6:$L$47,10,FALSE))</f>
        <v/>
      </c>
      <c r="AE164" s="455" t="str">
        <f>IF(AE163="","",VLOOKUP(AE163,'標準様式１（勤務表_シフト記号表）'!$C$6:$L$47,10,FALSE))</f>
        <v/>
      </c>
      <c r="AF164" s="455" t="str">
        <f>IF(AF163="","",VLOOKUP(AF163,'標準様式１（勤務表_シフト記号表）'!$C$6:$L$47,10,FALSE))</f>
        <v/>
      </c>
      <c r="AG164" s="455" t="str">
        <f>IF(AG163="","",VLOOKUP(AG163,'標準様式１（勤務表_シフト記号表）'!$C$6:$L$47,10,FALSE))</f>
        <v/>
      </c>
      <c r="AH164" s="455" t="str">
        <f>IF(AH163="","",VLOOKUP(AH163,'標準様式１（勤務表_シフト記号表）'!$C$6:$L$47,10,FALSE))</f>
        <v/>
      </c>
      <c r="AI164" s="455" t="str">
        <f>IF(AI163="","",VLOOKUP(AI163,'標準様式１（勤務表_シフト記号表）'!$C$6:$L$47,10,FALSE))</f>
        <v/>
      </c>
      <c r="AJ164" s="456" t="str">
        <f>IF(AJ163="","",VLOOKUP(AJ163,'標準様式１（勤務表_シフト記号表）'!$C$6:$L$47,10,FALSE))</f>
        <v/>
      </c>
      <c r="AK164" s="454" t="str">
        <f>IF(AK163="","",VLOOKUP(AK163,'標準様式１（勤務表_シフト記号表）'!$C$6:$L$47,10,FALSE))</f>
        <v/>
      </c>
      <c r="AL164" s="455" t="str">
        <f>IF(AL163="","",VLOOKUP(AL163,'標準様式１（勤務表_シフト記号表）'!$C$6:$L$47,10,FALSE))</f>
        <v/>
      </c>
      <c r="AM164" s="455" t="str">
        <f>IF(AM163="","",VLOOKUP(AM163,'標準様式１（勤務表_シフト記号表）'!$C$6:$L$47,10,FALSE))</f>
        <v/>
      </c>
      <c r="AN164" s="455" t="str">
        <f>IF(AN163="","",VLOOKUP(AN163,'標準様式１（勤務表_シフト記号表）'!$C$6:$L$47,10,FALSE))</f>
        <v/>
      </c>
      <c r="AO164" s="455" t="str">
        <f>IF(AO163="","",VLOOKUP(AO163,'標準様式１（勤務表_シフト記号表）'!$C$6:$L$47,10,FALSE))</f>
        <v/>
      </c>
      <c r="AP164" s="455" t="str">
        <f>IF(AP163="","",VLOOKUP(AP163,'標準様式１（勤務表_シフト記号表）'!$C$6:$L$47,10,FALSE))</f>
        <v/>
      </c>
      <c r="AQ164" s="456" t="str">
        <f>IF(AQ163="","",VLOOKUP(AQ163,'標準様式１（勤務表_シフト記号表）'!$C$6:$L$47,10,FALSE))</f>
        <v/>
      </c>
      <c r="AR164" s="454" t="str">
        <f>IF(AR163="","",VLOOKUP(AR163,'標準様式１（勤務表_シフト記号表）'!$C$6:$L$47,10,FALSE))</f>
        <v/>
      </c>
      <c r="AS164" s="455" t="str">
        <f>IF(AS163="","",VLOOKUP(AS163,'標準様式１（勤務表_シフト記号表）'!$C$6:$L$47,10,FALSE))</f>
        <v/>
      </c>
      <c r="AT164" s="455" t="str">
        <f>IF(AT163="","",VLOOKUP(AT163,'標準様式１（勤務表_シフト記号表）'!$C$6:$L$47,10,FALSE))</f>
        <v/>
      </c>
      <c r="AU164" s="455" t="str">
        <f>IF(AU163="","",VLOOKUP(AU163,'標準様式１（勤務表_シフト記号表）'!$C$6:$L$47,10,FALSE))</f>
        <v/>
      </c>
      <c r="AV164" s="455" t="str">
        <f>IF(AV163="","",VLOOKUP(AV163,'標準様式１（勤務表_シフト記号表）'!$C$6:$L$47,10,FALSE))</f>
        <v/>
      </c>
      <c r="AW164" s="455" t="str">
        <f>IF(AW163="","",VLOOKUP(AW163,'標準様式１（勤務表_シフト記号表）'!$C$6:$L$47,10,FALSE))</f>
        <v/>
      </c>
      <c r="AX164" s="456" t="str">
        <f>IF(AX163="","",VLOOKUP(AX163,'標準様式１（勤務表_シフト記号表）'!$C$6:$L$47,10,FALSE))</f>
        <v/>
      </c>
      <c r="AY164" s="454" t="str">
        <f>IF(AY163="","",VLOOKUP(AY163,'標準様式１（勤務表_シフト記号表）'!$C$6:$L$47,10,FALSE))</f>
        <v/>
      </c>
      <c r="AZ164" s="455" t="str">
        <f>IF(AZ163="","",VLOOKUP(AZ163,'標準様式１（勤務表_シフト記号表）'!$C$6:$L$47,10,FALSE))</f>
        <v/>
      </c>
      <c r="BA164" s="455" t="str">
        <f>IF(BA163="","",VLOOKUP(BA163,'標準様式１（勤務表_シフト記号表）'!$C$6:$L$47,10,FALSE))</f>
        <v/>
      </c>
      <c r="BB164" s="1242">
        <f>IF($BE$3="４週",SUM(W164:AX164),IF($BE$3="暦月",SUM(W164:BA164),""))</f>
        <v>0</v>
      </c>
      <c r="BC164" s="1243"/>
      <c r="BD164" s="1244">
        <f>IF($BE$3="４週",BB164/4,IF($BE$3="暦月",(BB164/($BE$8/7)),""))</f>
        <v>0</v>
      </c>
      <c r="BE164" s="1243"/>
      <c r="BF164" s="1239"/>
      <c r="BG164" s="1240"/>
      <c r="BH164" s="1240"/>
      <c r="BI164" s="1240"/>
      <c r="BJ164" s="1241"/>
    </row>
    <row r="165" spans="2:62" ht="20.25" customHeight="1">
      <c r="B165" s="1152">
        <f>B163+1</f>
        <v>75</v>
      </c>
      <c r="C165" s="1216"/>
      <c r="D165" s="1143"/>
      <c r="E165" s="449"/>
      <c r="F165" s="450"/>
      <c r="G165" s="449"/>
      <c r="H165" s="450"/>
      <c r="I165" s="1217"/>
      <c r="J165" s="1218"/>
      <c r="K165" s="1141"/>
      <c r="L165" s="1142"/>
      <c r="M165" s="1142"/>
      <c r="N165" s="1143"/>
      <c r="O165" s="1147"/>
      <c r="P165" s="1148"/>
      <c r="Q165" s="1148"/>
      <c r="R165" s="1148"/>
      <c r="S165" s="1149"/>
      <c r="T165" s="469" t="s">
        <v>484</v>
      </c>
      <c r="U165" s="470"/>
      <c r="V165" s="471"/>
      <c r="W165" s="462"/>
      <c r="X165" s="463"/>
      <c r="Y165" s="463"/>
      <c r="Z165" s="463"/>
      <c r="AA165" s="463"/>
      <c r="AB165" s="463"/>
      <c r="AC165" s="464"/>
      <c r="AD165" s="462"/>
      <c r="AE165" s="463"/>
      <c r="AF165" s="463"/>
      <c r="AG165" s="463"/>
      <c r="AH165" s="463"/>
      <c r="AI165" s="463"/>
      <c r="AJ165" s="464"/>
      <c r="AK165" s="462"/>
      <c r="AL165" s="463"/>
      <c r="AM165" s="463"/>
      <c r="AN165" s="463"/>
      <c r="AO165" s="463"/>
      <c r="AP165" s="463"/>
      <c r="AQ165" s="464"/>
      <c r="AR165" s="462"/>
      <c r="AS165" s="463"/>
      <c r="AT165" s="463"/>
      <c r="AU165" s="463"/>
      <c r="AV165" s="463"/>
      <c r="AW165" s="463"/>
      <c r="AX165" s="464"/>
      <c r="AY165" s="462"/>
      <c r="AZ165" s="463"/>
      <c r="BA165" s="465"/>
      <c r="BB165" s="1150"/>
      <c r="BC165" s="1151"/>
      <c r="BD165" s="1205"/>
      <c r="BE165" s="1206"/>
      <c r="BF165" s="1207"/>
      <c r="BG165" s="1208"/>
      <c r="BH165" s="1208"/>
      <c r="BI165" s="1208"/>
      <c r="BJ165" s="1209"/>
    </row>
    <row r="166" spans="2:62" ht="20.25" customHeight="1">
      <c r="B166" s="1153"/>
      <c r="C166" s="1245"/>
      <c r="D166" s="1246"/>
      <c r="E166" s="472"/>
      <c r="F166" s="473">
        <f>C165</f>
        <v>0</v>
      </c>
      <c r="G166" s="472"/>
      <c r="H166" s="473">
        <f>I165</f>
        <v>0</v>
      </c>
      <c r="I166" s="1247"/>
      <c r="J166" s="1248"/>
      <c r="K166" s="1249"/>
      <c r="L166" s="1250"/>
      <c r="M166" s="1250"/>
      <c r="N166" s="1246"/>
      <c r="O166" s="1147"/>
      <c r="P166" s="1148"/>
      <c r="Q166" s="1148"/>
      <c r="R166" s="1148"/>
      <c r="S166" s="1149"/>
      <c r="T166" s="466" t="s">
        <v>487</v>
      </c>
      <c r="U166" s="467"/>
      <c r="V166" s="468"/>
      <c r="W166" s="454" t="str">
        <f>IF(W165="","",VLOOKUP(W165,'標準様式１（勤務表_シフト記号表）'!$C$6:$L$47,10,FALSE))</f>
        <v/>
      </c>
      <c r="X166" s="455" t="str">
        <f>IF(X165="","",VLOOKUP(X165,'標準様式１（勤務表_シフト記号表）'!$C$6:$L$47,10,FALSE))</f>
        <v/>
      </c>
      <c r="Y166" s="455" t="str">
        <f>IF(Y165="","",VLOOKUP(Y165,'標準様式１（勤務表_シフト記号表）'!$C$6:$L$47,10,FALSE))</f>
        <v/>
      </c>
      <c r="Z166" s="455" t="str">
        <f>IF(Z165="","",VLOOKUP(Z165,'標準様式１（勤務表_シフト記号表）'!$C$6:$L$47,10,FALSE))</f>
        <v/>
      </c>
      <c r="AA166" s="455" t="str">
        <f>IF(AA165="","",VLOOKUP(AA165,'標準様式１（勤務表_シフト記号表）'!$C$6:$L$47,10,FALSE))</f>
        <v/>
      </c>
      <c r="AB166" s="455" t="str">
        <f>IF(AB165="","",VLOOKUP(AB165,'標準様式１（勤務表_シフト記号表）'!$C$6:$L$47,10,FALSE))</f>
        <v/>
      </c>
      <c r="AC166" s="456" t="str">
        <f>IF(AC165="","",VLOOKUP(AC165,'標準様式１（勤務表_シフト記号表）'!$C$6:$L$47,10,FALSE))</f>
        <v/>
      </c>
      <c r="AD166" s="454" t="str">
        <f>IF(AD165="","",VLOOKUP(AD165,'標準様式１（勤務表_シフト記号表）'!$C$6:$L$47,10,FALSE))</f>
        <v/>
      </c>
      <c r="AE166" s="455" t="str">
        <f>IF(AE165="","",VLOOKUP(AE165,'標準様式１（勤務表_シフト記号表）'!$C$6:$L$47,10,FALSE))</f>
        <v/>
      </c>
      <c r="AF166" s="455" t="str">
        <f>IF(AF165="","",VLOOKUP(AF165,'標準様式１（勤務表_シフト記号表）'!$C$6:$L$47,10,FALSE))</f>
        <v/>
      </c>
      <c r="AG166" s="455" t="str">
        <f>IF(AG165="","",VLOOKUP(AG165,'標準様式１（勤務表_シフト記号表）'!$C$6:$L$47,10,FALSE))</f>
        <v/>
      </c>
      <c r="AH166" s="455" t="str">
        <f>IF(AH165="","",VLOOKUP(AH165,'標準様式１（勤務表_シフト記号表）'!$C$6:$L$47,10,FALSE))</f>
        <v/>
      </c>
      <c r="AI166" s="455" t="str">
        <f>IF(AI165="","",VLOOKUP(AI165,'標準様式１（勤務表_シフト記号表）'!$C$6:$L$47,10,FALSE))</f>
        <v/>
      </c>
      <c r="AJ166" s="456" t="str">
        <f>IF(AJ165="","",VLOOKUP(AJ165,'標準様式１（勤務表_シフト記号表）'!$C$6:$L$47,10,FALSE))</f>
        <v/>
      </c>
      <c r="AK166" s="454" t="str">
        <f>IF(AK165="","",VLOOKUP(AK165,'標準様式１（勤務表_シフト記号表）'!$C$6:$L$47,10,FALSE))</f>
        <v/>
      </c>
      <c r="AL166" s="455" t="str">
        <f>IF(AL165="","",VLOOKUP(AL165,'標準様式１（勤務表_シフト記号表）'!$C$6:$L$47,10,FALSE))</f>
        <v/>
      </c>
      <c r="AM166" s="455" t="str">
        <f>IF(AM165="","",VLOOKUP(AM165,'標準様式１（勤務表_シフト記号表）'!$C$6:$L$47,10,FALSE))</f>
        <v/>
      </c>
      <c r="AN166" s="455" t="str">
        <f>IF(AN165="","",VLOOKUP(AN165,'標準様式１（勤務表_シフト記号表）'!$C$6:$L$47,10,FALSE))</f>
        <v/>
      </c>
      <c r="AO166" s="455" t="str">
        <f>IF(AO165="","",VLOOKUP(AO165,'標準様式１（勤務表_シフト記号表）'!$C$6:$L$47,10,FALSE))</f>
        <v/>
      </c>
      <c r="AP166" s="455" t="str">
        <f>IF(AP165="","",VLOOKUP(AP165,'標準様式１（勤務表_シフト記号表）'!$C$6:$L$47,10,FALSE))</f>
        <v/>
      </c>
      <c r="AQ166" s="456" t="str">
        <f>IF(AQ165="","",VLOOKUP(AQ165,'標準様式１（勤務表_シフト記号表）'!$C$6:$L$47,10,FALSE))</f>
        <v/>
      </c>
      <c r="AR166" s="454" t="str">
        <f>IF(AR165="","",VLOOKUP(AR165,'標準様式１（勤務表_シフト記号表）'!$C$6:$L$47,10,FALSE))</f>
        <v/>
      </c>
      <c r="AS166" s="455" t="str">
        <f>IF(AS165="","",VLOOKUP(AS165,'標準様式１（勤務表_シフト記号表）'!$C$6:$L$47,10,FALSE))</f>
        <v/>
      </c>
      <c r="AT166" s="455" t="str">
        <f>IF(AT165="","",VLOOKUP(AT165,'標準様式１（勤務表_シフト記号表）'!$C$6:$L$47,10,FALSE))</f>
        <v/>
      </c>
      <c r="AU166" s="455" t="str">
        <f>IF(AU165="","",VLOOKUP(AU165,'標準様式１（勤務表_シフト記号表）'!$C$6:$L$47,10,FALSE))</f>
        <v/>
      </c>
      <c r="AV166" s="455" t="str">
        <f>IF(AV165="","",VLOOKUP(AV165,'標準様式１（勤務表_シフト記号表）'!$C$6:$L$47,10,FALSE))</f>
        <v/>
      </c>
      <c r="AW166" s="455" t="str">
        <f>IF(AW165="","",VLOOKUP(AW165,'標準様式１（勤務表_シフト記号表）'!$C$6:$L$47,10,FALSE))</f>
        <v/>
      </c>
      <c r="AX166" s="456" t="str">
        <f>IF(AX165="","",VLOOKUP(AX165,'標準様式１（勤務表_シフト記号表）'!$C$6:$L$47,10,FALSE))</f>
        <v/>
      </c>
      <c r="AY166" s="454" t="str">
        <f>IF(AY165="","",VLOOKUP(AY165,'標準様式１（勤務表_シフト記号表）'!$C$6:$L$47,10,FALSE))</f>
        <v/>
      </c>
      <c r="AZ166" s="455" t="str">
        <f>IF(AZ165="","",VLOOKUP(AZ165,'標準様式１（勤務表_シフト記号表）'!$C$6:$L$47,10,FALSE))</f>
        <v/>
      </c>
      <c r="BA166" s="455" t="str">
        <f>IF(BA165="","",VLOOKUP(BA165,'標準様式１（勤務表_シフト記号表）'!$C$6:$L$47,10,FALSE))</f>
        <v/>
      </c>
      <c r="BB166" s="1242">
        <f>IF($BE$3="４週",SUM(W166:AX166),IF($BE$3="暦月",SUM(W166:BA166),""))</f>
        <v>0</v>
      </c>
      <c r="BC166" s="1243"/>
      <c r="BD166" s="1244">
        <f>IF($BE$3="４週",BB166/4,IF($BE$3="暦月",(BB166/($BE$8/7)),""))</f>
        <v>0</v>
      </c>
      <c r="BE166" s="1243"/>
      <c r="BF166" s="1239"/>
      <c r="BG166" s="1240"/>
      <c r="BH166" s="1240"/>
      <c r="BI166" s="1240"/>
      <c r="BJ166" s="1241"/>
    </row>
    <row r="167" spans="2:62" ht="20.25" customHeight="1">
      <c r="B167" s="1152">
        <f>B165+1</f>
        <v>76</v>
      </c>
      <c r="C167" s="1216"/>
      <c r="D167" s="1143"/>
      <c r="E167" s="449"/>
      <c r="F167" s="450"/>
      <c r="G167" s="449"/>
      <c r="H167" s="450"/>
      <c r="I167" s="1217"/>
      <c r="J167" s="1218"/>
      <c r="K167" s="1141"/>
      <c r="L167" s="1142"/>
      <c r="M167" s="1142"/>
      <c r="N167" s="1143"/>
      <c r="O167" s="1147"/>
      <c r="P167" s="1148"/>
      <c r="Q167" s="1148"/>
      <c r="R167" s="1148"/>
      <c r="S167" s="1149"/>
      <c r="T167" s="469" t="s">
        <v>484</v>
      </c>
      <c r="U167" s="470"/>
      <c r="V167" s="471"/>
      <c r="W167" s="462"/>
      <c r="X167" s="463"/>
      <c r="Y167" s="463"/>
      <c r="Z167" s="463"/>
      <c r="AA167" s="463"/>
      <c r="AB167" s="463"/>
      <c r="AC167" s="464"/>
      <c r="AD167" s="462"/>
      <c r="AE167" s="463"/>
      <c r="AF167" s="463"/>
      <c r="AG167" s="463"/>
      <c r="AH167" s="463"/>
      <c r="AI167" s="463"/>
      <c r="AJ167" s="464"/>
      <c r="AK167" s="462"/>
      <c r="AL167" s="463"/>
      <c r="AM167" s="463"/>
      <c r="AN167" s="463"/>
      <c r="AO167" s="463"/>
      <c r="AP167" s="463"/>
      <c r="AQ167" s="464"/>
      <c r="AR167" s="462"/>
      <c r="AS167" s="463"/>
      <c r="AT167" s="463"/>
      <c r="AU167" s="463"/>
      <c r="AV167" s="463"/>
      <c r="AW167" s="463"/>
      <c r="AX167" s="464"/>
      <c r="AY167" s="462"/>
      <c r="AZ167" s="463"/>
      <c r="BA167" s="465"/>
      <c r="BB167" s="1150"/>
      <c r="BC167" s="1151"/>
      <c r="BD167" s="1205"/>
      <c r="BE167" s="1206"/>
      <c r="BF167" s="1207"/>
      <c r="BG167" s="1208"/>
      <c r="BH167" s="1208"/>
      <c r="BI167" s="1208"/>
      <c r="BJ167" s="1209"/>
    </row>
    <row r="168" spans="2:62" ht="20.25" customHeight="1">
      <c r="B168" s="1153"/>
      <c r="C168" s="1245"/>
      <c r="D168" s="1246"/>
      <c r="E168" s="472"/>
      <c r="F168" s="473">
        <f>C167</f>
        <v>0</v>
      </c>
      <c r="G168" s="472"/>
      <c r="H168" s="473">
        <f>I167</f>
        <v>0</v>
      </c>
      <c r="I168" s="1247"/>
      <c r="J168" s="1248"/>
      <c r="K168" s="1249"/>
      <c r="L168" s="1250"/>
      <c r="M168" s="1250"/>
      <c r="N168" s="1246"/>
      <c r="O168" s="1147"/>
      <c r="P168" s="1148"/>
      <c r="Q168" s="1148"/>
      <c r="R168" s="1148"/>
      <c r="S168" s="1149"/>
      <c r="T168" s="466" t="s">
        <v>487</v>
      </c>
      <c r="U168" s="467"/>
      <c r="V168" s="468"/>
      <c r="W168" s="454" t="str">
        <f>IF(W167="","",VLOOKUP(W167,'標準様式１（勤務表_シフト記号表）'!$C$6:$L$47,10,FALSE))</f>
        <v/>
      </c>
      <c r="X168" s="455" t="str">
        <f>IF(X167="","",VLOOKUP(X167,'標準様式１（勤務表_シフト記号表）'!$C$6:$L$47,10,FALSE))</f>
        <v/>
      </c>
      <c r="Y168" s="455" t="str">
        <f>IF(Y167="","",VLOOKUP(Y167,'標準様式１（勤務表_シフト記号表）'!$C$6:$L$47,10,FALSE))</f>
        <v/>
      </c>
      <c r="Z168" s="455" t="str">
        <f>IF(Z167="","",VLOOKUP(Z167,'標準様式１（勤務表_シフト記号表）'!$C$6:$L$47,10,FALSE))</f>
        <v/>
      </c>
      <c r="AA168" s="455" t="str">
        <f>IF(AA167="","",VLOOKUP(AA167,'標準様式１（勤務表_シフト記号表）'!$C$6:$L$47,10,FALSE))</f>
        <v/>
      </c>
      <c r="AB168" s="455" t="str">
        <f>IF(AB167="","",VLOOKUP(AB167,'標準様式１（勤務表_シフト記号表）'!$C$6:$L$47,10,FALSE))</f>
        <v/>
      </c>
      <c r="AC168" s="456" t="str">
        <f>IF(AC167="","",VLOOKUP(AC167,'標準様式１（勤務表_シフト記号表）'!$C$6:$L$47,10,FALSE))</f>
        <v/>
      </c>
      <c r="AD168" s="454" t="str">
        <f>IF(AD167="","",VLOOKUP(AD167,'標準様式１（勤務表_シフト記号表）'!$C$6:$L$47,10,FALSE))</f>
        <v/>
      </c>
      <c r="AE168" s="455" t="str">
        <f>IF(AE167="","",VLOOKUP(AE167,'標準様式１（勤務表_シフト記号表）'!$C$6:$L$47,10,FALSE))</f>
        <v/>
      </c>
      <c r="AF168" s="455" t="str">
        <f>IF(AF167="","",VLOOKUP(AF167,'標準様式１（勤務表_シフト記号表）'!$C$6:$L$47,10,FALSE))</f>
        <v/>
      </c>
      <c r="AG168" s="455" t="str">
        <f>IF(AG167="","",VLOOKUP(AG167,'標準様式１（勤務表_シフト記号表）'!$C$6:$L$47,10,FALSE))</f>
        <v/>
      </c>
      <c r="AH168" s="455" t="str">
        <f>IF(AH167="","",VLOOKUP(AH167,'標準様式１（勤務表_シフト記号表）'!$C$6:$L$47,10,FALSE))</f>
        <v/>
      </c>
      <c r="AI168" s="455" t="str">
        <f>IF(AI167="","",VLOOKUP(AI167,'標準様式１（勤務表_シフト記号表）'!$C$6:$L$47,10,FALSE))</f>
        <v/>
      </c>
      <c r="AJ168" s="456" t="str">
        <f>IF(AJ167="","",VLOOKUP(AJ167,'標準様式１（勤務表_シフト記号表）'!$C$6:$L$47,10,FALSE))</f>
        <v/>
      </c>
      <c r="AK168" s="454" t="str">
        <f>IF(AK167="","",VLOOKUP(AK167,'標準様式１（勤務表_シフト記号表）'!$C$6:$L$47,10,FALSE))</f>
        <v/>
      </c>
      <c r="AL168" s="455" t="str">
        <f>IF(AL167="","",VLOOKUP(AL167,'標準様式１（勤務表_シフト記号表）'!$C$6:$L$47,10,FALSE))</f>
        <v/>
      </c>
      <c r="AM168" s="455" t="str">
        <f>IF(AM167="","",VLOOKUP(AM167,'標準様式１（勤務表_シフト記号表）'!$C$6:$L$47,10,FALSE))</f>
        <v/>
      </c>
      <c r="AN168" s="455" t="str">
        <f>IF(AN167="","",VLOOKUP(AN167,'標準様式１（勤務表_シフト記号表）'!$C$6:$L$47,10,FALSE))</f>
        <v/>
      </c>
      <c r="AO168" s="455" t="str">
        <f>IF(AO167="","",VLOOKUP(AO167,'標準様式１（勤務表_シフト記号表）'!$C$6:$L$47,10,FALSE))</f>
        <v/>
      </c>
      <c r="AP168" s="455" t="str">
        <f>IF(AP167="","",VLOOKUP(AP167,'標準様式１（勤務表_シフト記号表）'!$C$6:$L$47,10,FALSE))</f>
        <v/>
      </c>
      <c r="AQ168" s="456" t="str">
        <f>IF(AQ167="","",VLOOKUP(AQ167,'標準様式１（勤務表_シフト記号表）'!$C$6:$L$47,10,FALSE))</f>
        <v/>
      </c>
      <c r="AR168" s="454" t="str">
        <f>IF(AR167="","",VLOOKUP(AR167,'標準様式１（勤務表_シフト記号表）'!$C$6:$L$47,10,FALSE))</f>
        <v/>
      </c>
      <c r="AS168" s="455" t="str">
        <f>IF(AS167="","",VLOOKUP(AS167,'標準様式１（勤務表_シフト記号表）'!$C$6:$L$47,10,FALSE))</f>
        <v/>
      </c>
      <c r="AT168" s="455" t="str">
        <f>IF(AT167="","",VLOOKUP(AT167,'標準様式１（勤務表_シフト記号表）'!$C$6:$L$47,10,FALSE))</f>
        <v/>
      </c>
      <c r="AU168" s="455" t="str">
        <f>IF(AU167="","",VLOOKUP(AU167,'標準様式１（勤務表_シフト記号表）'!$C$6:$L$47,10,FALSE))</f>
        <v/>
      </c>
      <c r="AV168" s="455" t="str">
        <f>IF(AV167="","",VLOOKUP(AV167,'標準様式１（勤務表_シフト記号表）'!$C$6:$L$47,10,FALSE))</f>
        <v/>
      </c>
      <c r="AW168" s="455" t="str">
        <f>IF(AW167="","",VLOOKUP(AW167,'標準様式１（勤務表_シフト記号表）'!$C$6:$L$47,10,FALSE))</f>
        <v/>
      </c>
      <c r="AX168" s="456" t="str">
        <f>IF(AX167="","",VLOOKUP(AX167,'標準様式１（勤務表_シフト記号表）'!$C$6:$L$47,10,FALSE))</f>
        <v/>
      </c>
      <c r="AY168" s="454" t="str">
        <f>IF(AY167="","",VLOOKUP(AY167,'標準様式１（勤務表_シフト記号表）'!$C$6:$L$47,10,FALSE))</f>
        <v/>
      </c>
      <c r="AZ168" s="455" t="str">
        <f>IF(AZ167="","",VLOOKUP(AZ167,'標準様式１（勤務表_シフト記号表）'!$C$6:$L$47,10,FALSE))</f>
        <v/>
      </c>
      <c r="BA168" s="455" t="str">
        <f>IF(BA167="","",VLOOKUP(BA167,'標準様式１（勤務表_シフト記号表）'!$C$6:$L$47,10,FALSE))</f>
        <v/>
      </c>
      <c r="BB168" s="1242">
        <f>IF($BE$3="４週",SUM(W168:AX168),IF($BE$3="暦月",SUM(W168:BA168),""))</f>
        <v>0</v>
      </c>
      <c r="BC168" s="1243"/>
      <c r="BD168" s="1244">
        <f>IF($BE$3="４週",BB168/4,IF($BE$3="暦月",(BB168/($BE$8/7)),""))</f>
        <v>0</v>
      </c>
      <c r="BE168" s="1243"/>
      <c r="BF168" s="1239"/>
      <c r="BG168" s="1240"/>
      <c r="BH168" s="1240"/>
      <c r="BI168" s="1240"/>
      <c r="BJ168" s="1241"/>
    </row>
    <row r="169" spans="2:62" ht="20.25" customHeight="1">
      <c r="B169" s="1152">
        <f>B167+1</f>
        <v>77</v>
      </c>
      <c r="C169" s="1216"/>
      <c r="D169" s="1143"/>
      <c r="E169" s="449"/>
      <c r="F169" s="450"/>
      <c r="G169" s="449"/>
      <c r="H169" s="450"/>
      <c r="I169" s="1217"/>
      <c r="J169" s="1218"/>
      <c r="K169" s="1141"/>
      <c r="L169" s="1142"/>
      <c r="M169" s="1142"/>
      <c r="N169" s="1143"/>
      <c r="O169" s="1147"/>
      <c r="P169" s="1148"/>
      <c r="Q169" s="1148"/>
      <c r="R169" s="1148"/>
      <c r="S169" s="1149"/>
      <c r="T169" s="469" t="s">
        <v>484</v>
      </c>
      <c r="U169" s="470"/>
      <c r="V169" s="471"/>
      <c r="W169" s="462"/>
      <c r="X169" s="463"/>
      <c r="Y169" s="463"/>
      <c r="Z169" s="463"/>
      <c r="AA169" s="463"/>
      <c r="AB169" s="463"/>
      <c r="AC169" s="464"/>
      <c r="AD169" s="462"/>
      <c r="AE169" s="463"/>
      <c r="AF169" s="463"/>
      <c r="AG169" s="463"/>
      <c r="AH169" s="463"/>
      <c r="AI169" s="463"/>
      <c r="AJ169" s="464"/>
      <c r="AK169" s="462"/>
      <c r="AL169" s="463"/>
      <c r="AM169" s="463"/>
      <c r="AN169" s="463"/>
      <c r="AO169" s="463"/>
      <c r="AP169" s="463"/>
      <c r="AQ169" s="464"/>
      <c r="AR169" s="462"/>
      <c r="AS169" s="463"/>
      <c r="AT169" s="463"/>
      <c r="AU169" s="463"/>
      <c r="AV169" s="463"/>
      <c r="AW169" s="463"/>
      <c r="AX169" s="464"/>
      <c r="AY169" s="462"/>
      <c r="AZ169" s="463"/>
      <c r="BA169" s="465"/>
      <c r="BB169" s="1150"/>
      <c r="BC169" s="1151"/>
      <c r="BD169" s="1205"/>
      <c r="BE169" s="1206"/>
      <c r="BF169" s="1207"/>
      <c r="BG169" s="1208"/>
      <c r="BH169" s="1208"/>
      <c r="BI169" s="1208"/>
      <c r="BJ169" s="1209"/>
    </row>
    <row r="170" spans="2:62" ht="20.25" customHeight="1">
      <c r="B170" s="1153"/>
      <c r="C170" s="1245"/>
      <c r="D170" s="1246"/>
      <c r="E170" s="472"/>
      <c r="F170" s="473">
        <f>C169</f>
        <v>0</v>
      </c>
      <c r="G170" s="472"/>
      <c r="H170" s="473">
        <f>I169</f>
        <v>0</v>
      </c>
      <c r="I170" s="1247"/>
      <c r="J170" s="1248"/>
      <c r="K170" s="1249"/>
      <c r="L170" s="1250"/>
      <c r="M170" s="1250"/>
      <c r="N170" s="1246"/>
      <c r="O170" s="1147"/>
      <c r="P170" s="1148"/>
      <c r="Q170" s="1148"/>
      <c r="R170" s="1148"/>
      <c r="S170" s="1149"/>
      <c r="T170" s="466" t="s">
        <v>487</v>
      </c>
      <c r="U170" s="467"/>
      <c r="V170" s="468"/>
      <c r="W170" s="454" t="str">
        <f>IF(W169="","",VLOOKUP(W169,'標準様式１（勤務表_シフト記号表）'!$C$6:$L$47,10,FALSE))</f>
        <v/>
      </c>
      <c r="X170" s="455" t="str">
        <f>IF(X169="","",VLOOKUP(X169,'標準様式１（勤務表_シフト記号表）'!$C$6:$L$47,10,FALSE))</f>
        <v/>
      </c>
      <c r="Y170" s="455" t="str">
        <f>IF(Y169="","",VLOOKUP(Y169,'標準様式１（勤務表_シフト記号表）'!$C$6:$L$47,10,FALSE))</f>
        <v/>
      </c>
      <c r="Z170" s="455" t="str">
        <f>IF(Z169="","",VLOOKUP(Z169,'標準様式１（勤務表_シフト記号表）'!$C$6:$L$47,10,FALSE))</f>
        <v/>
      </c>
      <c r="AA170" s="455" t="str">
        <f>IF(AA169="","",VLOOKUP(AA169,'標準様式１（勤務表_シフト記号表）'!$C$6:$L$47,10,FALSE))</f>
        <v/>
      </c>
      <c r="AB170" s="455" t="str">
        <f>IF(AB169="","",VLOOKUP(AB169,'標準様式１（勤務表_シフト記号表）'!$C$6:$L$47,10,FALSE))</f>
        <v/>
      </c>
      <c r="AC170" s="456" t="str">
        <f>IF(AC169="","",VLOOKUP(AC169,'標準様式１（勤務表_シフト記号表）'!$C$6:$L$47,10,FALSE))</f>
        <v/>
      </c>
      <c r="AD170" s="454" t="str">
        <f>IF(AD169="","",VLOOKUP(AD169,'標準様式１（勤務表_シフト記号表）'!$C$6:$L$47,10,FALSE))</f>
        <v/>
      </c>
      <c r="AE170" s="455" t="str">
        <f>IF(AE169="","",VLOOKUP(AE169,'標準様式１（勤務表_シフト記号表）'!$C$6:$L$47,10,FALSE))</f>
        <v/>
      </c>
      <c r="AF170" s="455" t="str">
        <f>IF(AF169="","",VLOOKUP(AF169,'標準様式１（勤務表_シフト記号表）'!$C$6:$L$47,10,FALSE))</f>
        <v/>
      </c>
      <c r="AG170" s="455" t="str">
        <f>IF(AG169="","",VLOOKUP(AG169,'標準様式１（勤務表_シフト記号表）'!$C$6:$L$47,10,FALSE))</f>
        <v/>
      </c>
      <c r="AH170" s="455" t="str">
        <f>IF(AH169="","",VLOOKUP(AH169,'標準様式１（勤務表_シフト記号表）'!$C$6:$L$47,10,FALSE))</f>
        <v/>
      </c>
      <c r="AI170" s="455" t="str">
        <f>IF(AI169="","",VLOOKUP(AI169,'標準様式１（勤務表_シフト記号表）'!$C$6:$L$47,10,FALSE))</f>
        <v/>
      </c>
      <c r="AJ170" s="456" t="str">
        <f>IF(AJ169="","",VLOOKUP(AJ169,'標準様式１（勤務表_シフト記号表）'!$C$6:$L$47,10,FALSE))</f>
        <v/>
      </c>
      <c r="AK170" s="454" t="str">
        <f>IF(AK169="","",VLOOKUP(AK169,'標準様式１（勤務表_シフト記号表）'!$C$6:$L$47,10,FALSE))</f>
        <v/>
      </c>
      <c r="AL170" s="455" t="str">
        <f>IF(AL169="","",VLOOKUP(AL169,'標準様式１（勤務表_シフト記号表）'!$C$6:$L$47,10,FALSE))</f>
        <v/>
      </c>
      <c r="AM170" s="455" t="str">
        <f>IF(AM169="","",VLOOKUP(AM169,'標準様式１（勤務表_シフト記号表）'!$C$6:$L$47,10,FALSE))</f>
        <v/>
      </c>
      <c r="AN170" s="455" t="str">
        <f>IF(AN169="","",VLOOKUP(AN169,'標準様式１（勤務表_シフト記号表）'!$C$6:$L$47,10,FALSE))</f>
        <v/>
      </c>
      <c r="AO170" s="455" t="str">
        <f>IF(AO169="","",VLOOKUP(AO169,'標準様式１（勤務表_シフト記号表）'!$C$6:$L$47,10,FALSE))</f>
        <v/>
      </c>
      <c r="AP170" s="455" t="str">
        <f>IF(AP169="","",VLOOKUP(AP169,'標準様式１（勤務表_シフト記号表）'!$C$6:$L$47,10,FALSE))</f>
        <v/>
      </c>
      <c r="AQ170" s="456" t="str">
        <f>IF(AQ169="","",VLOOKUP(AQ169,'標準様式１（勤務表_シフト記号表）'!$C$6:$L$47,10,FALSE))</f>
        <v/>
      </c>
      <c r="AR170" s="454" t="str">
        <f>IF(AR169="","",VLOOKUP(AR169,'標準様式１（勤務表_シフト記号表）'!$C$6:$L$47,10,FALSE))</f>
        <v/>
      </c>
      <c r="AS170" s="455" t="str">
        <f>IF(AS169="","",VLOOKUP(AS169,'標準様式１（勤務表_シフト記号表）'!$C$6:$L$47,10,FALSE))</f>
        <v/>
      </c>
      <c r="AT170" s="455" t="str">
        <f>IF(AT169="","",VLOOKUP(AT169,'標準様式１（勤務表_シフト記号表）'!$C$6:$L$47,10,FALSE))</f>
        <v/>
      </c>
      <c r="AU170" s="455" t="str">
        <f>IF(AU169="","",VLOOKUP(AU169,'標準様式１（勤務表_シフト記号表）'!$C$6:$L$47,10,FALSE))</f>
        <v/>
      </c>
      <c r="AV170" s="455" t="str">
        <f>IF(AV169="","",VLOOKUP(AV169,'標準様式１（勤務表_シフト記号表）'!$C$6:$L$47,10,FALSE))</f>
        <v/>
      </c>
      <c r="AW170" s="455" t="str">
        <f>IF(AW169="","",VLOOKUP(AW169,'標準様式１（勤務表_シフト記号表）'!$C$6:$L$47,10,FALSE))</f>
        <v/>
      </c>
      <c r="AX170" s="456" t="str">
        <f>IF(AX169="","",VLOOKUP(AX169,'標準様式１（勤務表_シフト記号表）'!$C$6:$L$47,10,FALSE))</f>
        <v/>
      </c>
      <c r="AY170" s="454" t="str">
        <f>IF(AY169="","",VLOOKUP(AY169,'標準様式１（勤務表_シフト記号表）'!$C$6:$L$47,10,FALSE))</f>
        <v/>
      </c>
      <c r="AZ170" s="455" t="str">
        <f>IF(AZ169="","",VLOOKUP(AZ169,'標準様式１（勤務表_シフト記号表）'!$C$6:$L$47,10,FALSE))</f>
        <v/>
      </c>
      <c r="BA170" s="455" t="str">
        <f>IF(BA169="","",VLOOKUP(BA169,'標準様式１（勤務表_シフト記号表）'!$C$6:$L$47,10,FALSE))</f>
        <v/>
      </c>
      <c r="BB170" s="1242">
        <f>IF($BE$3="４週",SUM(W170:AX170),IF($BE$3="暦月",SUM(W170:BA170),""))</f>
        <v>0</v>
      </c>
      <c r="BC170" s="1243"/>
      <c r="BD170" s="1244">
        <f>IF($BE$3="４週",BB170/4,IF($BE$3="暦月",(BB170/($BE$8/7)),""))</f>
        <v>0</v>
      </c>
      <c r="BE170" s="1243"/>
      <c r="BF170" s="1239"/>
      <c r="BG170" s="1240"/>
      <c r="BH170" s="1240"/>
      <c r="BI170" s="1240"/>
      <c r="BJ170" s="1241"/>
    </row>
    <row r="171" spans="2:62" ht="20.25" customHeight="1">
      <c r="B171" s="1152">
        <f>B169+1</f>
        <v>78</v>
      </c>
      <c r="C171" s="1216"/>
      <c r="D171" s="1143"/>
      <c r="E171" s="449"/>
      <c r="F171" s="450"/>
      <c r="G171" s="449"/>
      <c r="H171" s="450"/>
      <c r="I171" s="1217"/>
      <c r="J171" s="1218"/>
      <c r="K171" s="1141"/>
      <c r="L171" s="1142"/>
      <c r="M171" s="1142"/>
      <c r="N171" s="1143"/>
      <c r="O171" s="1147"/>
      <c r="P171" s="1148"/>
      <c r="Q171" s="1148"/>
      <c r="R171" s="1148"/>
      <c r="S171" s="1149"/>
      <c r="T171" s="469" t="s">
        <v>484</v>
      </c>
      <c r="U171" s="470"/>
      <c r="V171" s="471"/>
      <c r="W171" s="462"/>
      <c r="X171" s="463"/>
      <c r="Y171" s="463"/>
      <c r="Z171" s="463"/>
      <c r="AA171" s="463"/>
      <c r="AB171" s="463"/>
      <c r="AC171" s="464"/>
      <c r="AD171" s="462"/>
      <c r="AE171" s="463"/>
      <c r="AF171" s="463"/>
      <c r="AG171" s="463"/>
      <c r="AH171" s="463"/>
      <c r="AI171" s="463"/>
      <c r="AJ171" s="464"/>
      <c r="AK171" s="462"/>
      <c r="AL171" s="463"/>
      <c r="AM171" s="463"/>
      <c r="AN171" s="463"/>
      <c r="AO171" s="463"/>
      <c r="AP171" s="463"/>
      <c r="AQ171" s="464"/>
      <c r="AR171" s="462"/>
      <c r="AS171" s="463"/>
      <c r="AT171" s="463"/>
      <c r="AU171" s="463"/>
      <c r="AV171" s="463"/>
      <c r="AW171" s="463"/>
      <c r="AX171" s="464"/>
      <c r="AY171" s="462"/>
      <c r="AZ171" s="463"/>
      <c r="BA171" s="465"/>
      <c r="BB171" s="1150"/>
      <c r="BC171" s="1151"/>
      <c r="BD171" s="1205"/>
      <c r="BE171" s="1206"/>
      <c r="BF171" s="1207"/>
      <c r="BG171" s="1208"/>
      <c r="BH171" s="1208"/>
      <c r="BI171" s="1208"/>
      <c r="BJ171" s="1209"/>
    </row>
    <row r="172" spans="2:62" ht="20.25" customHeight="1">
      <c r="B172" s="1153"/>
      <c r="C172" s="1245"/>
      <c r="D172" s="1246"/>
      <c r="E172" s="472"/>
      <c r="F172" s="473">
        <f>C171</f>
        <v>0</v>
      </c>
      <c r="G172" s="472"/>
      <c r="H172" s="473">
        <f>I171</f>
        <v>0</v>
      </c>
      <c r="I172" s="1247"/>
      <c r="J172" s="1248"/>
      <c r="K172" s="1249"/>
      <c r="L172" s="1250"/>
      <c r="M172" s="1250"/>
      <c r="N172" s="1246"/>
      <c r="O172" s="1147"/>
      <c r="P172" s="1148"/>
      <c r="Q172" s="1148"/>
      <c r="R172" s="1148"/>
      <c r="S172" s="1149"/>
      <c r="T172" s="466" t="s">
        <v>487</v>
      </c>
      <c r="U172" s="467"/>
      <c r="V172" s="468"/>
      <c r="W172" s="454" t="str">
        <f>IF(W171="","",VLOOKUP(W171,'標準様式１（勤務表_シフト記号表）'!$C$6:$L$47,10,FALSE))</f>
        <v/>
      </c>
      <c r="X172" s="455" t="str">
        <f>IF(X171="","",VLOOKUP(X171,'標準様式１（勤務表_シフト記号表）'!$C$6:$L$47,10,FALSE))</f>
        <v/>
      </c>
      <c r="Y172" s="455" t="str">
        <f>IF(Y171="","",VLOOKUP(Y171,'標準様式１（勤務表_シフト記号表）'!$C$6:$L$47,10,FALSE))</f>
        <v/>
      </c>
      <c r="Z172" s="455" t="str">
        <f>IF(Z171="","",VLOOKUP(Z171,'標準様式１（勤務表_シフト記号表）'!$C$6:$L$47,10,FALSE))</f>
        <v/>
      </c>
      <c r="AA172" s="455" t="str">
        <f>IF(AA171="","",VLOOKUP(AA171,'標準様式１（勤務表_シフト記号表）'!$C$6:$L$47,10,FALSE))</f>
        <v/>
      </c>
      <c r="AB172" s="455" t="str">
        <f>IF(AB171="","",VLOOKUP(AB171,'標準様式１（勤務表_シフト記号表）'!$C$6:$L$47,10,FALSE))</f>
        <v/>
      </c>
      <c r="AC172" s="456" t="str">
        <f>IF(AC171="","",VLOOKUP(AC171,'標準様式１（勤務表_シフト記号表）'!$C$6:$L$47,10,FALSE))</f>
        <v/>
      </c>
      <c r="AD172" s="454" t="str">
        <f>IF(AD171="","",VLOOKUP(AD171,'標準様式１（勤務表_シフト記号表）'!$C$6:$L$47,10,FALSE))</f>
        <v/>
      </c>
      <c r="AE172" s="455" t="str">
        <f>IF(AE171="","",VLOOKUP(AE171,'標準様式１（勤務表_シフト記号表）'!$C$6:$L$47,10,FALSE))</f>
        <v/>
      </c>
      <c r="AF172" s="455" t="str">
        <f>IF(AF171="","",VLOOKUP(AF171,'標準様式１（勤務表_シフト記号表）'!$C$6:$L$47,10,FALSE))</f>
        <v/>
      </c>
      <c r="AG172" s="455" t="str">
        <f>IF(AG171="","",VLOOKUP(AG171,'標準様式１（勤務表_シフト記号表）'!$C$6:$L$47,10,FALSE))</f>
        <v/>
      </c>
      <c r="AH172" s="455" t="str">
        <f>IF(AH171="","",VLOOKUP(AH171,'標準様式１（勤務表_シフト記号表）'!$C$6:$L$47,10,FALSE))</f>
        <v/>
      </c>
      <c r="AI172" s="455" t="str">
        <f>IF(AI171="","",VLOOKUP(AI171,'標準様式１（勤務表_シフト記号表）'!$C$6:$L$47,10,FALSE))</f>
        <v/>
      </c>
      <c r="AJ172" s="456" t="str">
        <f>IF(AJ171="","",VLOOKUP(AJ171,'標準様式１（勤務表_シフト記号表）'!$C$6:$L$47,10,FALSE))</f>
        <v/>
      </c>
      <c r="AK172" s="454" t="str">
        <f>IF(AK171="","",VLOOKUP(AK171,'標準様式１（勤務表_シフト記号表）'!$C$6:$L$47,10,FALSE))</f>
        <v/>
      </c>
      <c r="AL172" s="455" t="str">
        <f>IF(AL171="","",VLOOKUP(AL171,'標準様式１（勤務表_シフト記号表）'!$C$6:$L$47,10,FALSE))</f>
        <v/>
      </c>
      <c r="AM172" s="455" t="str">
        <f>IF(AM171="","",VLOOKUP(AM171,'標準様式１（勤務表_シフト記号表）'!$C$6:$L$47,10,FALSE))</f>
        <v/>
      </c>
      <c r="AN172" s="455" t="str">
        <f>IF(AN171="","",VLOOKUP(AN171,'標準様式１（勤務表_シフト記号表）'!$C$6:$L$47,10,FALSE))</f>
        <v/>
      </c>
      <c r="AO172" s="455" t="str">
        <f>IF(AO171="","",VLOOKUP(AO171,'標準様式１（勤務表_シフト記号表）'!$C$6:$L$47,10,FALSE))</f>
        <v/>
      </c>
      <c r="AP172" s="455" t="str">
        <f>IF(AP171="","",VLOOKUP(AP171,'標準様式１（勤務表_シフト記号表）'!$C$6:$L$47,10,FALSE))</f>
        <v/>
      </c>
      <c r="AQ172" s="456" t="str">
        <f>IF(AQ171="","",VLOOKUP(AQ171,'標準様式１（勤務表_シフト記号表）'!$C$6:$L$47,10,FALSE))</f>
        <v/>
      </c>
      <c r="AR172" s="454" t="str">
        <f>IF(AR171="","",VLOOKUP(AR171,'標準様式１（勤務表_シフト記号表）'!$C$6:$L$47,10,FALSE))</f>
        <v/>
      </c>
      <c r="AS172" s="455" t="str">
        <f>IF(AS171="","",VLOOKUP(AS171,'標準様式１（勤務表_シフト記号表）'!$C$6:$L$47,10,FALSE))</f>
        <v/>
      </c>
      <c r="AT172" s="455" t="str">
        <f>IF(AT171="","",VLOOKUP(AT171,'標準様式１（勤務表_シフト記号表）'!$C$6:$L$47,10,FALSE))</f>
        <v/>
      </c>
      <c r="AU172" s="455" t="str">
        <f>IF(AU171="","",VLOOKUP(AU171,'標準様式１（勤務表_シフト記号表）'!$C$6:$L$47,10,FALSE))</f>
        <v/>
      </c>
      <c r="AV172" s="455" t="str">
        <f>IF(AV171="","",VLOOKUP(AV171,'標準様式１（勤務表_シフト記号表）'!$C$6:$L$47,10,FALSE))</f>
        <v/>
      </c>
      <c r="AW172" s="455" t="str">
        <f>IF(AW171="","",VLOOKUP(AW171,'標準様式１（勤務表_シフト記号表）'!$C$6:$L$47,10,FALSE))</f>
        <v/>
      </c>
      <c r="AX172" s="456" t="str">
        <f>IF(AX171="","",VLOOKUP(AX171,'標準様式１（勤務表_シフト記号表）'!$C$6:$L$47,10,FALSE))</f>
        <v/>
      </c>
      <c r="AY172" s="454" t="str">
        <f>IF(AY171="","",VLOOKUP(AY171,'標準様式１（勤務表_シフト記号表）'!$C$6:$L$47,10,FALSE))</f>
        <v/>
      </c>
      <c r="AZ172" s="455" t="str">
        <f>IF(AZ171="","",VLOOKUP(AZ171,'標準様式１（勤務表_シフト記号表）'!$C$6:$L$47,10,FALSE))</f>
        <v/>
      </c>
      <c r="BA172" s="455" t="str">
        <f>IF(BA171="","",VLOOKUP(BA171,'標準様式１（勤務表_シフト記号表）'!$C$6:$L$47,10,FALSE))</f>
        <v/>
      </c>
      <c r="BB172" s="1242">
        <f>IF($BE$3="４週",SUM(W172:AX172),IF($BE$3="暦月",SUM(W172:BA172),""))</f>
        <v>0</v>
      </c>
      <c r="BC172" s="1243"/>
      <c r="BD172" s="1244">
        <f>IF($BE$3="４週",BB172/4,IF($BE$3="暦月",(BB172/($BE$8/7)),""))</f>
        <v>0</v>
      </c>
      <c r="BE172" s="1243"/>
      <c r="BF172" s="1239"/>
      <c r="BG172" s="1240"/>
      <c r="BH172" s="1240"/>
      <c r="BI172" s="1240"/>
      <c r="BJ172" s="1241"/>
    </row>
    <row r="173" spans="2:62" ht="20.25" customHeight="1">
      <c r="B173" s="1152">
        <f>B171+1</f>
        <v>79</v>
      </c>
      <c r="C173" s="1216"/>
      <c r="D173" s="1143"/>
      <c r="E173" s="449"/>
      <c r="F173" s="450"/>
      <c r="G173" s="449"/>
      <c r="H173" s="450"/>
      <c r="I173" s="1217"/>
      <c r="J173" s="1218"/>
      <c r="K173" s="1141"/>
      <c r="L173" s="1142"/>
      <c r="M173" s="1142"/>
      <c r="N173" s="1143"/>
      <c r="O173" s="1147"/>
      <c r="P173" s="1148"/>
      <c r="Q173" s="1148"/>
      <c r="R173" s="1148"/>
      <c r="S173" s="1149"/>
      <c r="T173" s="469" t="s">
        <v>484</v>
      </c>
      <c r="U173" s="470"/>
      <c r="V173" s="471"/>
      <c r="W173" s="462"/>
      <c r="X173" s="463"/>
      <c r="Y173" s="463"/>
      <c r="Z173" s="463"/>
      <c r="AA173" s="463"/>
      <c r="AB173" s="463"/>
      <c r="AC173" s="464"/>
      <c r="AD173" s="462"/>
      <c r="AE173" s="463"/>
      <c r="AF173" s="463"/>
      <c r="AG173" s="463"/>
      <c r="AH173" s="463"/>
      <c r="AI173" s="463"/>
      <c r="AJ173" s="464"/>
      <c r="AK173" s="462"/>
      <c r="AL173" s="463"/>
      <c r="AM173" s="463"/>
      <c r="AN173" s="463"/>
      <c r="AO173" s="463"/>
      <c r="AP173" s="463"/>
      <c r="AQ173" s="464"/>
      <c r="AR173" s="462"/>
      <c r="AS173" s="463"/>
      <c r="AT173" s="463"/>
      <c r="AU173" s="463"/>
      <c r="AV173" s="463"/>
      <c r="AW173" s="463"/>
      <c r="AX173" s="464"/>
      <c r="AY173" s="462"/>
      <c r="AZ173" s="463"/>
      <c r="BA173" s="465"/>
      <c r="BB173" s="1150"/>
      <c r="BC173" s="1151"/>
      <c r="BD173" s="1205"/>
      <c r="BE173" s="1206"/>
      <c r="BF173" s="1207"/>
      <c r="BG173" s="1208"/>
      <c r="BH173" s="1208"/>
      <c r="BI173" s="1208"/>
      <c r="BJ173" s="1209"/>
    </row>
    <row r="174" spans="2:62" ht="20.25" customHeight="1">
      <c r="B174" s="1153"/>
      <c r="C174" s="1245"/>
      <c r="D174" s="1246"/>
      <c r="E174" s="472"/>
      <c r="F174" s="473">
        <f>C173</f>
        <v>0</v>
      </c>
      <c r="G174" s="472"/>
      <c r="H174" s="473">
        <f>I173</f>
        <v>0</v>
      </c>
      <c r="I174" s="1247"/>
      <c r="J174" s="1248"/>
      <c r="K174" s="1249"/>
      <c r="L174" s="1250"/>
      <c r="M174" s="1250"/>
      <c r="N174" s="1246"/>
      <c r="O174" s="1147"/>
      <c r="P174" s="1148"/>
      <c r="Q174" s="1148"/>
      <c r="R174" s="1148"/>
      <c r="S174" s="1149"/>
      <c r="T174" s="466" t="s">
        <v>487</v>
      </c>
      <c r="U174" s="467"/>
      <c r="V174" s="468"/>
      <c r="W174" s="454" t="str">
        <f>IF(W173="","",VLOOKUP(W173,'標準様式１（勤務表_シフト記号表）'!$C$6:$L$47,10,FALSE))</f>
        <v/>
      </c>
      <c r="X174" s="455" t="str">
        <f>IF(X173="","",VLOOKUP(X173,'標準様式１（勤務表_シフト記号表）'!$C$6:$L$47,10,FALSE))</f>
        <v/>
      </c>
      <c r="Y174" s="455" t="str">
        <f>IF(Y173="","",VLOOKUP(Y173,'標準様式１（勤務表_シフト記号表）'!$C$6:$L$47,10,FALSE))</f>
        <v/>
      </c>
      <c r="Z174" s="455" t="str">
        <f>IF(Z173="","",VLOOKUP(Z173,'標準様式１（勤務表_シフト記号表）'!$C$6:$L$47,10,FALSE))</f>
        <v/>
      </c>
      <c r="AA174" s="455" t="str">
        <f>IF(AA173="","",VLOOKUP(AA173,'標準様式１（勤務表_シフト記号表）'!$C$6:$L$47,10,FALSE))</f>
        <v/>
      </c>
      <c r="AB174" s="455" t="str">
        <f>IF(AB173="","",VLOOKUP(AB173,'標準様式１（勤務表_シフト記号表）'!$C$6:$L$47,10,FALSE))</f>
        <v/>
      </c>
      <c r="AC174" s="456" t="str">
        <f>IF(AC173="","",VLOOKUP(AC173,'標準様式１（勤務表_シフト記号表）'!$C$6:$L$47,10,FALSE))</f>
        <v/>
      </c>
      <c r="AD174" s="454" t="str">
        <f>IF(AD173="","",VLOOKUP(AD173,'標準様式１（勤務表_シフト記号表）'!$C$6:$L$47,10,FALSE))</f>
        <v/>
      </c>
      <c r="AE174" s="455" t="str">
        <f>IF(AE173="","",VLOOKUP(AE173,'標準様式１（勤務表_シフト記号表）'!$C$6:$L$47,10,FALSE))</f>
        <v/>
      </c>
      <c r="AF174" s="455" t="str">
        <f>IF(AF173="","",VLOOKUP(AF173,'標準様式１（勤務表_シフト記号表）'!$C$6:$L$47,10,FALSE))</f>
        <v/>
      </c>
      <c r="AG174" s="455" t="str">
        <f>IF(AG173="","",VLOOKUP(AG173,'標準様式１（勤務表_シフト記号表）'!$C$6:$L$47,10,FALSE))</f>
        <v/>
      </c>
      <c r="AH174" s="455" t="str">
        <f>IF(AH173="","",VLOOKUP(AH173,'標準様式１（勤務表_シフト記号表）'!$C$6:$L$47,10,FALSE))</f>
        <v/>
      </c>
      <c r="AI174" s="455" t="str">
        <f>IF(AI173="","",VLOOKUP(AI173,'標準様式１（勤務表_シフト記号表）'!$C$6:$L$47,10,FALSE))</f>
        <v/>
      </c>
      <c r="AJ174" s="456" t="str">
        <f>IF(AJ173="","",VLOOKUP(AJ173,'標準様式１（勤務表_シフト記号表）'!$C$6:$L$47,10,FALSE))</f>
        <v/>
      </c>
      <c r="AK174" s="454" t="str">
        <f>IF(AK173="","",VLOOKUP(AK173,'標準様式１（勤務表_シフト記号表）'!$C$6:$L$47,10,FALSE))</f>
        <v/>
      </c>
      <c r="AL174" s="455" t="str">
        <f>IF(AL173="","",VLOOKUP(AL173,'標準様式１（勤務表_シフト記号表）'!$C$6:$L$47,10,FALSE))</f>
        <v/>
      </c>
      <c r="AM174" s="455" t="str">
        <f>IF(AM173="","",VLOOKUP(AM173,'標準様式１（勤務表_シフト記号表）'!$C$6:$L$47,10,FALSE))</f>
        <v/>
      </c>
      <c r="AN174" s="455" t="str">
        <f>IF(AN173="","",VLOOKUP(AN173,'標準様式１（勤務表_シフト記号表）'!$C$6:$L$47,10,FALSE))</f>
        <v/>
      </c>
      <c r="AO174" s="455" t="str">
        <f>IF(AO173="","",VLOOKUP(AO173,'標準様式１（勤務表_シフト記号表）'!$C$6:$L$47,10,FALSE))</f>
        <v/>
      </c>
      <c r="AP174" s="455" t="str">
        <f>IF(AP173="","",VLOOKUP(AP173,'標準様式１（勤務表_シフト記号表）'!$C$6:$L$47,10,FALSE))</f>
        <v/>
      </c>
      <c r="AQ174" s="456" t="str">
        <f>IF(AQ173="","",VLOOKUP(AQ173,'標準様式１（勤務表_シフト記号表）'!$C$6:$L$47,10,FALSE))</f>
        <v/>
      </c>
      <c r="AR174" s="454" t="str">
        <f>IF(AR173="","",VLOOKUP(AR173,'標準様式１（勤務表_シフト記号表）'!$C$6:$L$47,10,FALSE))</f>
        <v/>
      </c>
      <c r="AS174" s="455" t="str">
        <f>IF(AS173="","",VLOOKUP(AS173,'標準様式１（勤務表_シフト記号表）'!$C$6:$L$47,10,FALSE))</f>
        <v/>
      </c>
      <c r="AT174" s="455" t="str">
        <f>IF(AT173="","",VLOOKUP(AT173,'標準様式１（勤務表_シフト記号表）'!$C$6:$L$47,10,FALSE))</f>
        <v/>
      </c>
      <c r="AU174" s="455" t="str">
        <f>IF(AU173="","",VLOOKUP(AU173,'標準様式１（勤務表_シフト記号表）'!$C$6:$L$47,10,FALSE))</f>
        <v/>
      </c>
      <c r="AV174" s="455" t="str">
        <f>IF(AV173="","",VLOOKUP(AV173,'標準様式１（勤務表_シフト記号表）'!$C$6:$L$47,10,FALSE))</f>
        <v/>
      </c>
      <c r="AW174" s="455" t="str">
        <f>IF(AW173="","",VLOOKUP(AW173,'標準様式１（勤務表_シフト記号表）'!$C$6:$L$47,10,FALSE))</f>
        <v/>
      </c>
      <c r="AX174" s="456" t="str">
        <f>IF(AX173="","",VLOOKUP(AX173,'標準様式１（勤務表_シフト記号表）'!$C$6:$L$47,10,FALSE))</f>
        <v/>
      </c>
      <c r="AY174" s="454" t="str">
        <f>IF(AY173="","",VLOOKUP(AY173,'標準様式１（勤務表_シフト記号表）'!$C$6:$L$47,10,FALSE))</f>
        <v/>
      </c>
      <c r="AZ174" s="455" t="str">
        <f>IF(AZ173="","",VLOOKUP(AZ173,'標準様式１（勤務表_シフト記号表）'!$C$6:$L$47,10,FALSE))</f>
        <v/>
      </c>
      <c r="BA174" s="455" t="str">
        <f>IF(BA173="","",VLOOKUP(BA173,'標準様式１（勤務表_シフト記号表）'!$C$6:$L$47,10,FALSE))</f>
        <v/>
      </c>
      <c r="BB174" s="1242">
        <f>IF($BE$3="４週",SUM(W174:AX174),IF($BE$3="暦月",SUM(W174:BA174),""))</f>
        <v>0</v>
      </c>
      <c r="BC174" s="1243"/>
      <c r="BD174" s="1244">
        <f>IF($BE$3="４週",BB174/4,IF($BE$3="暦月",(BB174/($BE$8/7)),""))</f>
        <v>0</v>
      </c>
      <c r="BE174" s="1243"/>
      <c r="BF174" s="1239"/>
      <c r="BG174" s="1240"/>
      <c r="BH174" s="1240"/>
      <c r="BI174" s="1240"/>
      <c r="BJ174" s="1241"/>
    </row>
    <row r="175" spans="2:62" ht="20.25" customHeight="1">
      <c r="B175" s="1152">
        <f>B173+1</f>
        <v>80</v>
      </c>
      <c r="C175" s="1216"/>
      <c r="D175" s="1143"/>
      <c r="E175" s="449"/>
      <c r="F175" s="450"/>
      <c r="G175" s="449"/>
      <c r="H175" s="450"/>
      <c r="I175" s="1217"/>
      <c r="J175" s="1218"/>
      <c r="K175" s="1141"/>
      <c r="L175" s="1142"/>
      <c r="M175" s="1142"/>
      <c r="N175" s="1143"/>
      <c r="O175" s="1147"/>
      <c r="P175" s="1148"/>
      <c r="Q175" s="1148"/>
      <c r="R175" s="1148"/>
      <c r="S175" s="1149"/>
      <c r="T175" s="469" t="s">
        <v>484</v>
      </c>
      <c r="U175" s="470"/>
      <c r="V175" s="471"/>
      <c r="W175" s="462"/>
      <c r="X175" s="463"/>
      <c r="Y175" s="463"/>
      <c r="Z175" s="463"/>
      <c r="AA175" s="463"/>
      <c r="AB175" s="463"/>
      <c r="AC175" s="464"/>
      <c r="AD175" s="462"/>
      <c r="AE175" s="463"/>
      <c r="AF175" s="463"/>
      <c r="AG175" s="463"/>
      <c r="AH175" s="463"/>
      <c r="AI175" s="463"/>
      <c r="AJ175" s="464"/>
      <c r="AK175" s="462"/>
      <c r="AL175" s="463"/>
      <c r="AM175" s="463"/>
      <c r="AN175" s="463"/>
      <c r="AO175" s="463"/>
      <c r="AP175" s="463"/>
      <c r="AQ175" s="464"/>
      <c r="AR175" s="462"/>
      <c r="AS175" s="463"/>
      <c r="AT175" s="463"/>
      <c r="AU175" s="463"/>
      <c r="AV175" s="463"/>
      <c r="AW175" s="463"/>
      <c r="AX175" s="464"/>
      <c r="AY175" s="462"/>
      <c r="AZ175" s="463"/>
      <c r="BA175" s="465"/>
      <c r="BB175" s="1150"/>
      <c r="BC175" s="1151"/>
      <c r="BD175" s="1205"/>
      <c r="BE175" s="1206"/>
      <c r="BF175" s="1207"/>
      <c r="BG175" s="1208"/>
      <c r="BH175" s="1208"/>
      <c r="BI175" s="1208"/>
      <c r="BJ175" s="1209"/>
    </row>
    <row r="176" spans="2:62" ht="20.25" customHeight="1">
      <c r="B176" s="1153"/>
      <c r="C176" s="1245"/>
      <c r="D176" s="1246"/>
      <c r="E176" s="472"/>
      <c r="F176" s="473">
        <f>C175</f>
        <v>0</v>
      </c>
      <c r="G176" s="472"/>
      <c r="H176" s="473">
        <f>I175</f>
        <v>0</v>
      </c>
      <c r="I176" s="1247"/>
      <c r="J176" s="1248"/>
      <c r="K176" s="1249"/>
      <c r="L176" s="1250"/>
      <c r="M176" s="1250"/>
      <c r="N176" s="1246"/>
      <c r="O176" s="1147"/>
      <c r="P176" s="1148"/>
      <c r="Q176" s="1148"/>
      <c r="R176" s="1148"/>
      <c r="S176" s="1149"/>
      <c r="T176" s="466" t="s">
        <v>487</v>
      </c>
      <c r="U176" s="467"/>
      <c r="V176" s="468"/>
      <c r="W176" s="454" t="str">
        <f>IF(W175="","",VLOOKUP(W175,'標準様式１（勤務表_シフト記号表）'!$C$6:$L$47,10,FALSE))</f>
        <v/>
      </c>
      <c r="X176" s="455" t="str">
        <f>IF(X175="","",VLOOKUP(X175,'標準様式１（勤務表_シフト記号表）'!$C$6:$L$47,10,FALSE))</f>
        <v/>
      </c>
      <c r="Y176" s="455" t="str">
        <f>IF(Y175="","",VLOOKUP(Y175,'標準様式１（勤務表_シフト記号表）'!$C$6:$L$47,10,FALSE))</f>
        <v/>
      </c>
      <c r="Z176" s="455" t="str">
        <f>IF(Z175="","",VLOOKUP(Z175,'標準様式１（勤務表_シフト記号表）'!$C$6:$L$47,10,FALSE))</f>
        <v/>
      </c>
      <c r="AA176" s="455" t="str">
        <f>IF(AA175="","",VLOOKUP(AA175,'標準様式１（勤務表_シフト記号表）'!$C$6:$L$47,10,FALSE))</f>
        <v/>
      </c>
      <c r="AB176" s="455" t="str">
        <f>IF(AB175="","",VLOOKUP(AB175,'標準様式１（勤務表_シフト記号表）'!$C$6:$L$47,10,FALSE))</f>
        <v/>
      </c>
      <c r="AC176" s="456" t="str">
        <f>IF(AC175="","",VLOOKUP(AC175,'標準様式１（勤務表_シフト記号表）'!$C$6:$L$47,10,FALSE))</f>
        <v/>
      </c>
      <c r="AD176" s="454" t="str">
        <f>IF(AD175="","",VLOOKUP(AD175,'標準様式１（勤務表_シフト記号表）'!$C$6:$L$47,10,FALSE))</f>
        <v/>
      </c>
      <c r="AE176" s="455" t="str">
        <f>IF(AE175="","",VLOOKUP(AE175,'標準様式１（勤務表_シフト記号表）'!$C$6:$L$47,10,FALSE))</f>
        <v/>
      </c>
      <c r="AF176" s="455" t="str">
        <f>IF(AF175="","",VLOOKUP(AF175,'標準様式１（勤務表_シフト記号表）'!$C$6:$L$47,10,FALSE))</f>
        <v/>
      </c>
      <c r="AG176" s="455" t="str">
        <f>IF(AG175="","",VLOOKUP(AG175,'標準様式１（勤務表_シフト記号表）'!$C$6:$L$47,10,FALSE))</f>
        <v/>
      </c>
      <c r="AH176" s="455" t="str">
        <f>IF(AH175="","",VLOOKUP(AH175,'標準様式１（勤務表_シフト記号表）'!$C$6:$L$47,10,FALSE))</f>
        <v/>
      </c>
      <c r="AI176" s="455" t="str">
        <f>IF(AI175="","",VLOOKUP(AI175,'標準様式１（勤務表_シフト記号表）'!$C$6:$L$47,10,FALSE))</f>
        <v/>
      </c>
      <c r="AJ176" s="456" t="str">
        <f>IF(AJ175="","",VLOOKUP(AJ175,'標準様式１（勤務表_シフト記号表）'!$C$6:$L$47,10,FALSE))</f>
        <v/>
      </c>
      <c r="AK176" s="454" t="str">
        <f>IF(AK175="","",VLOOKUP(AK175,'標準様式１（勤務表_シフト記号表）'!$C$6:$L$47,10,FALSE))</f>
        <v/>
      </c>
      <c r="AL176" s="455" t="str">
        <f>IF(AL175="","",VLOOKUP(AL175,'標準様式１（勤務表_シフト記号表）'!$C$6:$L$47,10,FALSE))</f>
        <v/>
      </c>
      <c r="AM176" s="455" t="str">
        <f>IF(AM175="","",VLOOKUP(AM175,'標準様式１（勤務表_シフト記号表）'!$C$6:$L$47,10,FALSE))</f>
        <v/>
      </c>
      <c r="AN176" s="455" t="str">
        <f>IF(AN175="","",VLOOKUP(AN175,'標準様式１（勤務表_シフト記号表）'!$C$6:$L$47,10,FALSE))</f>
        <v/>
      </c>
      <c r="AO176" s="455" t="str">
        <f>IF(AO175="","",VLOOKUP(AO175,'標準様式１（勤務表_シフト記号表）'!$C$6:$L$47,10,FALSE))</f>
        <v/>
      </c>
      <c r="AP176" s="455" t="str">
        <f>IF(AP175="","",VLOOKUP(AP175,'標準様式１（勤務表_シフト記号表）'!$C$6:$L$47,10,FALSE))</f>
        <v/>
      </c>
      <c r="AQ176" s="456" t="str">
        <f>IF(AQ175="","",VLOOKUP(AQ175,'標準様式１（勤務表_シフト記号表）'!$C$6:$L$47,10,FALSE))</f>
        <v/>
      </c>
      <c r="AR176" s="454" t="str">
        <f>IF(AR175="","",VLOOKUP(AR175,'標準様式１（勤務表_シフト記号表）'!$C$6:$L$47,10,FALSE))</f>
        <v/>
      </c>
      <c r="AS176" s="455" t="str">
        <f>IF(AS175="","",VLOOKUP(AS175,'標準様式１（勤務表_シフト記号表）'!$C$6:$L$47,10,FALSE))</f>
        <v/>
      </c>
      <c r="AT176" s="455" t="str">
        <f>IF(AT175="","",VLOOKUP(AT175,'標準様式１（勤務表_シフト記号表）'!$C$6:$L$47,10,FALSE))</f>
        <v/>
      </c>
      <c r="AU176" s="455" t="str">
        <f>IF(AU175="","",VLOOKUP(AU175,'標準様式１（勤務表_シフト記号表）'!$C$6:$L$47,10,FALSE))</f>
        <v/>
      </c>
      <c r="AV176" s="455" t="str">
        <f>IF(AV175="","",VLOOKUP(AV175,'標準様式１（勤務表_シフト記号表）'!$C$6:$L$47,10,FALSE))</f>
        <v/>
      </c>
      <c r="AW176" s="455" t="str">
        <f>IF(AW175="","",VLOOKUP(AW175,'標準様式１（勤務表_シフト記号表）'!$C$6:$L$47,10,FALSE))</f>
        <v/>
      </c>
      <c r="AX176" s="456" t="str">
        <f>IF(AX175="","",VLOOKUP(AX175,'標準様式１（勤務表_シフト記号表）'!$C$6:$L$47,10,FALSE))</f>
        <v/>
      </c>
      <c r="AY176" s="454" t="str">
        <f>IF(AY175="","",VLOOKUP(AY175,'標準様式１（勤務表_シフト記号表）'!$C$6:$L$47,10,FALSE))</f>
        <v/>
      </c>
      <c r="AZ176" s="455" t="str">
        <f>IF(AZ175="","",VLOOKUP(AZ175,'標準様式１（勤務表_シフト記号表）'!$C$6:$L$47,10,FALSE))</f>
        <v/>
      </c>
      <c r="BA176" s="455" t="str">
        <f>IF(BA175="","",VLOOKUP(BA175,'標準様式１（勤務表_シフト記号表）'!$C$6:$L$47,10,FALSE))</f>
        <v/>
      </c>
      <c r="BB176" s="1242">
        <f>IF($BE$3="４週",SUM(W176:AX176),IF($BE$3="暦月",SUM(W176:BA176),""))</f>
        <v>0</v>
      </c>
      <c r="BC176" s="1243"/>
      <c r="BD176" s="1244">
        <f>IF($BE$3="４週",BB176/4,IF($BE$3="暦月",(BB176/($BE$8/7)),""))</f>
        <v>0</v>
      </c>
      <c r="BE176" s="1243"/>
      <c r="BF176" s="1239"/>
      <c r="BG176" s="1240"/>
      <c r="BH176" s="1240"/>
      <c r="BI176" s="1240"/>
      <c r="BJ176" s="1241"/>
    </row>
    <row r="177" spans="2:62" ht="20.25" customHeight="1">
      <c r="B177" s="1152">
        <f>B175+1</f>
        <v>81</v>
      </c>
      <c r="C177" s="1216"/>
      <c r="D177" s="1143"/>
      <c r="E177" s="449"/>
      <c r="F177" s="450"/>
      <c r="G177" s="449"/>
      <c r="H177" s="450"/>
      <c r="I177" s="1217"/>
      <c r="J177" s="1218"/>
      <c r="K177" s="1141"/>
      <c r="L177" s="1142"/>
      <c r="M177" s="1142"/>
      <c r="N177" s="1143"/>
      <c r="O177" s="1147"/>
      <c r="P177" s="1148"/>
      <c r="Q177" s="1148"/>
      <c r="R177" s="1148"/>
      <c r="S177" s="1149"/>
      <c r="T177" s="469" t="s">
        <v>484</v>
      </c>
      <c r="U177" s="470"/>
      <c r="V177" s="471"/>
      <c r="W177" s="462"/>
      <c r="X177" s="463"/>
      <c r="Y177" s="463"/>
      <c r="Z177" s="463"/>
      <c r="AA177" s="463"/>
      <c r="AB177" s="463"/>
      <c r="AC177" s="464"/>
      <c r="AD177" s="462"/>
      <c r="AE177" s="463"/>
      <c r="AF177" s="463"/>
      <c r="AG177" s="463"/>
      <c r="AH177" s="463"/>
      <c r="AI177" s="463"/>
      <c r="AJ177" s="464"/>
      <c r="AK177" s="462"/>
      <c r="AL177" s="463"/>
      <c r="AM177" s="463"/>
      <c r="AN177" s="463"/>
      <c r="AO177" s="463"/>
      <c r="AP177" s="463"/>
      <c r="AQ177" s="464"/>
      <c r="AR177" s="462"/>
      <c r="AS177" s="463"/>
      <c r="AT177" s="463"/>
      <c r="AU177" s="463"/>
      <c r="AV177" s="463"/>
      <c r="AW177" s="463"/>
      <c r="AX177" s="464"/>
      <c r="AY177" s="462"/>
      <c r="AZ177" s="463"/>
      <c r="BA177" s="465"/>
      <c r="BB177" s="1150"/>
      <c r="BC177" s="1151"/>
      <c r="BD177" s="1205"/>
      <c r="BE177" s="1206"/>
      <c r="BF177" s="1207"/>
      <c r="BG177" s="1208"/>
      <c r="BH177" s="1208"/>
      <c r="BI177" s="1208"/>
      <c r="BJ177" s="1209"/>
    </row>
    <row r="178" spans="2:62" ht="20.25" customHeight="1">
      <c r="B178" s="1153"/>
      <c r="C178" s="1245"/>
      <c r="D178" s="1246"/>
      <c r="E178" s="472"/>
      <c r="F178" s="473">
        <f>C177</f>
        <v>0</v>
      </c>
      <c r="G178" s="472"/>
      <c r="H178" s="473">
        <f>I177</f>
        <v>0</v>
      </c>
      <c r="I178" s="1247"/>
      <c r="J178" s="1248"/>
      <c r="K178" s="1249"/>
      <c r="L178" s="1250"/>
      <c r="M178" s="1250"/>
      <c r="N178" s="1246"/>
      <c r="O178" s="1147"/>
      <c r="P178" s="1148"/>
      <c r="Q178" s="1148"/>
      <c r="R178" s="1148"/>
      <c r="S178" s="1149"/>
      <c r="T178" s="466" t="s">
        <v>487</v>
      </c>
      <c r="U178" s="467"/>
      <c r="V178" s="468"/>
      <c r="W178" s="454" t="str">
        <f>IF(W177="","",VLOOKUP(W177,'標準様式１（勤務表_シフト記号表）'!$C$6:$L$47,10,FALSE))</f>
        <v/>
      </c>
      <c r="X178" s="455" t="str">
        <f>IF(X177="","",VLOOKUP(X177,'標準様式１（勤務表_シフト記号表）'!$C$6:$L$47,10,FALSE))</f>
        <v/>
      </c>
      <c r="Y178" s="455" t="str">
        <f>IF(Y177="","",VLOOKUP(Y177,'標準様式１（勤務表_シフト記号表）'!$C$6:$L$47,10,FALSE))</f>
        <v/>
      </c>
      <c r="Z178" s="455" t="str">
        <f>IF(Z177="","",VLOOKUP(Z177,'標準様式１（勤務表_シフト記号表）'!$C$6:$L$47,10,FALSE))</f>
        <v/>
      </c>
      <c r="AA178" s="455" t="str">
        <f>IF(AA177="","",VLOOKUP(AA177,'標準様式１（勤務表_シフト記号表）'!$C$6:$L$47,10,FALSE))</f>
        <v/>
      </c>
      <c r="AB178" s="455" t="str">
        <f>IF(AB177="","",VLOOKUP(AB177,'標準様式１（勤務表_シフト記号表）'!$C$6:$L$47,10,FALSE))</f>
        <v/>
      </c>
      <c r="AC178" s="456" t="str">
        <f>IF(AC177="","",VLOOKUP(AC177,'標準様式１（勤務表_シフト記号表）'!$C$6:$L$47,10,FALSE))</f>
        <v/>
      </c>
      <c r="AD178" s="454" t="str">
        <f>IF(AD177="","",VLOOKUP(AD177,'標準様式１（勤務表_シフト記号表）'!$C$6:$L$47,10,FALSE))</f>
        <v/>
      </c>
      <c r="AE178" s="455" t="str">
        <f>IF(AE177="","",VLOOKUP(AE177,'標準様式１（勤務表_シフト記号表）'!$C$6:$L$47,10,FALSE))</f>
        <v/>
      </c>
      <c r="AF178" s="455" t="str">
        <f>IF(AF177="","",VLOOKUP(AF177,'標準様式１（勤務表_シフト記号表）'!$C$6:$L$47,10,FALSE))</f>
        <v/>
      </c>
      <c r="AG178" s="455" t="str">
        <f>IF(AG177="","",VLOOKUP(AG177,'標準様式１（勤務表_シフト記号表）'!$C$6:$L$47,10,FALSE))</f>
        <v/>
      </c>
      <c r="AH178" s="455" t="str">
        <f>IF(AH177="","",VLOOKUP(AH177,'標準様式１（勤務表_シフト記号表）'!$C$6:$L$47,10,FALSE))</f>
        <v/>
      </c>
      <c r="AI178" s="455" t="str">
        <f>IF(AI177="","",VLOOKUP(AI177,'標準様式１（勤務表_シフト記号表）'!$C$6:$L$47,10,FALSE))</f>
        <v/>
      </c>
      <c r="AJ178" s="456" t="str">
        <f>IF(AJ177="","",VLOOKUP(AJ177,'標準様式１（勤務表_シフト記号表）'!$C$6:$L$47,10,FALSE))</f>
        <v/>
      </c>
      <c r="AK178" s="454" t="str">
        <f>IF(AK177="","",VLOOKUP(AK177,'標準様式１（勤務表_シフト記号表）'!$C$6:$L$47,10,FALSE))</f>
        <v/>
      </c>
      <c r="AL178" s="455" t="str">
        <f>IF(AL177="","",VLOOKUP(AL177,'標準様式１（勤務表_シフト記号表）'!$C$6:$L$47,10,FALSE))</f>
        <v/>
      </c>
      <c r="AM178" s="455" t="str">
        <f>IF(AM177="","",VLOOKUP(AM177,'標準様式１（勤務表_シフト記号表）'!$C$6:$L$47,10,FALSE))</f>
        <v/>
      </c>
      <c r="AN178" s="455" t="str">
        <f>IF(AN177="","",VLOOKUP(AN177,'標準様式１（勤務表_シフト記号表）'!$C$6:$L$47,10,FALSE))</f>
        <v/>
      </c>
      <c r="AO178" s="455" t="str">
        <f>IF(AO177="","",VLOOKUP(AO177,'標準様式１（勤務表_シフト記号表）'!$C$6:$L$47,10,FALSE))</f>
        <v/>
      </c>
      <c r="AP178" s="455" t="str">
        <f>IF(AP177="","",VLOOKUP(AP177,'標準様式１（勤務表_シフト記号表）'!$C$6:$L$47,10,FALSE))</f>
        <v/>
      </c>
      <c r="AQ178" s="456" t="str">
        <f>IF(AQ177="","",VLOOKUP(AQ177,'標準様式１（勤務表_シフト記号表）'!$C$6:$L$47,10,FALSE))</f>
        <v/>
      </c>
      <c r="AR178" s="454" t="str">
        <f>IF(AR177="","",VLOOKUP(AR177,'標準様式１（勤務表_シフト記号表）'!$C$6:$L$47,10,FALSE))</f>
        <v/>
      </c>
      <c r="AS178" s="455" t="str">
        <f>IF(AS177="","",VLOOKUP(AS177,'標準様式１（勤務表_シフト記号表）'!$C$6:$L$47,10,FALSE))</f>
        <v/>
      </c>
      <c r="AT178" s="455" t="str">
        <f>IF(AT177="","",VLOOKUP(AT177,'標準様式１（勤務表_シフト記号表）'!$C$6:$L$47,10,FALSE))</f>
        <v/>
      </c>
      <c r="AU178" s="455" t="str">
        <f>IF(AU177="","",VLOOKUP(AU177,'標準様式１（勤務表_シフト記号表）'!$C$6:$L$47,10,FALSE))</f>
        <v/>
      </c>
      <c r="AV178" s="455" t="str">
        <f>IF(AV177="","",VLOOKUP(AV177,'標準様式１（勤務表_シフト記号表）'!$C$6:$L$47,10,FALSE))</f>
        <v/>
      </c>
      <c r="AW178" s="455" t="str">
        <f>IF(AW177="","",VLOOKUP(AW177,'標準様式１（勤務表_シフト記号表）'!$C$6:$L$47,10,FALSE))</f>
        <v/>
      </c>
      <c r="AX178" s="456" t="str">
        <f>IF(AX177="","",VLOOKUP(AX177,'標準様式１（勤務表_シフト記号表）'!$C$6:$L$47,10,FALSE))</f>
        <v/>
      </c>
      <c r="AY178" s="454" t="str">
        <f>IF(AY177="","",VLOOKUP(AY177,'標準様式１（勤務表_シフト記号表）'!$C$6:$L$47,10,FALSE))</f>
        <v/>
      </c>
      <c r="AZ178" s="455" t="str">
        <f>IF(AZ177="","",VLOOKUP(AZ177,'標準様式１（勤務表_シフト記号表）'!$C$6:$L$47,10,FALSE))</f>
        <v/>
      </c>
      <c r="BA178" s="455" t="str">
        <f>IF(BA177="","",VLOOKUP(BA177,'標準様式１（勤務表_シフト記号表）'!$C$6:$L$47,10,FALSE))</f>
        <v/>
      </c>
      <c r="BB178" s="1242">
        <f>IF($BE$3="４週",SUM(W178:AX178),IF($BE$3="暦月",SUM(W178:BA178),""))</f>
        <v>0</v>
      </c>
      <c r="BC178" s="1243"/>
      <c r="BD178" s="1244">
        <f>IF($BE$3="４週",BB178/4,IF($BE$3="暦月",(BB178/($BE$8/7)),""))</f>
        <v>0</v>
      </c>
      <c r="BE178" s="1243"/>
      <c r="BF178" s="1239"/>
      <c r="BG178" s="1240"/>
      <c r="BH178" s="1240"/>
      <c r="BI178" s="1240"/>
      <c r="BJ178" s="1241"/>
    </row>
    <row r="179" spans="2:62" ht="20.25" customHeight="1">
      <c r="B179" s="1152">
        <f>B177+1</f>
        <v>82</v>
      </c>
      <c r="C179" s="1216"/>
      <c r="D179" s="1143"/>
      <c r="E179" s="449"/>
      <c r="F179" s="450"/>
      <c r="G179" s="449"/>
      <c r="H179" s="450"/>
      <c r="I179" s="1217"/>
      <c r="J179" s="1218"/>
      <c r="K179" s="1141"/>
      <c r="L179" s="1142"/>
      <c r="M179" s="1142"/>
      <c r="N179" s="1143"/>
      <c r="O179" s="1147"/>
      <c r="P179" s="1148"/>
      <c r="Q179" s="1148"/>
      <c r="R179" s="1148"/>
      <c r="S179" s="1149"/>
      <c r="T179" s="469" t="s">
        <v>484</v>
      </c>
      <c r="U179" s="470"/>
      <c r="V179" s="471"/>
      <c r="W179" s="462"/>
      <c r="X179" s="463"/>
      <c r="Y179" s="463"/>
      <c r="Z179" s="463"/>
      <c r="AA179" s="463"/>
      <c r="AB179" s="463"/>
      <c r="AC179" s="464"/>
      <c r="AD179" s="462"/>
      <c r="AE179" s="463"/>
      <c r="AF179" s="463"/>
      <c r="AG179" s="463"/>
      <c r="AH179" s="463"/>
      <c r="AI179" s="463"/>
      <c r="AJ179" s="464"/>
      <c r="AK179" s="462"/>
      <c r="AL179" s="463"/>
      <c r="AM179" s="463"/>
      <c r="AN179" s="463"/>
      <c r="AO179" s="463"/>
      <c r="AP179" s="463"/>
      <c r="AQ179" s="464"/>
      <c r="AR179" s="462"/>
      <c r="AS179" s="463"/>
      <c r="AT179" s="463"/>
      <c r="AU179" s="463"/>
      <c r="AV179" s="463"/>
      <c r="AW179" s="463"/>
      <c r="AX179" s="464"/>
      <c r="AY179" s="462"/>
      <c r="AZ179" s="463"/>
      <c r="BA179" s="465"/>
      <c r="BB179" s="1150"/>
      <c r="BC179" s="1151"/>
      <c r="BD179" s="1205"/>
      <c r="BE179" s="1206"/>
      <c r="BF179" s="1207"/>
      <c r="BG179" s="1208"/>
      <c r="BH179" s="1208"/>
      <c r="BI179" s="1208"/>
      <c r="BJ179" s="1209"/>
    </row>
    <row r="180" spans="2:62" ht="20.25" customHeight="1">
      <c r="B180" s="1153"/>
      <c r="C180" s="1245"/>
      <c r="D180" s="1246"/>
      <c r="E180" s="472"/>
      <c r="F180" s="473">
        <f>C179</f>
        <v>0</v>
      </c>
      <c r="G180" s="472"/>
      <c r="H180" s="473">
        <f>I179</f>
        <v>0</v>
      </c>
      <c r="I180" s="1247"/>
      <c r="J180" s="1248"/>
      <c r="K180" s="1249"/>
      <c r="L180" s="1250"/>
      <c r="M180" s="1250"/>
      <c r="N180" s="1246"/>
      <c r="O180" s="1147"/>
      <c r="P180" s="1148"/>
      <c r="Q180" s="1148"/>
      <c r="R180" s="1148"/>
      <c r="S180" s="1149"/>
      <c r="T180" s="466" t="s">
        <v>487</v>
      </c>
      <c r="U180" s="467"/>
      <c r="V180" s="468"/>
      <c r="W180" s="454" t="str">
        <f>IF(W179="","",VLOOKUP(W179,'標準様式１（勤務表_シフト記号表）'!$C$6:$L$47,10,FALSE))</f>
        <v/>
      </c>
      <c r="X180" s="455" t="str">
        <f>IF(X179="","",VLOOKUP(X179,'標準様式１（勤務表_シフト記号表）'!$C$6:$L$47,10,FALSE))</f>
        <v/>
      </c>
      <c r="Y180" s="455" t="str">
        <f>IF(Y179="","",VLOOKUP(Y179,'標準様式１（勤務表_シフト記号表）'!$C$6:$L$47,10,FALSE))</f>
        <v/>
      </c>
      <c r="Z180" s="455" t="str">
        <f>IF(Z179="","",VLOOKUP(Z179,'標準様式１（勤務表_シフト記号表）'!$C$6:$L$47,10,FALSE))</f>
        <v/>
      </c>
      <c r="AA180" s="455" t="str">
        <f>IF(AA179="","",VLOOKUP(AA179,'標準様式１（勤務表_シフト記号表）'!$C$6:$L$47,10,FALSE))</f>
        <v/>
      </c>
      <c r="AB180" s="455" t="str">
        <f>IF(AB179="","",VLOOKUP(AB179,'標準様式１（勤務表_シフト記号表）'!$C$6:$L$47,10,FALSE))</f>
        <v/>
      </c>
      <c r="AC180" s="456" t="str">
        <f>IF(AC179="","",VLOOKUP(AC179,'標準様式１（勤務表_シフト記号表）'!$C$6:$L$47,10,FALSE))</f>
        <v/>
      </c>
      <c r="AD180" s="454" t="str">
        <f>IF(AD179="","",VLOOKUP(AD179,'標準様式１（勤務表_シフト記号表）'!$C$6:$L$47,10,FALSE))</f>
        <v/>
      </c>
      <c r="AE180" s="455" t="str">
        <f>IF(AE179="","",VLOOKUP(AE179,'標準様式１（勤務表_シフト記号表）'!$C$6:$L$47,10,FALSE))</f>
        <v/>
      </c>
      <c r="AF180" s="455" t="str">
        <f>IF(AF179="","",VLOOKUP(AF179,'標準様式１（勤務表_シフト記号表）'!$C$6:$L$47,10,FALSE))</f>
        <v/>
      </c>
      <c r="AG180" s="455" t="str">
        <f>IF(AG179="","",VLOOKUP(AG179,'標準様式１（勤務表_シフト記号表）'!$C$6:$L$47,10,FALSE))</f>
        <v/>
      </c>
      <c r="AH180" s="455" t="str">
        <f>IF(AH179="","",VLOOKUP(AH179,'標準様式１（勤務表_シフト記号表）'!$C$6:$L$47,10,FALSE))</f>
        <v/>
      </c>
      <c r="AI180" s="455" t="str">
        <f>IF(AI179="","",VLOOKUP(AI179,'標準様式１（勤務表_シフト記号表）'!$C$6:$L$47,10,FALSE))</f>
        <v/>
      </c>
      <c r="AJ180" s="456" t="str">
        <f>IF(AJ179="","",VLOOKUP(AJ179,'標準様式１（勤務表_シフト記号表）'!$C$6:$L$47,10,FALSE))</f>
        <v/>
      </c>
      <c r="AK180" s="454" t="str">
        <f>IF(AK179="","",VLOOKUP(AK179,'標準様式１（勤務表_シフト記号表）'!$C$6:$L$47,10,FALSE))</f>
        <v/>
      </c>
      <c r="AL180" s="455" t="str">
        <f>IF(AL179="","",VLOOKUP(AL179,'標準様式１（勤務表_シフト記号表）'!$C$6:$L$47,10,FALSE))</f>
        <v/>
      </c>
      <c r="AM180" s="455" t="str">
        <f>IF(AM179="","",VLOOKUP(AM179,'標準様式１（勤務表_シフト記号表）'!$C$6:$L$47,10,FALSE))</f>
        <v/>
      </c>
      <c r="AN180" s="455" t="str">
        <f>IF(AN179="","",VLOOKUP(AN179,'標準様式１（勤務表_シフト記号表）'!$C$6:$L$47,10,FALSE))</f>
        <v/>
      </c>
      <c r="AO180" s="455" t="str">
        <f>IF(AO179="","",VLOOKUP(AO179,'標準様式１（勤務表_シフト記号表）'!$C$6:$L$47,10,FALSE))</f>
        <v/>
      </c>
      <c r="AP180" s="455" t="str">
        <f>IF(AP179="","",VLOOKUP(AP179,'標準様式１（勤務表_シフト記号表）'!$C$6:$L$47,10,FALSE))</f>
        <v/>
      </c>
      <c r="AQ180" s="456" t="str">
        <f>IF(AQ179="","",VLOOKUP(AQ179,'標準様式１（勤務表_シフト記号表）'!$C$6:$L$47,10,FALSE))</f>
        <v/>
      </c>
      <c r="AR180" s="454" t="str">
        <f>IF(AR179="","",VLOOKUP(AR179,'標準様式１（勤務表_シフト記号表）'!$C$6:$L$47,10,FALSE))</f>
        <v/>
      </c>
      <c r="AS180" s="455" t="str">
        <f>IF(AS179="","",VLOOKUP(AS179,'標準様式１（勤務表_シフト記号表）'!$C$6:$L$47,10,FALSE))</f>
        <v/>
      </c>
      <c r="AT180" s="455" t="str">
        <f>IF(AT179="","",VLOOKUP(AT179,'標準様式１（勤務表_シフト記号表）'!$C$6:$L$47,10,FALSE))</f>
        <v/>
      </c>
      <c r="AU180" s="455" t="str">
        <f>IF(AU179="","",VLOOKUP(AU179,'標準様式１（勤務表_シフト記号表）'!$C$6:$L$47,10,FALSE))</f>
        <v/>
      </c>
      <c r="AV180" s="455" t="str">
        <f>IF(AV179="","",VLOOKUP(AV179,'標準様式１（勤務表_シフト記号表）'!$C$6:$L$47,10,FALSE))</f>
        <v/>
      </c>
      <c r="AW180" s="455" t="str">
        <f>IF(AW179="","",VLOOKUP(AW179,'標準様式１（勤務表_シフト記号表）'!$C$6:$L$47,10,FALSE))</f>
        <v/>
      </c>
      <c r="AX180" s="456" t="str">
        <f>IF(AX179="","",VLOOKUP(AX179,'標準様式１（勤務表_シフト記号表）'!$C$6:$L$47,10,FALSE))</f>
        <v/>
      </c>
      <c r="AY180" s="454" t="str">
        <f>IF(AY179="","",VLOOKUP(AY179,'標準様式１（勤務表_シフト記号表）'!$C$6:$L$47,10,FALSE))</f>
        <v/>
      </c>
      <c r="AZ180" s="455" t="str">
        <f>IF(AZ179="","",VLOOKUP(AZ179,'標準様式１（勤務表_シフト記号表）'!$C$6:$L$47,10,FALSE))</f>
        <v/>
      </c>
      <c r="BA180" s="455" t="str">
        <f>IF(BA179="","",VLOOKUP(BA179,'標準様式１（勤務表_シフト記号表）'!$C$6:$L$47,10,FALSE))</f>
        <v/>
      </c>
      <c r="BB180" s="1242">
        <f>IF($BE$3="４週",SUM(W180:AX180),IF($BE$3="暦月",SUM(W180:BA180),""))</f>
        <v>0</v>
      </c>
      <c r="BC180" s="1243"/>
      <c r="BD180" s="1244">
        <f>IF($BE$3="４週",BB180/4,IF($BE$3="暦月",(BB180/($BE$8/7)),""))</f>
        <v>0</v>
      </c>
      <c r="BE180" s="1243"/>
      <c r="BF180" s="1239"/>
      <c r="BG180" s="1240"/>
      <c r="BH180" s="1240"/>
      <c r="BI180" s="1240"/>
      <c r="BJ180" s="1241"/>
    </row>
    <row r="181" spans="2:62" ht="20.25" customHeight="1">
      <c r="B181" s="1152">
        <f>B179+1</f>
        <v>83</v>
      </c>
      <c r="C181" s="1216"/>
      <c r="D181" s="1143"/>
      <c r="E181" s="449"/>
      <c r="F181" s="450"/>
      <c r="G181" s="449"/>
      <c r="H181" s="450"/>
      <c r="I181" s="1217"/>
      <c r="J181" s="1218"/>
      <c r="K181" s="1141"/>
      <c r="L181" s="1142"/>
      <c r="M181" s="1142"/>
      <c r="N181" s="1143"/>
      <c r="O181" s="1147"/>
      <c r="P181" s="1148"/>
      <c r="Q181" s="1148"/>
      <c r="R181" s="1148"/>
      <c r="S181" s="1149"/>
      <c r="T181" s="469" t="s">
        <v>484</v>
      </c>
      <c r="U181" s="470"/>
      <c r="V181" s="471"/>
      <c r="W181" s="462"/>
      <c r="X181" s="463"/>
      <c r="Y181" s="463"/>
      <c r="Z181" s="463"/>
      <c r="AA181" s="463"/>
      <c r="AB181" s="463"/>
      <c r="AC181" s="464"/>
      <c r="AD181" s="462"/>
      <c r="AE181" s="463"/>
      <c r="AF181" s="463"/>
      <c r="AG181" s="463"/>
      <c r="AH181" s="463"/>
      <c r="AI181" s="463"/>
      <c r="AJ181" s="464"/>
      <c r="AK181" s="462"/>
      <c r="AL181" s="463"/>
      <c r="AM181" s="463"/>
      <c r="AN181" s="463"/>
      <c r="AO181" s="463"/>
      <c r="AP181" s="463"/>
      <c r="AQ181" s="464"/>
      <c r="AR181" s="462"/>
      <c r="AS181" s="463"/>
      <c r="AT181" s="463"/>
      <c r="AU181" s="463"/>
      <c r="AV181" s="463"/>
      <c r="AW181" s="463"/>
      <c r="AX181" s="464"/>
      <c r="AY181" s="462"/>
      <c r="AZ181" s="463"/>
      <c r="BA181" s="465"/>
      <c r="BB181" s="1150"/>
      <c r="BC181" s="1151"/>
      <c r="BD181" s="1205"/>
      <c r="BE181" s="1206"/>
      <c r="BF181" s="1207"/>
      <c r="BG181" s="1208"/>
      <c r="BH181" s="1208"/>
      <c r="BI181" s="1208"/>
      <c r="BJ181" s="1209"/>
    </row>
    <row r="182" spans="2:62" ht="20.25" customHeight="1">
      <c r="B182" s="1153"/>
      <c r="C182" s="1245"/>
      <c r="D182" s="1246"/>
      <c r="E182" s="472"/>
      <c r="F182" s="473">
        <f>C181</f>
        <v>0</v>
      </c>
      <c r="G182" s="472"/>
      <c r="H182" s="473">
        <f>I181</f>
        <v>0</v>
      </c>
      <c r="I182" s="1247"/>
      <c r="J182" s="1248"/>
      <c r="K182" s="1249"/>
      <c r="L182" s="1250"/>
      <c r="M182" s="1250"/>
      <c r="N182" s="1246"/>
      <c r="O182" s="1147"/>
      <c r="P182" s="1148"/>
      <c r="Q182" s="1148"/>
      <c r="R182" s="1148"/>
      <c r="S182" s="1149"/>
      <c r="T182" s="466" t="s">
        <v>487</v>
      </c>
      <c r="U182" s="467"/>
      <c r="V182" s="468"/>
      <c r="W182" s="454" t="str">
        <f>IF(W181="","",VLOOKUP(W181,'標準様式１（勤務表_シフト記号表）'!$C$6:$L$47,10,FALSE))</f>
        <v/>
      </c>
      <c r="X182" s="455" t="str">
        <f>IF(X181="","",VLOOKUP(X181,'標準様式１（勤務表_シフト記号表）'!$C$6:$L$47,10,FALSE))</f>
        <v/>
      </c>
      <c r="Y182" s="455" t="str">
        <f>IF(Y181="","",VLOOKUP(Y181,'標準様式１（勤務表_シフト記号表）'!$C$6:$L$47,10,FALSE))</f>
        <v/>
      </c>
      <c r="Z182" s="455" t="str">
        <f>IF(Z181="","",VLOOKUP(Z181,'標準様式１（勤務表_シフト記号表）'!$C$6:$L$47,10,FALSE))</f>
        <v/>
      </c>
      <c r="AA182" s="455" t="str">
        <f>IF(AA181="","",VLOOKUP(AA181,'標準様式１（勤務表_シフト記号表）'!$C$6:$L$47,10,FALSE))</f>
        <v/>
      </c>
      <c r="AB182" s="455" t="str">
        <f>IF(AB181="","",VLOOKUP(AB181,'標準様式１（勤務表_シフト記号表）'!$C$6:$L$47,10,FALSE))</f>
        <v/>
      </c>
      <c r="AC182" s="456" t="str">
        <f>IF(AC181="","",VLOOKUP(AC181,'標準様式１（勤務表_シフト記号表）'!$C$6:$L$47,10,FALSE))</f>
        <v/>
      </c>
      <c r="AD182" s="454" t="str">
        <f>IF(AD181="","",VLOOKUP(AD181,'標準様式１（勤務表_シフト記号表）'!$C$6:$L$47,10,FALSE))</f>
        <v/>
      </c>
      <c r="AE182" s="455" t="str">
        <f>IF(AE181="","",VLOOKUP(AE181,'標準様式１（勤務表_シフト記号表）'!$C$6:$L$47,10,FALSE))</f>
        <v/>
      </c>
      <c r="AF182" s="455" t="str">
        <f>IF(AF181="","",VLOOKUP(AF181,'標準様式１（勤務表_シフト記号表）'!$C$6:$L$47,10,FALSE))</f>
        <v/>
      </c>
      <c r="AG182" s="455" t="str">
        <f>IF(AG181="","",VLOOKUP(AG181,'標準様式１（勤務表_シフト記号表）'!$C$6:$L$47,10,FALSE))</f>
        <v/>
      </c>
      <c r="AH182" s="455" t="str">
        <f>IF(AH181="","",VLOOKUP(AH181,'標準様式１（勤務表_シフト記号表）'!$C$6:$L$47,10,FALSE))</f>
        <v/>
      </c>
      <c r="AI182" s="455" t="str">
        <f>IF(AI181="","",VLOOKUP(AI181,'標準様式１（勤務表_シフト記号表）'!$C$6:$L$47,10,FALSE))</f>
        <v/>
      </c>
      <c r="AJ182" s="456" t="str">
        <f>IF(AJ181="","",VLOOKUP(AJ181,'標準様式１（勤務表_シフト記号表）'!$C$6:$L$47,10,FALSE))</f>
        <v/>
      </c>
      <c r="AK182" s="454" t="str">
        <f>IF(AK181="","",VLOOKUP(AK181,'標準様式１（勤務表_シフト記号表）'!$C$6:$L$47,10,FALSE))</f>
        <v/>
      </c>
      <c r="AL182" s="455" t="str">
        <f>IF(AL181="","",VLOOKUP(AL181,'標準様式１（勤務表_シフト記号表）'!$C$6:$L$47,10,FALSE))</f>
        <v/>
      </c>
      <c r="AM182" s="455" t="str">
        <f>IF(AM181="","",VLOOKUP(AM181,'標準様式１（勤務表_シフト記号表）'!$C$6:$L$47,10,FALSE))</f>
        <v/>
      </c>
      <c r="AN182" s="455" t="str">
        <f>IF(AN181="","",VLOOKUP(AN181,'標準様式１（勤務表_シフト記号表）'!$C$6:$L$47,10,FALSE))</f>
        <v/>
      </c>
      <c r="AO182" s="455" t="str">
        <f>IF(AO181="","",VLOOKUP(AO181,'標準様式１（勤務表_シフト記号表）'!$C$6:$L$47,10,FALSE))</f>
        <v/>
      </c>
      <c r="AP182" s="455" t="str">
        <f>IF(AP181="","",VLOOKUP(AP181,'標準様式１（勤務表_シフト記号表）'!$C$6:$L$47,10,FALSE))</f>
        <v/>
      </c>
      <c r="AQ182" s="456" t="str">
        <f>IF(AQ181="","",VLOOKUP(AQ181,'標準様式１（勤務表_シフト記号表）'!$C$6:$L$47,10,FALSE))</f>
        <v/>
      </c>
      <c r="AR182" s="454" t="str">
        <f>IF(AR181="","",VLOOKUP(AR181,'標準様式１（勤務表_シフト記号表）'!$C$6:$L$47,10,FALSE))</f>
        <v/>
      </c>
      <c r="AS182" s="455" t="str">
        <f>IF(AS181="","",VLOOKUP(AS181,'標準様式１（勤務表_シフト記号表）'!$C$6:$L$47,10,FALSE))</f>
        <v/>
      </c>
      <c r="AT182" s="455" t="str">
        <f>IF(AT181="","",VLOOKUP(AT181,'標準様式１（勤務表_シフト記号表）'!$C$6:$L$47,10,FALSE))</f>
        <v/>
      </c>
      <c r="AU182" s="455" t="str">
        <f>IF(AU181="","",VLOOKUP(AU181,'標準様式１（勤務表_シフト記号表）'!$C$6:$L$47,10,FALSE))</f>
        <v/>
      </c>
      <c r="AV182" s="455" t="str">
        <f>IF(AV181="","",VLOOKUP(AV181,'標準様式１（勤務表_シフト記号表）'!$C$6:$L$47,10,FALSE))</f>
        <v/>
      </c>
      <c r="AW182" s="455" t="str">
        <f>IF(AW181="","",VLOOKUP(AW181,'標準様式１（勤務表_シフト記号表）'!$C$6:$L$47,10,FALSE))</f>
        <v/>
      </c>
      <c r="AX182" s="456" t="str">
        <f>IF(AX181="","",VLOOKUP(AX181,'標準様式１（勤務表_シフト記号表）'!$C$6:$L$47,10,FALSE))</f>
        <v/>
      </c>
      <c r="AY182" s="454" t="str">
        <f>IF(AY181="","",VLOOKUP(AY181,'標準様式１（勤務表_シフト記号表）'!$C$6:$L$47,10,FALSE))</f>
        <v/>
      </c>
      <c r="AZ182" s="455" t="str">
        <f>IF(AZ181="","",VLOOKUP(AZ181,'標準様式１（勤務表_シフト記号表）'!$C$6:$L$47,10,FALSE))</f>
        <v/>
      </c>
      <c r="BA182" s="455" t="str">
        <f>IF(BA181="","",VLOOKUP(BA181,'標準様式１（勤務表_シフト記号表）'!$C$6:$L$47,10,FALSE))</f>
        <v/>
      </c>
      <c r="BB182" s="1242">
        <f>IF($BE$3="４週",SUM(W182:AX182),IF($BE$3="暦月",SUM(W182:BA182),""))</f>
        <v>0</v>
      </c>
      <c r="BC182" s="1243"/>
      <c r="BD182" s="1244">
        <f>IF($BE$3="４週",BB182/4,IF($BE$3="暦月",(BB182/($BE$8/7)),""))</f>
        <v>0</v>
      </c>
      <c r="BE182" s="1243"/>
      <c r="BF182" s="1239"/>
      <c r="BG182" s="1240"/>
      <c r="BH182" s="1240"/>
      <c r="BI182" s="1240"/>
      <c r="BJ182" s="1241"/>
    </row>
    <row r="183" spans="2:62" ht="20.25" customHeight="1">
      <c r="B183" s="1152">
        <f>B181+1</f>
        <v>84</v>
      </c>
      <c r="C183" s="1216"/>
      <c r="D183" s="1143"/>
      <c r="E183" s="449"/>
      <c r="F183" s="450"/>
      <c r="G183" s="449"/>
      <c r="H183" s="450"/>
      <c r="I183" s="1217"/>
      <c r="J183" s="1218"/>
      <c r="K183" s="1141"/>
      <c r="L183" s="1142"/>
      <c r="M183" s="1142"/>
      <c r="N183" s="1143"/>
      <c r="O183" s="1147"/>
      <c r="P183" s="1148"/>
      <c r="Q183" s="1148"/>
      <c r="R183" s="1148"/>
      <c r="S183" s="1149"/>
      <c r="T183" s="469" t="s">
        <v>484</v>
      </c>
      <c r="U183" s="470"/>
      <c r="V183" s="471"/>
      <c r="W183" s="462"/>
      <c r="X183" s="463"/>
      <c r="Y183" s="463"/>
      <c r="Z183" s="463"/>
      <c r="AA183" s="463"/>
      <c r="AB183" s="463"/>
      <c r="AC183" s="464"/>
      <c r="AD183" s="462"/>
      <c r="AE183" s="463"/>
      <c r="AF183" s="463"/>
      <c r="AG183" s="463"/>
      <c r="AH183" s="463"/>
      <c r="AI183" s="463"/>
      <c r="AJ183" s="464"/>
      <c r="AK183" s="462"/>
      <c r="AL183" s="463"/>
      <c r="AM183" s="463"/>
      <c r="AN183" s="463"/>
      <c r="AO183" s="463"/>
      <c r="AP183" s="463"/>
      <c r="AQ183" s="464"/>
      <c r="AR183" s="462"/>
      <c r="AS183" s="463"/>
      <c r="AT183" s="463"/>
      <c r="AU183" s="463"/>
      <c r="AV183" s="463"/>
      <c r="AW183" s="463"/>
      <c r="AX183" s="464"/>
      <c r="AY183" s="462"/>
      <c r="AZ183" s="463"/>
      <c r="BA183" s="465"/>
      <c r="BB183" s="1150"/>
      <c r="BC183" s="1151"/>
      <c r="BD183" s="1205"/>
      <c r="BE183" s="1206"/>
      <c r="BF183" s="1207"/>
      <c r="BG183" s="1208"/>
      <c r="BH183" s="1208"/>
      <c r="BI183" s="1208"/>
      <c r="BJ183" s="1209"/>
    </row>
    <row r="184" spans="2:62" ht="20.25" customHeight="1">
      <c r="B184" s="1153"/>
      <c r="C184" s="1245"/>
      <c r="D184" s="1246"/>
      <c r="E184" s="472"/>
      <c r="F184" s="473">
        <f>C183</f>
        <v>0</v>
      </c>
      <c r="G184" s="472"/>
      <c r="H184" s="473">
        <f>I183</f>
        <v>0</v>
      </c>
      <c r="I184" s="1247"/>
      <c r="J184" s="1248"/>
      <c r="K184" s="1249"/>
      <c r="L184" s="1250"/>
      <c r="M184" s="1250"/>
      <c r="N184" s="1246"/>
      <c r="O184" s="1147"/>
      <c r="P184" s="1148"/>
      <c r="Q184" s="1148"/>
      <c r="R184" s="1148"/>
      <c r="S184" s="1149"/>
      <c r="T184" s="466" t="s">
        <v>487</v>
      </c>
      <c r="U184" s="467"/>
      <c r="V184" s="468"/>
      <c r="W184" s="454" t="str">
        <f>IF(W183="","",VLOOKUP(W183,'標準様式１（勤務表_シフト記号表）'!$C$6:$L$47,10,FALSE))</f>
        <v/>
      </c>
      <c r="X184" s="455" t="str">
        <f>IF(X183="","",VLOOKUP(X183,'標準様式１（勤務表_シフト記号表）'!$C$6:$L$47,10,FALSE))</f>
        <v/>
      </c>
      <c r="Y184" s="455" t="str">
        <f>IF(Y183="","",VLOOKUP(Y183,'標準様式１（勤務表_シフト記号表）'!$C$6:$L$47,10,FALSE))</f>
        <v/>
      </c>
      <c r="Z184" s="455" t="str">
        <f>IF(Z183="","",VLOOKUP(Z183,'標準様式１（勤務表_シフト記号表）'!$C$6:$L$47,10,FALSE))</f>
        <v/>
      </c>
      <c r="AA184" s="455" t="str">
        <f>IF(AA183="","",VLOOKUP(AA183,'標準様式１（勤務表_シフト記号表）'!$C$6:$L$47,10,FALSE))</f>
        <v/>
      </c>
      <c r="AB184" s="455" t="str">
        <f>IF(AB183="","",VLOOKUP(AB183,'標準様式１（勤務表_シフト記号表）'!$C$6:$L$47,10,FALSE))</f>
        <v/>
      </c>
      <c r="AC184" s="456" t="str">
        <f>IF(AC183="","",VLOOKUP(AC183,'標準様式１（勤務表_シフト記号表）'!$C$6:$L$47,10,FALSE))</f>
        <v/>
      </c>
      <c r="AD184" s="454" t="str">
        <f>IF(AD183="","",VLOOKUP(AD183,'標準様式１（勤務表_シフト記号表）'!$C$6:$L$47,10,FALSE))</f>
        <v/>
      </c>
      <c r="AE184" s="455" t="str">
        <f>IF(AE183="","",VLOOKUP(AE183,'標準様式１（勤務表_シフト記号表）'!$C$6:$L$47,10,FALSE))</f>
        <v/>
      </c>
      <c r="AF184" s="455" t="str">
        <f>IF(AF183="","",VLOOKUP(AF183,'標準様式１（勤務表_シフト記号表）'!$C$6:$L$47,10,FALSE))</f>
        <v/>
      </c>
      <c r="AG184" s="455" t="str">
        <f>IF(AG183="","",VLOOKUP(AG183,'標準様式１（勤務表_シフト記号表）'!$C$6:$L$47,10,FALSE))</f>
        <v/>
      </c>
      <c r="AH184" s="455" t="str">
        <f>IF(AH183="","",VLOOKUP(AH183,'標準様式１（勤務表_シフト記号表）'!$C$6:$L$47,10,FALSE))</f>
        <v/>
      </c>
      <c r="AI184" s="455" t="str">
        <f>IF(AI183="","",VLOOKUP(AI183,'標準様式１（勤務表_シフト記号表）'!$C$6:$L$47,10,FALSE))</f>
        <v/>
      </c>
      <c r="AJ184" s="456" t="str">
        <f>IF(AJ183="","",VLOOKUP(AJ183,'標準様式１（勤務表_シフト記号表）'!$C$6:$L$47,10,FALSE))</f>
        <v/>
      </c>
      <c r="AK184" s="454" t="str">
        <f>IF(AK183="","",VLOOKUP(AK183,'標準様式１（勤務表_シフト記号表）'!$C$6:$L$47,10,FALSE))</f>
        <v/>
      </c>
      <c r="AL184" s="455" t="str">
        <f>IF(AL183="","",VLOOKUP(AL183,'標準様式１（勤務表_シフト記号表）'!$C$6:$L$47,10,FALSE))</f>
        <v/>
      </c>
      <c r="AM184" s="455" t="str">
        <f>IF(AM183="","",VLOOKUP(AM183,'標準様式１（勤務表_シフト記号表）'!$C$6:$L$47,10,FALSE))</f>
        <v/>
      </c>
      <c r="AN184" s="455" t="str">
        <f>IF(AN183="","",VLOOKUP(AN183,'標準様式１（勤務表_シフト記号表）'!$C$6:$L$47,10,FALSE))</f>
        <v/>
      </c>
      <c r="AO184" s="455" t="str">
        <f>IF(AO183="","",VLOOKUP(AO183,'標準様式１（勤務表_シフト記号表）'!$C$6:$L$47,10,FALSE))</f>
        <v/>
      </c>
      <c r="AP184" s="455" t="str">
        <f>IF(AP183="","",VLOOKUP(AP183,'標準様式１（勤務表_シフト記号表）'!$C$6:$L$47,10,FALSE))</f>
        <v/>
      </c>
      <c r="AQ184" s="456" t="str">
        <f>IF(AQ183="","",VLOOKUP(AQ183,'標準様式１（勤務表_シフト記号表）'!$C$6:$L$47,10,FALSE))</f>
        <v/>
      </c>
      <c r="AR184" s="454" t="str">
        <f>IF(AR183="","",VLOOKUP(AR183,'標準様式１（勤務表_シフト記号表）'!$C$6:$L$47,10,FALSE))</f>
        <v/>
      </c>
      <c r="AS184" s="455" t="str">
        <f>IF(AS183="","",VLOOKUP(AS183,'標準様式１（勤務表_シフト記号表）'!$C$6:$L$47,10,FALSE))</f>
        <v/>
      </c>
      <c r="AT184" s="455" t="str">
        <f>IF(AT183="","",VLOOKUP(AT183,'標準様式１（勤務表_シフト記号表）'!$C$6:$L$47,10,FALSE))</f>
        <v/>
      </c>
      <c r="AU184" s="455" t="str">
        <f>IF(AU183="","",VLOOKUP(AU183,'標準様式１（勤務表_シフト記号表）'!$C$6:$L$47,10,FALSE))</f>
        <v/>
      </c>
      <c r="AV184" s="455" t="str">
        <f>IF(AV183="","",VLOOKUP(AV183,'標準様式１（勤務表_シフト記号表）'!$C$6:$L$47,10,FALSE))</f>
        <v/>
      </c>
      <c r="AW184" s="455" t="str">
        <f>IF(AW183="","",VLOOKUP(AW183,'標準様式１（勤務表_シフト記号表）'!$C$6:$L$47,10,FALSE))</f>
        <v/>
      </c>
      <c r="AX184" s="456" t="str">
        <f>IF(AX183="","",VLOOKUP(AX183,'標準様式１（勤務表_シフト記号表）'!$C$6:$L$47,10,FALSE))</f>
        <v/>
      </c>
      <c r="AY184" s="454" t="str">
        <f>IF(AY183="","",VLOOKUP(AY183,'標準様式１（勤務表_シフト記号表）'!$C$6:$L$47,10,FALSE))</f>
        <v/>
      </c>
      <c r="AZ184" s="455" t="str">
        <f>IF(AZ183="","",VLOOKUP(AZ183,'標準様式１（勤務表_シフト記号表）'!$C$6:$L$47,10,FALSE))</f>
        <v/>
      </c>
      <c r="BA184" s="455" t="str">
        <f>IF(BA183="","",VLOOKUP(BA183,'標準様式１（勤務表_シフト記号表）'!$C$6:$L$47,10,FALSE))</f>
        <v/>
      </c>
      <c r="BB184" s="1242">
        <f>IF($BE$3="４週",SUM(W184:AX184),IF($BE$3="暦月",SUM(W184:BA184),""))</f>
        <v>0</v>
      </c>
      <c r="BC184" s="1243"/>
      <c r="BD184" s="1244">
        <f>IF($BE$3="４週",BB184/4,IF($BE$3="暦月",(BB184/($BE$8/7)),""))</f>
        <v>0</v>
      </c>
      <c r="BE184" s="1243"/>
      <c r="BF184" s="1239"/>
      <c r="BG184" s="1240"/>
      <c r="BH184" s="1240"/>
      <c r="BI184" s="1240"/>
      <c r="BJ184" s="1241"/>
    </row>
    <row r="185" spans="2:62" ht="20.25" customHeight="1">
      <c r="B185" s="1152">
        <f>B183+1</f>
        <v>85</v>
      </c>
      <c r="C185" s="1216"/>
      <c r="D185" s="1143"/>
      <c r="E185" s="449"/>
      <c r="F185" s="450"/>
      <c r="G185" s="449"/>
      <c r="H185" s="450"/>
      <c r="I185" s="1217"/>
      <c r="J185" s="1218"/>
      <c r="K185" s="1141"/>
      <c r="L185" s="1142"/>
      <c r="M185" s="1142"/>
      <c r="N185" s="1143"/>
      <c r="O185" s="1147"/>
      <c r="P185" s="1148"/>
      <c r="Q185" s="1148"/>
      <c r="R185" s="1148"/>
      <c r="S185" s="1149"/>
      <c r="T185" s="469" t="s">
        <v>484</v>
      </c>
      <c r="U185" s="470"/>
      <c r="V185" s="471"/>
      <c r="W185" s="462"/>
      <c r="X185" s="463"/>
      <c r="Y185" s="463"/>
      <c r="Z185" s="463"/>
      <c r="AA185" s="463"/>
      <c r="AB185" s="463"/>
      <c r="AC185" s="464"/>
      <c r="AD185" s="462"/>
      <c r="AE185" s="463"/>
      <c r="AF185" s="463"/>
      <c r="AG185" s="463"/>
      <c r="AH185" s="463"/>
      <c r="AI185" s="463"/>
      <c r="AJ185" s="464"/>
      <c r="AK185" s="462"/>
      <c r="AL185" s="463"/>
      <c r="AM185" s="463"/>
      <c r="AN185" s="463"/>
      <c r="AO185" s="463"/>
      <c r="AP185" s="463"/>
      <c r="AQ185" s="464"/>
      <c r="AR185" s="462"/>
      <c r="AS185" s="463"/>
      <c r="AT185" s="463"/>
      <c r="AU185" s="463"/>
      <c r="AV185" s="463"/>
      <c r="AW185" s="463"/>
      <c r="AX185" s="464"/>
      <c r="AY185" s="462"/>
      <c r="AZ185" s="463"/>
      <c r="BA185" s="465"/>
      <c r="BB185" s="1150"/>
      <c r="BC185" s="1151"/>
      <c r="BD185" s="1205"/>
      <c r="BE185" s="1206"/>
      <c r="BF185" s="1207"/>
      <c r="BG185" s="1208"/>
      <c r="BH185" s="1208"/>
      <c r="BI185" s="1208"/>
      <c r="BJ185" s="1209"/>
    </row>
    <row r="186" spans="2:62" ht="20.25" customHeight="1">
      <c r="B186" s="1153"/>
      <c r="C186" s="1245"/>
      <c r="D186" s="1246"/>
      <c r="E186" s="472"/>
      <c r="F186" s="473">
        <f>C185</f>
        <v>0</v>
      </c>
      <c r="G186" s="472"/>
      <c r="H186" s="473">
        <f>I185</f>
        <v>0</v>
      </c>
      <c r="I186" s="1247"/>
      <c r="J186" s="1248"/>
      <c r="K186" s="1249"/>
      <c r="L186" s="1250"/>
      <c r="M186" s="1250"/>
      <c r="N186" s="1246"/>
      <c r="O186" s="1147"/>
      <c r="P186" s="1148"/>
      <c r="Q186" s="1148"/>
      <c r="R186" s="1148"/>
      <c r="S186" s="1149"/>
      <c r="T186" s="466" t="s">
        <v>487</v>
      </c>
      <c r="U186" s="467"/>
      <c r="V186" s="468"/>
      <c r="W186" s="454" t="str">
        <f>IF(W185="","",VLOOKUP(W185,'標準様式１（勤務表_シフト記号表）'!$C$6:$L$47,10,FALSE))</f>
        <v/>
      </c>
      <c r="X186" s="455" t="str">
        <f>IF(X185="","",VLOOKUP(X185,'標準様式１（勤務表_シフト記号表）'!$C$6:$L$47,10,FALSE))</f>
        <v/>
      </c>
      <c r="Y186" s="455" t="str">
        <f>IF(Y185="","",VLOOKUP(Y185,'標準様式１（勤務表_シフト記号表）'!$C$6:$L$47,10,FALSE))</f>
        <v/>
      </c>
      <c r="Z186" s="455" t="str">
        <f>IF(Z185="","",VLOOKUP(Z185,'標準様式１（勤務表_シフト記号表）'!$C$6:$L$47,10,FALSE))</f>
        <v/>
      </c>
      <c r="AA186" s="455" t="str">
        <f>IF(AA185="","",VLOOKUP(AA185,'標準様式１（勤務表_シフト記号表）'!$C$6:$L$47,10,FALSE))</f>
        <v/>
      </c>
      <c r="AB186" s="455" t="str">
        <f>IF(AB185="","",VLOOKUP(AB185,'標準様式１（勤務表_シフト記号表）'!$C$6:$L$47,10,FALSE))</f>
        <v/>
      </c>
      <c r="AC186" s="456" t="str">
        <f>IF(AC185="","",VLOOKUP(AC185,'標準様式１（勤務表_シフト記号表）'!$C$6:$L$47,10,FALSE))</f>
        <v/>
      </c>
      <c r="AD186" s="454" t="str">
        <f>IF(AD185="","",VLOOKUP(AD185,'標準様式１（勤務表_シフト記号表）'!$C$6:$L$47,10,FALSE))</f>
        <v/>
      </c>
      <c r="AE186" s="455" t="str">
        <f>IF(AE185="","",VLOOKUP(AE185,'標準様式１（勤務表_シフト記号表）'!$C$6:$L$47,10,FALSE))</f>
        <v/>
      </c>
      <c r="AF186" s="455" t="str">
        <f>IF(AF185="","",VLOOKUP(AF185,'標準様式１（勤務表_シフト記号表）'!$C$6:$L$47,10,FALSE))</f>
        <v/>
      </c>
      <c r="AG186" s="455" t="str">
        <f>IF(AG185="","",VLOOKUP(AG185,'標準様式１（勤務表_シフト記号表）'!$C$6:$L$47,10,FALSE))</f>
        <v/>
      </c>
      <c r="AH186" s="455" t="str">
        <f>IF(AH185="","",VLOOKUP(AH185,'標準様式１（勤務表_シフト記号表）'!$C$6:$L$47,10,FALSE))</f>
        <v/>
      </c>
      <c r="AI186" s="455" t="str">
        <f>IF(AI185="","",VLOOKUP(AI185,'標準様式１（勤務表_シフト記号表）'!$C$6:$L$47,10,FALSE))</f>
        <v/>
      </c>
      <c r="AJ186" s="456" t="str">
        <f>IF(AJ185="","",VLOOKUP(AJ185,'標準様式１（勤務表_シフト記号表）'!$C$6:$L$47,10,FALSE))</f>
        <v/>
      </c>
      <c r="AK186" s="454" t="str">
        <f>IF(AK185="","",VLOOKUP(AK185,'標準様式１（勤務表_シフト記号表）'!$C$6:$L$47,10,FALSE))</f>
        <v/>
      </c>
      <c r="AL186" s="455" t="str">
        <f>IF(AL185="","",VLOOKUP(AL185,'標準様式１（勤務表_シフト記号表）'!$C$6:$L$47,10,FALSE))</f>
        <v/>
      </c>
      <c r="AM186" s="455" t="str">
        <f>IF(AM185="","",VLOOKUP(AM185,'標準様式１（勤務表_シフト記号表）'!$C$6:$L$47,10,FALSE))</f>
        <v/>
      </c>
      <c r="AN186" s="455" t="str">
        <f>IF(AN185="","",VLOOKUP(AN185,'標準様式１（勤務表_シフト記号表）'!$C$6:$L$47,10,FALSE))</f>
        <v/>
      </c>
      <c r="AO186" s="455" t="str">
        <f>IF(AO185="","",VLOOKUP(AO185,'標準様式１（勤務表_シフト記号表）'!$C$6:$L$47,10,FALSE))</f>
        <v/>
      </c>
      <c r="AP186" s="455" t="str">
        <f>IF(AP185="","",VLOOKUP(AP185,'標準様式１（勤務表_シフト記号表）'!$C$6:$L$47,10,FALSE))</f>
        <v/>
      </c>
      <c r="AQ186" s="456" t="str">
        <f>IF(AQ185="","",VLOOKUP(AQ185,'標準様式１（勤務表_シフト記号表）'!$C$6:$L$47,10,FALSE))</f>
        <v/>
      </c>
      <c r="AR186" s="454" t="str">
        <f>IF(AR185="","",VLOOKUP(AR185,'標準様式１（勤務表_シフト記号表）'!$C$6:$L$47,10,FALSE))</f>
        <v/>
      </c>
      <c r="AS186" s="455" t="str">
        <f>IF(AS185="","",VLOOKUP(AS185,'標準様式１（勤務表_シフト記号表）'!$C$6:$L$47,10,FALSE))</f>
        <v/>
      </c>
      <c r="AT186" s="455" t="str">
        <f>IF(AT185="","",VLOOKUP(AT185,'標準様式１（勤務表_シフト記号表）'!$C$6:$L$47,10,FALSE))</f>
        <v/>
      </c>
      <c r="AU186" s="455" t="str">
        <f>IF(AU185="","",VLOOKUP(AU185,'標準様式１（勤務表_シフト記号表）'!$C$6:$L$47,10,FALSE))</f>
        <v/>
      </c>
      <c r="AV186" s="455" t="str">
        <f>IF(AV185="","",VLOOKUP(AV185,'標準様式１（勤務表_シフト記号表）'!$C$6:$L$47,10,FALSE))</f>
        <v/>
      </c>
      <c r="AW186" s="455" t="str">
        <f>IF(AW185="","",VLOOKUP(AW185,'標準様式１（勤務表_シフト記号表）'!$C$6:$L$47,10,FALSE))</f>
        <v/>
      </c>
      <c r="AX186" s="456" t="str">
        <f>IF(AX185="","",VLOOKUP(AX185,'標準様式１（勤務表_シフト記号表）'!$C$6:$L$47,10,FALSE))</f>
        <v/>
      </c>
      <c r="AY186" s="454" t="str">
        <f>IF(AY185="","",VLOOKUP(AY185,'標準様式１（勤務表_シフト記号表）'!$C$6:$L$47,10,FALSE))</f>
        <v/>
      </c>
      <c r="AZ186" s="455" t="str">
        <f>IF(AZ185="","",VLOOKUP(AZ185,'標準様式１（勤務表_シフト記号表）'!$C$6:$L$47,10,FALSE))</f>
        <v/>
      </c>
      <c r="BA186" s="455" t="str">
        <f>IF(BA185="","",VLOOKUP(BA185,'標準様式１（勤務表_シフト記号表）'!$C$6:$L$47,10,FALSE))</f>
        <v/>
      </c>
      <c r="BB186" s="1242">
        <f>IF($BE$3="４週",SUM(W186:AX186),IF($BE$3="暦月",SUM(W186:BA186),""))</f>
        <v>0</v>
      </c>
      <c r="BC186" s="1243"/>
      <c r="BD186" s="1244">
        <f>IF($BE$3="４週",BB186/4,IF($BE$3="暦月",(BB186/($BE$8/7)),""))</f>
        <v>0</v>
      </c>
      <c r="BE186" s="1243"/>
      <c r="BF186" s="1239"/>
      <c r="BG186" s="1240"/>
      <c r="BH186" s="1240"/>
      <c r="BI186" s="1240"/>
      <c r="BJ186" s="1241"/>
    </row>
    <row r="187" spans="2:62" ht="20.25" customHeight="1">
      <c r="B187" s="1152">
        <f>B185+1</f>
        <v>86</v>
      </c>
      <c r="C187" s="1216"/>
      <c r="D187" s="1143"/>
      <c r="E187" s="449"/>
      <c r="F187" s="450"/>
      <c r="G187" s="449"/>
      <c r="H187" s="450"/>
      <c r="I187" s="1217"/>
      <c r="J187" s="1218"/>
      <c r="K187" s="1141"/>
      <c r="L187" s="1142"/>
      <c r="M187" s="1142"/>
      <c r="N187" s="1143"/>
      <c r="O187" s="1147"/>
      <c r="P187" s="1148"/>
      <c r="Q187" s="1148"/>
      <c r="R187" s="1148"/>
      <c r="S187" s="1149"/>
      <c r="T187" s="469" t="s">
        <v>484</v>
      </c>
      <c r="U187" s="470"/>
      <c r="V187" s="471"/>
      <c r="W187" s="462"/>
      <c r="X187" s="463"/>
      <c r="Y187" s="463"/>
      <c r="Z187" s="463"/>
      <c r="AA187" s="463"/>
      <c r="AB187" s="463"/>
      <c r="AC187" s="464"/>
      <c r="AD187" s="462"/>
      <c r="AE187" s="463"/>
      <c r="AF187" s="463"/>
      <c r="AG187" s="463"/>
      <c r="AH187" s="463"/>
      <c r="AI187" s="463"/>
      <c r="AJ187" s="464"/>
      <c r="AK187" s="462"/>
      <c r="AL187" s="463"/>
      <c r="AM187" s="463"/>
      <c r="AN187" s="463"/>
      <c r="AO187" s="463"/>
      <c r="AP187" s="463"/>
      <c r="AQ187" s="464"/>
      <c r="AR187" s="462"/>
      <c r="AS187" s="463"/>
      <c r="AT187" s="463"/>
      <c r="AU187" s="463"/>
      <c r="AV187" s="463"/>
      <c r="AW187" s="463"/>
      <c r="AX187" s="464"/>
      <c r="AY187" s="462"/>
      <c r="AZ187" s="463"/>
      <c r="BA187" s="465"/>
      <c r="BB187" s="1150"/>
      <c r="BC187" s="1151"/>
      <c r="BD187" s="1205"/>
      <c r="BE187" s="1206"/>
      <c r="BF187" s="1207"/>
      <c r="BG187" s="1208"/>
      <c r="BH187" s="1208"/>
      <c r="BI187" s="1208"/>
      <c r="BJ187" s="1209"/>
    </row>
    <row r="188" spans="2:62" ht="20.25" customHeight="1">
      <c r="B188" s="1153"/>
      <c r="C188" s="1245"/>
      <c r="D188" s="1246"/>
      <c r="E188" s="472"/>
      <c r="F188" s="473">
        <f>C187</f>
        <v>0</v>
      </c>
      <c r="G188" s="472"/>
      <c r="H188" s="473">
        <f>I187</f>
        <v>0</v>
      </c>
      <c r="I188" s="1247"/>
      <c r="J188" s="1248"/>
      <c r="K188" s="1249"/>
      <c r="L188" s="1250"/>
      <c r="M188" s="1250"/>
      <c r="N188" s="1246"/>
      <c r="O188" s="1147"/>
      <c r="P188" s="1148"/>
      <c r="Q188" s="1148"/>
      <c r="R188" s="1148"/>
      <c r="S188" s="1149"/>
      <c r="T188" s="466" t="s">
        <v>487</v>
      </c>
      <c r="U188" s="467"/>
      <c r="V188" s="468"/>
      <c r="W188" s="454" t="str">
        <f>IF(W187="","",VLOOKUP(W187,'標準様式１（勤務表_シフト記号表）'!$C$6:$L$47,10,FALSE))</f>
        <v/>
      </c>
      <c r="X188" s="455" t="str">
        <f>IF(X187="","",VLOOKUP(X187,'標準様式１（勤務表_シフト記号表）'!$C$6:$L$47,10,FALSE))</f>
        <v/>
      </c>
      <c r="Y188" s="455" t="str">
        <f>IF(Y187="","",VLOOKUP(Y187,'標準様式１（勤務表_シフト記号表）'!$C$6:$L$47,10,FALSE))</f>
        <v/>
      </c>
      <c r="Z188" s="455" t="str">
        <f>IF(Z187="","",VLOOKUP(Z187,'標準様式１（勤務表_シフト記号表）'!$C$6:$L$47,10,FALSE))</f>
        <v/>
      </c>
      <c r="AA188" s="455" t="str">
        <f>IF(AA187="","",VLOOKUP(AA187,'標準様式１（勤務表_シフト記号表）'!$C$6:$L$47,10,FALSE))</f>
        <v/>
      </c>
      <c r="AB188" s="455" t="str">
        <f>IF(AB187="","",VLOOKUP(AB187,'標準様式１（勤務表_シフト記号表）'!$C$6:$L$47,10,FALSE))</f>
        <v/>
      </c>
      <c r="AC188" s="456" t="str">
        <f>IF(AC187="","",VLOOKUP(AC187,'標準様式１（勤務表_シフト記号表）'!$C$6:$L$47,10,FALSE))</f>
        <v/>
      </c>
      <c r="AD188" s="454" t="str">
        <f>IF(AD187="","",VLOOKUP(AD187,'標準様式１（勤務表_シフト記号表）'!$C$6:$L$47,10,FALSE))</f>
        <v/>
      </c>
      <c r="AE188" s="455" t="str">
        <f>IF(AE187="","",VLOOKUP(AE187,'標準様式１（勤務表_シフト記号表）'!$C$6:$L$47,10,FALSE))</f>
        <v/>
      </c>
      <c r="AF188" s="455" t="str">
        <f>IF(AF187="","",VLOOKUP(AF187,'標準様式１（勤務表_シフト記号表）'!$C$6:$L$47,10,FALSE))</f>
        <v/>
      </c>
      <c r="AG188" s="455" t="str">
        <f>IF(AG187="","",VLOOKUP(AG187,'標準様式１（勤務表_シフト記号表）'!$C$6:$L$47,10,FALSE))</f>
        <v/>
      </c>
      <c r="AH188" s="455" t="str">
        <f>IF(AH187="","",VLOOKUP(AH187,'標準様式１（勤務表_シフト記号表）'!$C$6:$L$47,10,FALSE))</f>
        <v/>
      </c>
      <c r="AI188" s="455" t="str">
        <f>IF(AI187="","",VLOOKUP(AI187,'標準様式１（勤務表_シフト記号表）'!$C$6:$L$47,10,FALSE))</f>
        <v/>
      </c>
      <c r="AJ188" s="456" t="str">
        <f>IF(AJ187="","",VLOOKUP(AJ187,'標準様式１（勤務表_シフト記号表）'!$C$6:$L$47,10,FALSE))</f>
        <v/>
      </c>
      <c r="AK188" s="454" t="str">
        <f>IF(AK187="","",VLOOKUP(AK187,'標準様式１（勤務表_シフト記号表）'!$C$6:$L$47,10,FALSE))</f>
        <v/>
      </c>
      <c r="AL188" s="455" t="str">
        <f>IF(AL187="","",VLOOKUP(AL187,'標準様式１（勤務表_シフト記号表）'!$C$6:$L$47,10,FALSE))</f>
        <v/>
      </c>
      <c r="AM188" s="455" t="str">
        <f>IF(AM187="","",VLOOKUP(AM187,'標準様式１（勤務表_シフト記号表）'!$C$6:$L$47,10,FALSE))</f>
        <v/>
      </c>
      <c r="AN188" s="455" t="str">
        <f>IF(AN187="","",VLOOKUP(AN187,'標準様式１（勤務表_シフト記号表）'!$C$6:$L$47,10,FALSE))</f>
        <v/>
      </c>
      <c r="AO188" s="455" t="str">
        <f>IF(AO187="","",VLOOKUP(AO187,'標準様式１（勤務表_シフト記号表）'!$C$6:$L$47,10,FALSE))</f>
        <v/>
      </c>
      <c r="AP188" s="455" t="str">
        <f>IF(AP187="","",VLOOKUP(AP187,'標準様式１（勤務表_シフト記号表）'!$C$6:$L$47,10,FALSE))</f>
        <v/>
      </c>
      <c r="AQ188" s="456" t="str">
        <f>IF(AQ187="","",VLOOKUP(AQ187,'標準様式１（勤務表_シフト記号表）'!$C$6:$L$47,10,FALSE))</f>
        <v/>
      </c>
      <c r="AR188" s="454" t="str">
        <f>IF(AR187="","",VLOOKUP(AR187,'標準様式１（勤務表_シフト記号表）'!$C$6:$L$47,10,FALSE))</f>
        <v/>
      </c>
      <c r="AS188" s="455" t="str">
        <f>IF(AS187="","",VLOOKUP(AS187,'標準様式１（勤務表_シフト記号表）'!$C$6:$L$47,10,FALSE))</f>
        <v/>
      </c>
      <c r="AT188" s="455" t="str">
        <f>IF(AT187="","",VLOOKUP(AT187,'標準様式１（勤務表_シフト記号表）'!$C$6:$L$47,10,FALSE))</f>
        <v/>
      </c>
      <c r="AU188" s="455" t="str">
        <f>IF(AU187="","",VLOOKUP(AU187,'標準様式１（勤務表_シフト記号表）'!$C$6:$L$47,10,FALSE))</f>
        <v/>
      </c>
      <c r="AV188" s="455" t="str">
        <f>IF(AV187="","",VLOOKUP(AV187,'標準様式１（勤務表_シフト記号表）'!$C$6:$L$47,10,FALSE))</f>
        <v/>
      </c>
      <c r="AW188" s="455" t="str">
        <f>IF(AW187="","",VLOOKUP(AW187,'標準様式１（勤務表_シフト記号表）'!$C$6:$L$47,10,FALSE))</f>
        <v/>
      </c>
      <c r="AX188" s="456" t="str">
        <f>IF(AX187="","",VLOOKUP(AX187,'標準様式１（勤務表_シフト記号表）'!$C$6:$L$47,10,FALSE))</f>
        <v/>
      </c>
      <c r="AY188" s="454" t="str">
        <f>IF(AY187="","",VLOOKUP(AY187,'標準様式１（勤務表_シフト記号表）'!$C$6:$L$47,10,FALSE))</f>
        <v/>
      </c>
      <c r="AZ188" s="455" t="str">
        <f>IF(AZ187="","",VLOOKUP(AZ187,'標準様式１（勤務表_シフト記号表）'!$C$6:$L$47,10,FALSE))</f>
        <v/>
      </c>
      <c r="BA188" s="455" t="str">
        <f>IF(BA187="","",VLOOKUP(BA187,'標準様式１（勤務表_シフト記号表）'!$C$6:$L$47,10,FALSE))</f>
        <v/>
      </c>
      <c r="BB188" s="1242">
        <f>IF($BE$3="４週",SUM(W188:AX188),IF($BE$3="暦月",SUM(W188:BA188),""))</f>
        <v>0</v>
      </c>
      <c r="BC188" s="1243"/>
      <c r="BD188" s="1244">
        <f>IF($BE$3="４週",BB188/4,IF($BE$3="暦月",(BB188/($BE$8/7)),""))</f>
        <v>0</v>
      </c>
      <c r="BE188" s="1243"/>
      <c r="BF188" s="1239"/>
      <c r="BG188" s="1240"/>
      <c r="BH188" s="1240"/>
      <c r="BI188" s="1240"/>
      <c r="BJ188" s="1241"/>
    </row>
    <row r="189" spans="2:62" ht="20.25" customHeight="1">
      <c r="B189" s="1152">
        <f>B187+1</f>
        <v>87</v>
      </c>
      <c r="C189" s="1216"/>
      <c r="D189" s="1143"/>
      <c r="E189" s="449"/>
      <c r="F189" s="450"/>
      <c r="G189" s="449"/>
      <c r="H189" s="450"/>
      <c r="I189" s="1217"/>
      <c r="J189" s="1218"/>
      <c r="K189" s="1141"/>
      <c r="L189" s="1142"/>
      <c r="M189" s="1142"/>
      <c r="N189" s="1143"/>
      <c r="O189" s="1147"/>
      <c r="P189" s="1148"/>
      <c r="Q189" s="1148"/>
      <c r="R189" s="1148"/>
      <c r="S189" s="1149"/>
      <c r="T189" s="469" t="s">
        <v>484</v>
      </c>
      <c r="U189" s="470"/>
      <c r="V189" s="471"/>
      <c r="W189" s="462"/>
      <c r="X189" s="463"/>
      <c r="Y189" s="463"/>
      <c r="Z189" s="463"/>
      <c r="AA189" s="463"/>
      <c r="AB189" s="463"/>
      <c r="AC189" s="464"/>
      <c r="AD189" s="462"/>
      <c r="AE189" s="463"/>
      <c r="AF189" s="463"/>
      <c r="AG189" s="463"/>
      <c r="AH189" s="463"/>
      <c r="AI189" s="463"/>
      <c r="AJ189" s="464"/>
      <c r="AK189" s="462"/>
      <c r="AL189" s="463"/>
      <c r="AM189" s="463"/>
      <c r="AN189" s="463"/>
      <c r="AO189" s="463"/>
      <c r="AP189" s="463"/>
      <c r="AQ189" s="464"/>
      <c r="AR189" s="462"/>
      <c r="AS189" s="463"/>
      <c r="AT189" s="463"/>
      <c r="AU189" s="463"/>
      <c r="AV189" s="463"/>
      <c r="AW189" s="463"/>
      <c r="AX189" s="464"/>
      <c r="AY189" s="462"/>
      <c r="AZ189" s="463"/>
      <c r="BA189" s="465"/>
      <c r="BB189" s="1150"/>
      <c r="BC189" s="1151"/>
      <c r="BD189" s="1205"/>
      <c r="BE189" s="1206"/>
      <c r="BF189" s="1207"/>
      <c r="BG189" s="1208"/>
      <c r="BH189" s="1208"/>
      <c r="BI189" s="1208"/>
      <c r="BJ189" s="1209"/>
    </row>
    <row r="190" spans="2:62" ht="20.25" customHeight="1">
      <c r="B190" s="1153"/>
      <c r="C190" s="1245"/>
      <c r="D190" s="1246"/>
      <c r="E190" s="472"/>
      <c r="F190" s="473">
        <f>C189</f>
        <v>0</v>
      </c>
      <c r="G190" s="472"/>
      <c r="H190" s="473">
        <f>I189</f>
        <v>0</v>
      </c>
      <c r="I190" s="1247"/>
      <c r="J190" s="1248"/>
      <c r="K190" s="1249"/>
      <c r="L190" s="1250"/>
      <c r="M190" s="1250"/>
      <c r="N190" s="1246"/>
      <c r="O190" s="1147"/>
      <c r="P190" s="1148"/>
      <c r="Q190" s="1148"/>
      <c r="R190" s="1148"/>
      <c r="S190" s="1149"/>
      <c r="T190" s="466" t="s">
        <v>487</v>
      </c>
      <c r="U190" s="467"/>
      <c r="V190" s="468"/>
      <c r="W190" s="454" t="str">
        <f>IF(W189="","",VLOOKUP(W189,'標準様式１（勤務表_シフト記号表）'!$C$6:$L$47,10,FALSE))</f>
        <v/>
      </c>
      <c r="X190" s="455" t="str">
        <f>IF(X189="","",VLOOKUP(X189,'標準様式１（勤務表_シフト記号表）'!$C$6:$L$47,10,FALSE))</f>
        <v/>
      </c>
      <c r="Y190" s="455" t="str">
        <f>IF(Y189="","",VLOOKUP(Y189,'標準様式１（勤務表_シフト記号表）'!$C$6:$L$47,10,FALSE))</f>
        <v/>
      </c>
      <c r="Z190" s="455" t="str">
        <f>IF(Z189="","",VLOOKUP(Z189,'標準様式１（勤務表_シフト記号表）'!$C$6:$L$47,10,FALSE))</f>
        <v/>
      </c>
      <c r="AA190" s="455" t="str">
        <f>IF(AA189="","",VLOOKUP(AA189,'標準様式１（勤務表_シフト記号表）'!$C$6:$L$47,10,FALSE))</f>
        <v/>
      </c>
      <c r="AB190" s="455" t="str">
        <f>IF(AB189="","",VLOOKUP(AB189,'標準様式１（勤務表_シフト記号表）'!$C$6:$L$47,10,FALSE))</f>
        <v/>
      </c>
      <c r="AC190" s="456" t="str">
        <f>IF(AC189="","",VLOOKUP(AC189,'標準様式１（勤務表_シフト記号表）'!$C$6:$L$47,10,FALSE))</f>
        <v/>
      </c>
      <c r="AD190" s="454" t="str">
        <f>IF(AD189="","",VLOOKUP(AD189,'標準様式１（勤務表_シフト記号表）'!$C$6:$L$47,10,FALSE))</f>
        <v/>
      </c>
      <c r="AE190" s="455" t="str">
        <f>IF(AE189="","",VLOOKUP(AE189,'標準様式１（勤務表_シフト記号表）'!$C$6:$L$47,10,FALSE))</f>
        <v/>
      </c>
      <c r="AF190" s="455" t="str">
        <f>IF(AF189="","",VLOOKUP(AF189,'標準様式１（勤務表_シフト記号表）'!$C$6:$L$47,10,FALSE))</f>
        <v/>
      </c>
      <c r="AG190" s="455" t="str">
        <f>IF(AG189="","",VLOOKUP(AG189,'標準様式１（勤務表_シフト記号表）'!$C$6:$L$47,10,FALSE))</f>
        <v/>
      </c>
      <c r="AH190" s="455" t="str">
        <f>IF(AH189="","",VLOOKUP(AH189,'標準様式１（勤務表_シフト記号表）'!$C$6:$L$47,10,FALSE))</f>
        <v/>
      </c>
      <c r="AI190" s="455" t="str">
        <f>IF(AI189="","",VLOOKUP(AI189,'標準様式１（勤務表_シフト記号表）'!$C$6:$L$47,10,FALSE))</f>
        <v/>
      </c>
      <c r="AJ190" s="456" t="str">
        <f>IF(AJ189="","",VLOOKUP(AJ189,'標準様式１（勤務表_シフト記号表）'!$C$6:$L$47,10,FALSE))</f>
        <v/>
      </c>
      <c r="AK190" s="454" t="str">
        <f>IF(AK189="","",VLOOKUP(AK189,'標準様式１（勤務表_シフト記号表）'!$C$6:$L$47,10,FALSE))</f>
        <v/>
      </c>
      <c r="AL190" s="455" t="str">
        <f>IF(AL189="","",VLOOKUP(AL189,'標準様式１（勤務表_シフト記号表）'!$C$6:$L$47,10,FALSE))</f>
        <v/>
      </c>
      <c r="AM190" s="455" t="str">
        <f>IF(AM189="","",VLOOKUP(AM189,'標準様式１（勤務表_シフト記号表）'!$C$6:$L$47,10,FALSE))</f>
        <v/>
      </c>
      <c r="AN190" s="455" t="str">
        <f>IF(AN189="","",VLOOKUP(AN189,'標準様式１（勤務表_シフト記号表）'!$C$6:$L$47,10,FALSE))</f>
        <v/>
      </c>
      <c r="AO190" s="455" t="str">
        <f>IF(AO189="","",VLOOKUP(AO189,'標準様式１（勤務表_シフト記号表）'!$C$6:$L$47,10,FALSE))</f>
        <v/>
      </c>
      <c r="AP190" s="455" t="str">
        <f>IF(AP189="","",VLOOKUP(AP189,'標準様式１（勤務表_シフト記号表）'!$C$6:$L$47,10,FALSE))</f>
        <v/>
      </c>
      <c r="AQ190" s="456" t="str">
        <f>IF(AQ189="","",VLOOKUP(AQ189,'標準様式１（勤務表_シフト記号表）'!$C$6:$L$47,10,FALSE))</f>
        <v/>
      </c>
      <c r="AR190" s="454" t="str">
        <f>IF(AR189="","",VLOOKUP(AR189,'標準様式１（勤務表_シフト記号表）'!$C$6:$L$47,10,FALSE))</f>
        <v/>
      </c>
      <c r="AS190" s="455" t="str">
        <f>IF(AS189="","",VLOOKUP(AS189,'標準様式１（勤務表_シフト記号表）'!$C$6:$L$47,10,FALSE))</f>
        <v/>
      </c>
      <c r="AT190" s="455" t="str">
        <f>IF(AT189="","",VLOOKUP(AT189,'標準様式１（勤務表_シフト記号表）'!$C$6:$L$47,10,FALSE))</f>
        <v/>
      </c>
      <c r="AU190" s="455" t="str">
        <f>IF(AU189="","",VLOOKUP(AU189,'標準様式１（勤務表_シフト記号表）'!$C$6:$L$47,10,FALSE))</f>
        <v/>
      </c>
      <c r="AV190" s="455" t="str">
        <f>IF(AV189="","",VLOOKUP(AV189,'標準様式１（勤務表_シフト記号表）'!$C$6:$L$47,10,FALSE))</f>
        <v/>
      </c>
      <c r="AW190" s="455" t="str">
        <f>IF(AW189="","",VLOOKUP(AW189,'標準様式１（勤務表_シフト記号表）'!$C$6:$L$47,10,FALSE))</f>
        <v/>
      </c>
      <c r="AX190" s="456" t="str">
        <f>IF(AX189="","",VLOOKUP(AX189,'標準様式１（勤務表_シフト記号表）'!$C$6:$L$47,10,FALSE))</f>
        <v/>
      </c>
      <c r="AY190" s="454" t="str">
        <f>IF(AY189="","",VLOOKUP(AY189,'標準様式１（勤務表_シフト記号表）'!$C$6:$L$47,10,FALSE))</f>
        <v/>
      </c>
      <c r="AZ190" s="455" t="str">
        <f>IF(AZ189="","",VLOOKUP(AZ189,'標準様式１（勤務表_シフト記号表）'!$C$6:$L$47,10,FALSE))</f>
        <v/>
      </c>
      <c r="BA190" s="455" t="str">
        <f>IF(BA189="","",VLOOKUP(BA189,'標準様式１（勤務表_シフト記号表）'!$C$6:$L$47,10,FALSE))</f>
        <v/>
      </c>
      <c r="BB190" s="1242">
        <f>IF($BE$3="４週",SUM(W190:AX190),IF($BE$3="暦月",SUM(W190:BA190),""))</f>
        <v>0</v>
      </c>
      <c r="BC190" s="1243"/>
      <c r="BD190" s="1244">
        <f>IF($BE$3="４週",BB190/4,IF($BE$3="暦月",(BB190/($BE$8/7)),""))</f>
        <v>0</v>
      </c>
      <c r="BE190" s="1243"/>
      <c r="BF190" s="1239"/>
      <c r="BG190" s="1240"/>
      <c r="BH190" s="1240"/>
      <c r="BI190" s="1240"/>
      <c r="BJ190" s="1241"/>
    </row>
    <row r="191" spans="2:62" ht="20.25" customHeight="1">
      <c r="B191" s="1152">
        <f>B189+1</f>
        <v>88</v>
      </c>
      <c r="C191" s="1216"/>
      <c r="D191" s="1143"/>
      <c r="E191" s="449"/>
      <c r="F191" s="450"/>
      <c r="G191" s="449"/>
      <c r="H191" s="450"/>
      <c r="I191" s="1217"/>
      <c r="J191" s="1218"/>
      <c r="K191" s="1141"/>
      <c r="L191" s="1142"/>
      <c r="M191" s="1142"/>
      <c r="N191" s="1143"/>
      <c r="O191" s="1147"/>
      <c r="P191" s="1148"/>
      <c r="Q191" s="1148"/>
      <c r="R191" s="1148"/>
      <c r="S191" s="1149"/>
      <c r="T191" s="469" t="s">
        <v>484</v>
      </c>
      <c r="U191" s="470"/>
      <c r="V191" s="471"/>
      <c r="W191" s="462"/>
      <c r="X191" s="463"/>
      <c r="Y191" s="463"/>
      <c r="Z191" s="463"/>
      <c r="AA191" s="463"/>
      <c r="AB191" s="463"/>
      <c r="AC191" s="464"/>
      <c r="AD191" s="462"/>
      <c r="AE191" s="463"/>
      <c r="AF191" s="463"/>
      <c r="AG191" s="463"/>
      <c r="AH191" s="463"/>
      <c r="AI191" s="463"/>
      <c r="AJ191" s="464"/>
      <c r="AK191" s="462"/>
      <c r="AL191" s="463"/>
      <c r="AM191" s="463"/>
      <c r="AN191" s="463"/>
      <c r="AO191" s="463"/>
      <c r="AP191" s="463"/>
      <c r="AQ191" s="464"/>
      <c r="AR191" s="462"/>
      <c r="AS191" s="463"/>
      <c r="AT191" s="463"/>
      <c r="AU191" s="463"/>
      <c r="AV191" s="463"/>
      <c r="AW191" s="463"/>
      <c r="AX191" s="464"/>
      <c r="AY191" s="462"/>
      <c r="AZ191" s="463"/>
      <c r="BA191" s="465"/>
      <c r="BB191" s="1150"/>
      <c r="BC191" s="1151"/>
      <c r="BD191" s="1205"/>
      <c r="BE191" s="1206"/>
      <c r="BF191" s="1207"/>
      <c r="BG191" s="1208"/>
      <c r="BH191" s="1208"/>
      <c r="BI191" s="1208"/>
      <c r="BJ191" s="1209"/>
    </row>
    <row r="192" spans="2:62" ht="20.25" customHeight="1">
      <c r="B192" s="1153"/>
      <c r="C192" s="1245"/>
      <c r="D192" s="1246"/>
      <c r="E192" s="472"/>
      <c r="F192" s="473">
        <f>C191</f>
        <v>0</v>
      </c>
      <c r="G192" s="472"/>
      <c r="H192" s="473">
        <f>I191</f>
        <v>0</v>
      </c>
      <c r="I192" s="1247"/>
      <c r="J192" s="1248"/>
      <c r="K192" s="1249"/>
      <c r="L192" s="1250"/>
      <c r="M192" s="1250"/>
      <c r="N192" s="1246"/>
      <c r="O192" s="1147"/>
      <c r="P192" s="1148"/>
      <c r="Q192" s="1148"/>
      <c r="R192" s="1148"/>
      <c r="S192" s="1149"/>
      <c r="T192" s="466" t="s">
        <v>487</v>
      </c>
      <c r="U192" s="467"/>
      <c r="V192" s="468"/>
      <c r="W192" s="454" t="str">
        <f>IF(W191="","",VLOOKUP(W191,'標準様式１（勤務表_シフト記号表）'!$C$6:$L$47,10,FALSE))</f>
        <v/>
      </c>
      <c r="X192" s="455" t="str">
        <f>IF(X191="","",VLOOKUP(X191,'標準様式１（勤務表_シフト記号表）'!$C$6:$L$47,10,FALSE))</f>
        <v/>
      </c>
      <c r="Y192" s="455" t="str">
        <f>IF(Y191="","",VLOOKUP(Y191,'標準様式１（勤務表_シフト記号表）'!$C$6:$L$47,10,FALSE))</f>
        <v/>
      </c>
      <c r="Z192" s="455" t="str">
        <f>IF(Z191="","",VLOOKUP(Z191,'標準様式１（勤務表_シフト記号表）'!$C$6:$L$47,10,FALSE))</f>
        <v/>
      </c>
      <c r="AA192" s="455" t="str">
        <f>IF(AA191="","",VLOOKUP(AA191,'標準様式１（勤務表_シフト記号表）'!$C$6:$L$47,10,FALSE))</f>
        <v/>
      </c>
      <c r="AB192" s="455" t="str">
        <f>IF(AB191="","",VLOOKUP(AB191,'標準様式１（勤務表_シフト記号表）'!$C$6:$L$47,10,FALSE))</f>
        <v/>
      </c>
      <c r="AC192" s="456" t="str">
        <f>IF(AC191="","",VLOOKUP(AC191,'標準様式１（勤務表_シフト記号表）'!$C$6:$L$47,10,FALSE))</f>
        <v/>
      </c>
      <c r="AD192" s="454" t="str">
        <f>IF(AD191="","",VLOOKUP(AD191,'標準様式１（勤務表_シフト記号表）'!$C$6:$L$47,10,FALSE))</f>
        <v/>
      </c>
      <c r="AE192" s="455" t="str">
        <f>IF(AE191="","",VLOOKUP(AE191,'標準様式１（勤務表_シフト記号表）'!$C$6:$L$47,10,FALSE))</f>
        <v/>
      </c>
      <c r="AF192" s="455" t="str">
        <f>IF(AF191="","",VLOOKUP(AF191,'標準様式１（勤務表_シフト記号表）'!$C$6:$L$47,10,FALSE))</f>
        <v/>
      </c>
      <c r="AG192" s="455" t="str">
        <f>IF(AG191="","",VLOOKUP(AG191,'標準様式１（勤務表_シフト記号表）'!$C$6:$L$47,10,FALSE))</f>
        <v/>
      </c>
      <c r="AH192" s="455" t="str">
        <f>IF(AH191="","",VLOOKUP(AH191,'標準様式１（勤務表_シフト記号表）'!$C$6:$L$47,10,FALSE))</f>
        <v/>
      </c>
      <c r="AI192" s="455" t="str">
        <f>IF(AI191="","",VLOOKUP(AI191,'標準様式１（勤務表_シフト記号表）'!$C$6:$L$47,10,FALSE))</f>
        <v/>
      </c>
      <c r="AJ192" s="456" t="str">
        <f>IF(AJ191="","",VLOOKUP(AJ191,'標準様式１（勤務表_シフト記号表）'!$C$6:$L$47,10,FALSE))</f>
        <v/>
      </c>
      <c r="AK192" s="454" t="str">
        <f>IF(AK191="","",VLOOKUP(AK191,'標準様式１（勤務表_シフト記号表）'!$C$6:$L$47,10,FALSE))</f>
        <v/>
      </c>
      <c r="AL192" s="455" t="str">
        <f>IF(AL191="","",VLOOKUP(AL191,'標準様式１（勤務表_シフト記号表）'!$C$6:$L$47,10,FALSE))</f>
        <v/>
      </c>
      <c r="AM192" s="455" t="str">
        <f>IF(AM191="","",VLOOKUP(AM191,'標準様式１（勤務表_シフト記号表）'!$C$6:$L$47,10,FALSE))</f>
        <v/>
      </c>
      <c r="AN192" s="455" t="str">
        <f>IF(AN191="","",VLOOKUP(AN191,'標準様式１（勤務表_シフト記号表）'!$C$6:$L$47,10,FALSE))</f>
        <v/>
      </c>
      <c r="AO192" s="455" t="str">
        <f>IF(AO191="","",VLOOKUP(AO191,'標準様式１（勤務表_シフト記号表）'!$C$6:$L$47,10,FALSE))</f>
        <v/>
      </c>
      <c r="AP192" s="455" t="str">
        <f>IF(AP191="","",VLOOKUP(AP191,'標準様式１（勤務表_シフト記号表）'!$C$6:$L$47,10,FALSE))</f>
        <v/>
      </c>
      <c r="AQ192" s="456" t="str">
        <f>IF(AQ191="","",VLOOKUP(AQ191,'標準様式１（勤務表_シフト記号表）'!$C$6:$L$47,10,FALSE))</f>
        <v/>
      </c>
      <c r="AR192" s="454" t="str">
        <f>IF(AR191="","",VLOOKUP(AR191,'標準様式１（勤務表_シフト記号表）'!$C$6:$L$47,10,FALSE))</f>
        <v/>
      </c>
      <c r="AS192" s="455" t="str">
        <f>IF(AS191="","",VLOOKUP(AS191,'標準様式１（勤務表_シフト記号表）'!$C$6:$L$47,10,FALSE))</f>
        <v/>
      </c>
      <c r="AT192" s="455" t="str">
        <f>IF(AT191="","",VLOOKUP(AT191,'標準様式１（勤務表_シフト記号表）'!$C$6:$L$47,10,FALSE))</f>
        <v/>
      </c>
      <c r="AU192" s="455" t="str">
        <f>IF(AU191="","",VLOOKUP(AU191,'標準様式１（勤務表_シフト記号表）'!$C$6:$L$47,10,FALSE))</f>
        <v/>
      </c>
      <c r="AV192" s="455" t="str">
        <f>IF(AV191="","",VLOOKUP(AV191,'標準様式１（勤務表_シフト記号表）'!$C$6:$L$47,10,FALSE))</f>
        <v/>
      </c>
      <c r="AW192" s="455" t="str">
        <f>IF(AW191="","",VLOOKUP(AW191,'標準様式１（勤務表_シフト記号表）'!$C$6:$L$47,10,FALSE))</f>
        <v/>
      </c>
      <c r="AX192" s="456" t="str">
        <f>IF(AX191="","",VLOOKUP(AX191,'標準様式１（勤務表_シフト記号表）'!$C$6:$L$47,10,FALSE))</f>
        <v/>
      </c>
      <c r="AY192" s="454" t="str">
        <f>IF(AY191="","",VLOOKUP(AY191,'標準様式１（勤務表_シフト記号表）'!$C$6:$L$47,10,FALSE))</f>
        <v/>
      </c>
      <c r="AZ192" s="455" t="str">
        <f>IF(AZ191="","",VLOOKUP(AZ191,'標準様式１（勤務表_シフト記号表）'!$C$6:$L$47,10,FALSE))</f>
        <v/>
      </c>
      <c r="BA192" s="455" t="str">
        <f>IF(BA191="","",VLOOKUP(BA191,'標準様式１（勤務表_シフト記号表）'!$C$6:$L$47,10,FALSE))</f>
        <v/>
      </c>
      <c r="BB192" s="1242">
        <f>IF($BE$3="４週",SUM(W192:AX192),IF($BE$3="暦月",SUM(W192:BA192),""))</f>
        <v>0</v>
      </c>
      <c r="BC192" s="1243"/>
      <c r="BD192" s="1244">
        <f>IF($BE$3="４週",BB192/4,IF($BE$3="暦月",(BB192/($BE$8/7)),""))</f>
        <v>0</v>
      </c>
      <c r="BE192" s="1243"/>
      <c r="BF192" s="1239"/>
      <c r="BG192" s="1240"/>
      <c r="BH192" s="1240"/>
      <c r="BI192" s="1240"/>
      <c r="BJ192" s="1241"/>
    </row>
    <row r="193" spans="2:62" ht="20.25" customHeight="1">
      <c r="B193" s="1152">
        <f>B191+1</f>
        <v>89</v>
      </c>
      <c r="C193" s="1216"/>
      <c r="D193" s="1143"/>
      <c r="E193" s="449"/>
      <c r="F193" s="450"/>
      <c r="G193" s="449"/>
      <c r="H193" s="450"/>
      <c r="I193" s="1217"/>
      <c r="J193" s="1218"/>
      <c r="K193" s="1141"/>
      <c r="L193" s="1142"/>
      <c r="M193" s="1142"/>
      <c r="N193" s="1143"/>
      <c r="O193" s="1147"/>
      <c r="P193" s="1148"/>
      <c r="Q193" s="1148"/>
      <c r="R193" s="1148"/>
      <c r="S193" s="1149"/>
      <c r="T193" s="469" t="s">
        <v>484</v>
      </c>
      <c r="U193" s="470"/>
      <c r="V193" s="471"/>
      <c r="W193" s="462"/>
      <c r="X193" s="463"/>
      <c r="Y193" s="463"/>
      <c r="Z193" s="463"/>
      <c r="AA193" s="463"/>
      <c r="AB193" s="463"/>
      <c r="AC193" s="464"/>
      <c r="AD193" s="462"/>
      <c r="AE193" s="463"/>
      <c r="AF193" s="463"/>
      <c r="AG193" s="463"/>
      <c r="AH193" s="463"/>
      <c r="AI193" s="463"/>
      <c r="AJ193" s="464"/>
      <c r="AK193" s="462"/>
      <c r="AL193" s="463"/>
      <c r="AM193" s="463"/>
      <c r="AN193" s="463"/>
      <c r="AO193" s="463"/>
      <c r="AP193" s="463"/>
      <c r="AQ193" s="464"/>
      <c r="AR193" s="462"/>
      <c r="AS193" s="463"/>
      <c r="AT193" s="463"/>
      <c r="AU193" s="463"/>
      <c r="AV193" s="463"/>
      <c r="AW193" s="463"/>
      <c r="AX193" s="464"/>
      <c r="AY193" s="462"/>
      <c r="AZ193" s="463"/>
      <c r="BA193" s="465"/>
      <c r="BB193" s="1150"/>
      <c r="BC193" s="1151"/>
      <c r="BD193" s="1205"/>
      <c r="BE193" s="1206"/>
      <c r="BF193" s="1207"/>
      <c r="BG193" s="1208"/>
      <c r="BH193" s="1208"/>
      <c r="BI193" s="1208"/>
      <c r="BJ193" s="1209"/>
    </row>
    <row r="194" spans="2:62" ht="20.25" customHeight="1">
      <c r="B194" s="1153"/>
      <c r="C194" s="1245"/>
      <c r="D194" s="1246"/>
      <c r="E194" s="472"/>
      <c r="F194" s="473">
        <f>C193</f>
        <v>0</v>
      </c>
      <c r="G194" s="472"/>
      <c r="H194" s="473">
        <f>I193</f>
        <v>0</v>
      </c>
      <c r="I194" s="1247"/>
      <c r="J194" s="1248"/>
      <c r="K194" s="1249"/>
      <c r="L194" s="1250"/>
      <c r="M194" s="1250"/>
      <c r="N194" s="1246"/>
      <c r="O194" s="1147"/>
      <c r="P194" s="1148"/>
      <c r="Q194" s="1148"/>
      <c r="R194" s="1148"/>
      <c r="S194" s="1149"/>
      <c r="T194" s="466" t="s">
        <v>487</v>
      </c>
      <c r="U194" s="467"/>
      <c r="V194" s="468"/>
      <c r="W194" s="454" t="str">
        <f>IF(W193="","",VLOOKUP(W193,'標準様式１（勤務表_シフト記号表）'!$C$6:$L$47,10,FALSE))</f>
        <v/>
      </c>
      <c r="X194" s="455" t="str">
        <f>IF(X193="","",VLOOKUP(X193,'標準様式１（勤務表_シフト記号表）'!$C$6:$L$47,10,FALSE))</f>
        <v/>
      </c>
      <c r="Y194" s="455" t="str">
        <f>IF(Y193="","",VLOOKUP(Y193,'標準様式１（勤務表_シフト記号表）'!$C$6:$L$47,10,FALSE))</f>
        <v/>
      </c>
      <c r="Z194" s="455" t="str">
        <f>IF(Z193="","",VLOOKUP(Z193,'標準様式１（勤務表_シフト記号表）'!$C$6:$L$47,10,FALSE))</f>
        <v/>
      </c>
      <c r="AA194" s="455" t="str">
        <f>IF(AA193="","",VLOOKUP(AA193,'標準様式１（勤務表_シフト記号表）'!$C$6:$L$47,10,FALSE))</f>
        <v/>
      </c>
      <c r="AB194" s="455" t="str">
        <f>IF(AB193="","",VLOOKUP(AB193,'標準様式１（勤務表_シフト記号表）'!$C$6:$L$47,10,FALSE))</f>
        <v/>
      </c>
      <c r="AC194" s="456" t="str">
        <f>IF(AC193="","",VLOOKUP(AC193,'標準様式１（勤務表_シフト記号表）'!$C$6:$L$47,10,FALSE))</f>
        <v/>
      </c>
      <c r="AD194" s="454" t="str">
        <f>IF(AD193="","",VLOOKUP(AD193,'標準様式１（勤務表_シフト記号表）'!$C$6:$L$47,10,FALSE))</f>
        <v/>
      </c>
      <c r="AE194" s="455" t="str">
        <f>IF(AE193="","",VLOOKUP(AE193,'標準様式１（勤務表_シフト記号表）'!$C$6:$L$47,10,FALSE))</f>
        <v/>
      </c>
      <c r="AF194" s="455" t="str">
        <f>IF(AF193="","",VLOOKUP(AF193,'標準様式１（勤務表_シフト記号表）'!$C$6:$L$47,10,FALSE))</f>
        <v/>
      </c>
      <c r="AG194" s="455" t="str">
        <f>IF(AG193="","",VLOOKUP(AG193,'標準様式１（勤務表_シフト記号表）'!$C$6:$L$47,10,FALSE))</f>
        <v/>
      </c>
      <c r="AH194" s="455" t="str">
        <f>IF(AH193="","",VLOOKUP(AH193,'標準様式１（勤務表_シフト記号表）'!$C$6:$L$47,10,FALSE))</f>
        <v/>
      </c>
      <c r="AI194" s="455" t="str">
        <f>IF(AI193="","",VLOOKUP(AI193,'標準様式１（勤務表_シフト記号表）'!$C$6:$L$47,10,FALSE))</f>
        <v/>
      </c>
      <c r="AJ194" s="456" t="str">
        <f>IF(AJ193="","",VLOOKUP(AJ193,'標準様式１（勤務表_シフト記号表）'!$C$6:$L$47,10,FALSE))</f>
        <v/>
      </c>
      <c r="AK194" s="454" t="str">
        <f>IF(AK193="","",VLOOKUP(AK193,'標準様式１（勤務表_シフト記号表）'!$C$6:$L$47,10,FALSE))</f>
        <v/>
      </c>
      <c r="AL194" s="455" t="str">
        <f>IF(AL193="","",VLOOKUP(AL193,'標準様式１（勤務表_シフト記号表）'!$C$6:$L$47,10,FALSE))</f>
        <v/>
      </c>
      <c r="AM194" s="455" t="str">
        <f>IF(AM193="","",VLOOKUP(AM193,'標準様式１（勤務表_シフト記号表）'!$C$6:$L$47,10,FALSE))</f>
        <v/>
      </c>
      <c r="AN194" s="455" t="str">
        <f>IF(AN193="","",VLOOKUP(AN193,'標準様式１（勤務表_シフト記号表）'!$C$6:$L$47,10,FALSE))</f>
        <v/>
      </c>
      <c r="AO194" s="455" t="str">
        <f>IF(AO193="","",VLOOKUP(AO193,'標準様式１（勤務表_シフト記号表）'!$C$6:$L$47,10,FALSE))</f>
        <v/>
      </c>
      <c r="AP194" s="455" t="str">
        <f>IF(AP193="","",VLOOKUP(AP193,'標準様式１（勤務表_シフト記号表）'!$C$6:$L$47,10,FALSE))</f>
        <v/>
      </c>
      <c r="AQ194" s="456" t="str">
        <f>IF(AQ193="","",VLOOKUP(AQ193,'標準様式１（勤務表_シフト記号表）'!$C$6:$L$47,10,FALSE))</f>
        <v/>
      </c>
      <c r="AR194" s="454" t="str">
        <f>IF(AR193="","",VLOOKUP(AR193,'標準様式１（勤務表_シフト記号表）'!$C$6:$L$47,10,FALSE))</f>
        <v/>
      </c>
      <c r="AS194" s="455" t="str">
        <f>IF(AS193="","",VLOOKUP(AS193,'標準様式１（勤務表_シフト記号表）'!$C$6:$L$47,10,FALSE))</f>
        <v/>
      </c>
      <c r="AT194" s="455" t="str">
        <f>IF(AT193="","",VLOOKUP(AT193,'標準様式１（勤務表_シフト記号表）'!$C$6:$L$47,10,FALSE))</f>
        <v/>
      </c>
      <c r="AU194" s="455" t="str">
        <f>IF(AU193="","",VLOOKUP(AU193,'標準様式１（勤務表_シフト記号表）'!$C$6:$L$47,10,FALSE))</f>
        <v/>
      </c>
      <c r="AV194" s="455" t="str">
        <f>IF(AV193="","",VLOOKUP(AV193,'標準様式１（勤務表_シフト記号表）'!$C$6:$L$47,10,FALSE))</f>
        <v/>
      </c>
      <c r="AW194" s="455" t="str">
        <f>IF(AW193="","",VLOOKUP(AW193,'標準様式１（勤務表_シフト記号表）'!$C$6:$L$47,10,FALSE))</f>
        <v/>
      </c>
      <c r="AX194" s="456" t="str">
        <f>IF(AX193="","",VLOOKUP(AX193,'標準様式１（勤務表_シフト記号表）'!$C$6:$L$47,10,FALSE))</f>
        <v/>
      </c>
      <c r="AY194" s="454" t="str">
        <f>IF(AY193="","",VLOOKUP(AY193,'標準様式１（勤務表_シフト記号表）'!$C$6:$L$47,10,FALSE))</f>
        <v/>
      </c>
      <c r="AZ194" s="455" t="str">
        <f>IF(AZ193="","",VLOOKUP(AZ193,'標準様式１（勤務表_シフト記号表）'!$C$6:$L$47,10,FALSE))</f>
        <v/>
      </c>
      <c r="BA194" s="455" t="str">
        <f>IF(BA193="","",VLOOKUP(BA193,'標準様式１（勤務表_シフト記号表）'!$C$6:$L$47,10,FALSE))</f>
        <v/>
      </c>
      <c r="BB194" s="1242">
        <f>IF($BE$3="４週",SUM(W194:AX194),IF($BE$3="暦月",SUM(W194:BA194),""))</f>
        <v>0</v>
      </c>
      <c r="BC194" s="1243"/>
      <c r="BD194" s="1244">
        <f>IF($BE$3="４週",BB194/4,IF($BE$3="暦月",(BB194/($BE$8/7)),""))</f>
        <v>0</v>
      </c>
      <c r="BE194" s="1243"/>
      <c r="BF194" s="1239"/>
      <c r="BG194" s="1240"/>
      <c r="BH194" s="1240"/>
      <c r="BI194" s="1240"/>
      <c r="BJ194" s="1241"/>
    </row>
    <row r="195" spans="2:62" ht="20.25" customHeight="1">
      <c r="B195" s="1152">
        <f>B193+1</f>
        <v>90</v>
      </c>
      <c r="C195" s="1216"/>
      <c r="D195" s="1143"/>
      <c r="E195" s="449"/>
      <c r="F195" s="450"/>
      <c r="G195" s="449"/>
      <c r="H195" s="450"/>
      <c r="I195" s="1217"/>
      <c r="J195" s="1218"/>
      <c r="K195" s="1141"/>
      <c r="L195" s="1142"/>
      <c r="M195" s="1142"/>
      <c r="N195" s="1143"/>
      <c r="O195" s="1147"/>
      <c r="P195" s="1148"/>
      <c r="Q195" s="1148"/>
      <c r="R195" s="1148"/>
      <c r="S195" s="1149"/>
      <c r="T195" s="469" t="s">
        <v>484</v>
      </c>
      <c r="U195" s="470"/>
      <c r="V195" s="471"/>
      <c r="W195" s="462"/>
      <c r="X195" s="463"/>
      <c r="Y195" s="463"/>
      <c r="Z195" s="463"/>
      <c r="AA195" s="463"/>
      <c r="AB195" s="463"/>
      <c r="AC195" s="464"/>
      <c r="AD195" s="462"/>
      <c r="AE195" s="463"/>
      <c r="AF195" s="463"/>
      <c r="AG195" s="463"/>
      <c r="AH195" s="463"/>
      <c r="AI195" s="463"/>
      <c r="AJ195" s="464"/>
      <c r="AK195" s="462"/>
      <c r="AL195" s="463"/>
      <c r="AM195" s="463"/>
      <c r="AN195" s="463"/>
      <c r="AO195" s="463"/>
      <c r="AP195" s="463"/>
      <c r="AQ195" s="464"/>
      <c r="AR195" s="462"/>
      <c r="AS195" s="463"/>
      <c r="AT195" s="463"/>
      <c r="AU195" s="463"/>
      <c r="AV195" s="463"/>
      <c r="AW195" s="463"/>
      <c r="AX195" s="464"/>
      <c r="AY195" s="462"/>
      <c r="AZ195" s="463"/>
      <c r="BA195" s="465"/>
      <c r="BB195" s="1150"/>
      <c r="BC195" s="1151"/>
      <c r="BD195" s="1205"/>
      <c r="BE195" s="1206"/>
      <c r="BF195" s="1207"/>
      <c r="BG195" s="1208"/>
      <c r="BH195" s="1208"/>
      <c r="BI195" s="1208"/>
      <c r="BJ195" s="1209"/>
    </row>
    <row r="196" spans="2:62" ht="20.25" customHeight="1">
      <c r="B196" s="1153"/>
      <c r="C196" s="1245"/>
      <c r="D196" s="1246"/>
      <c r="E196" s="472"/>
      <c r="F196" s="473">
        <f>C195</f>
        <v>0</v>
      </c>
      <c r="G196" s="472"/>
      <c r="H196" s="473">
        <f>I195</f>
        <v>0</v>
      </c>
      <c r="I196" s="1247"/>
      <c r="J196" s="1248"/>
      <c r="K196" s="1249"/>
      <c r="L196" s="1250"/>
      <c r="M196" s="1250"/>
      <c r="N196" s="1246"/>
      <c r="O196" s="1147"/>
      <c r="P196" s="1148"/>
      <c r="Q196" s="1148"/>
      <c r="R196" s="1148"/>
      <c r="S196" s="1149"/>
      <c r="T196" s="466" t="s">
        <v>487</v>
      </c>
      <c r="U196" s="467"/>
      <c r="V196" s="468"/>
      <c r="W196" s="454" t="str">
        <f>IF(W195="","",VLOOKUP(W195,'標準様式１（勤務表_シフト記号表）'!$C$6:$L$47,10,FALSE))</f>
        <v/>
      </c>
      <c r="X196" s="455" t="str">
        <f>IF(X195="","",VLOOKUP(X195,'標準様式１（勤務表_シフト記号表）'!$C$6:$L$47,10,FALSE))</f>
        <v/>
      </c>
      <c r="Y196" s="455" t="str">
        <f>IF(Y195="","",VLOOKUP(Y195,'標準様式１（勤務表_シフト記号表）'!$C$6:$L$47,10,FALSE))</f>
        <v/>
      </c>
      <c r="Z196" s="455" t="str">
        <f>IF(Z195="","",VLOOKUP(Z195,'標準様式１（勤務表_シフト記号表）'!$C$6:$L$47,10,FALSE))</f>
        <v/>
      </c>
      <c r="AA196" s="455" t="str">
        <f>IF(AA195="","",VLOOKUP(AA195,'標準様式１（勤務表_シフト記号表）'!$C$6:$L$47,10,FALSE))</f>
        <v/>
      </c>
      <c r="AB196" s="455" t="str">
        <f>IF(AB195="","",VLOOKUP(AB195,'標準様式１（勤務表_シフト記号表）'!$C$6:$L$47,10,FALSE))</f>
        <v/>
      </c>
      <c r="AC196" s="456" t="str">
        <f>IF(AC195="","",VLOOKUP(AC195,'標準様式１（勤務表_シフト記号表）'!$C$6:$L$47,10,FALSE))</f>
        <v/>
      </c>
      <c r="AD196" s="454" t="str">
        <f>IF(AD195="","",VLOOKUP(AD195,'標準様式１（勤務表_シフト記号表）'!$C$6:$L$47,10,FALSE))</f>
        <v/>
      </c>
      <c r="AE196" s="455" t="str">
        <f>IF(AE195="","",VLOOKUP(AE195,'標準様式１（勤務表_シフト記号表）'!$C$6:$L$47,10,FALSE))</f>
        <v/>
      </c>
      <c r="AF196" s="455" t="str">
        <f>IF(AF195="","",VLOOKUP(AF195,'標準様式１（勤務表_シフト記号表）'!$C$6:$L$47,10,FALSE))</f>
        <v/>
      </c>
      <c r="AG196" s="455" t="str">
        <f>IF(AG195="","",VLOOKUP(AG195,'標準様式１（勤務表_シフト記号表）'!$C$6:$L$47,10,FALSE))</f>
        <v/>
      </c>
      <c r="AH196" s="455" t="str">
        <f>IF(AH195="","",VLOOKUP(AH195,'標準様式１（勤務表_シフト記号表）'!$C$6:$L$47,10,FALSE))</f>
        <v/>
      </c>
      <c r="AI196" s="455" t="str">
        <f>IF(AI195="","",VLOOKUP(AI195,'標準様式１（勤務表_シフト記号表）'!$C$6:$L$47,10,FALSE))</f>
        <v/>
      </c>
      <c r="AJ196" s="456" t="str">
        <f>IF(AJ195="","",VLOOKUP(AJ195,'標準様式１（勤務表_シフト記号表）'!$C$6:$L$47,10,FALSE))</f>
        <v/>
      </c>
      <c r="AK196" s="454" t="str">
        <f>IF(AK195="","",VLOOKUP(AK195,'標準様式１（勤務表_シフト記号表）'!$C$6:$L$47,10,FALSE))</f>
        <v/>
      </c>
      <c r="AL196" s="455" t="str">
        <f>IF(AL195="","",VLOOKUP(AL195,'標準様式１（勤務表_シフト記号表）'!$C$6:$L$47,10,FALSE))</f>
        <v/>
      </c>
      <c r="AM196" s="455" t="str">
        <f>IF(AM195="","",VLOOKUP(AM195,'標準様式１（勤務表_シフト記号表）'!$C$6:$L$47,10,FALSE))</f>
        <v/>
      </c>
      <c r="AN196" s="455" t="str">
        <f>IF(AN195="","",VLOOKUP(AN195,'標準様式１（勤務表_シフト記号表）'!$C$6:$L$47,10,FALSE))</f>
        <v/>
      </c>
      <c r="AO196" s="455" t="str">
        <f>IF(AO195="","",VLOOKUP(AO195,'標準様式１（勤務表_シフト記号表）'!$C$6:$L$47,10,FALSE))</f>
        <v/>
      </c>
      <c r="AP196" s="455" t="str">
        <f>IF(AP195="","",VLOOKUP(AP195,'標準様式１（勤務表_シフト記号表）'!$C$6:$L$47,10,FALSE))</f>
        <v/>
      </c>
      <c r="AQ196" s="456" t="str">
        <f>IF(AQ195="","",VLOOKUP(AQ195,'標準様式１（勤務表_シフト記号表）'!$C$6:$L$47,10,FALSE))</f>
        <v/>
      </c>
      <c r="AR196" s="454" t="str">
        <f>IF(AR195="","",VLOOKUP(AR195,'標準様式１（勤務表_シフト記号表）'!$C$6:$L$47,10,FALSE))</f>
        <v/>
      </c>
      <c r="AS196" s="455" t="str">
        <f>IF(AS195="","",VLOOKUP(AS195,'標準様式１（勤務表_シフト記号表）'!$C$6:$L$47,10,FALSE))</f>
        <v/>
      </c>
      <c r="AT196" s="455" t="str">
        <f>IF(AT195="","",VLOOKUP(AT195,'標準様式１（勤務表_シフト記号表）'!$C$6:$L$47,10,FALSE))</f>
        <v/>
      </c>
      <c r="AU196" s="455" t="str">
        <f>IF(AU195="","",VLOOKUP(AU195,'標準様式１（勤務表_シフト記号表）'!$C$6:$L$47,10,FALSE))</f>
        <v/>
      </c>
      <c r="AV196" s="455" t="str">
        <f>IF(AV195="","",VLOOKUP(AV195,'標準様式１（勤務表_シフト記号表）'!$C$6:$L$47,10,FALSE))</f>
        <v/>
      </c>
      <c r="AW196" s="455" t="str">
        <f>IF(AW195="","",VLOOKUP(AW195,'標準様式１（勤務表_シフト記号表）'!$C$6:$L$47,10,FALSE))</f>
        <v/>
      </c>
      <c r="AX196" s="456" t="str">
        <f>IF(AX195="","",VLOOKUP(AX195,'標準様式１（勤務表_シフト記号表）'!$C$6:$L$47,10,FALSE))</f>
        <v/>
      </c>
      <c r="AY196" s="454" t="str">
        <f>IF(AY195="","",VLOOKUP(AY195,'標準様式１（勤務表_シフト記号表）'!$C$6:$L$47,10,FALSE))</f>
        <v/>
      </c>
      <c r="AZ196" s="455" t="str">
        <f>IF(AZ195="","",VLOOKUP(AZ195,'標準様式１（勤務表_シフト記号表）'!$C$6:$L$47,10,FALSE))</f>
        <v/>
      </c>
      <c r="BA196" s="455" t="str">
        <f>IF(BA195="","",VLOOKUP(BA195,'標準様式１（勤務表_シフト記号表）'!$C$6:$L$47,10,FALSE))</f>
        <v/>
      </c>
      <c r="BB196" s="1242">
        <f>IF($BE$3="４週",SUM(W196:AX196),IF($BE$3="暦月",SUM(W196:BA196),""))</f>
        <v>0</v>
      </c>
      <c r="BC196" s="1243"/>
      <c r="BD196" s="1244">
        <f>IF($BE$3="４週",BB196/4,IF($BE$3="暦月",(BB196/($BE$8/7)),""))</f>
        <v>0</v>
      </c>
      <c r="BE196" s="1243"/>
      <c r="BF196" s="1239"/>
      <c r="BG196" s="1240"/>
      <c r="BH196" s="1240"/>
      <c r="BI196" s="1240"/>
      <c r="BJ196" s="1241"/>
    </row>
    <row r="197" spans="2:62" ht="20.25" customHeight="1">
      <c r="B197" s="1152">
        <f>B195+1</f>
        <v>91</v>
      </c>
      <c r="C197" s="1216"/>
      <c r="D197" s="1143"/>
      <c r="E197" s="449"/>
      <c r="F197" s="450"/>
      <c r="G197" s="449"/>
      <c r="H197" s="450"/>
      <c r="I197" s="1217"/>
      <c r="J197" s="1218"/>
      <c r="K197" s="1141"/>
      <c r="L197" s="1142"/>
      <c r="M197" s="1142"/>
      <c r="N197" s="1143"/>
      <c r="O197" s="1147"/>
      <c r="P197" s="1148"/>
      <c r="Q197" s="1148"/>
      <c r="R197" s="1148"/>
      <c r="S197" s="1149"/>
      <c r="T197" s="469" t="s">
        <v>484</v>
      </c>
      <c r="U197" s="470"/>
      <c r="V197" s="471"/>
      <c r="W197" s="462"/>
      <c r="X197" s="463"/>
      <c r="Y197" s="463"/>
      <c r="Z197" s="463"/>
      <c r="AA197" s="463"/>
      <c r="AB197" s="463"/>
      <c r="AC197" s="464"/>
      <c r="AD197" s="462"/>
      <c r="AE197" s="463"/>
      <c r="AF197" s="463"/>
      <c r="AG197" s="463"/>
      <c r="AH197" s="463"/>
      <c r="AI197" s="463"/>
      <c r="AJ197" s="464"/>
      <c r="AK197" s="462"/>
      <c r="AL197" s="463"/>
      <c r="AM197" s="463"/>
      <c r="AN197" s="463"/>
      <c r="AO197" s="463"/>
      <c r="AP197" s="463"/>
      <c r="AQ197" s="464"/>
      <c r="AR197" s="462"/>
      <c r="AS197" s="463"/>
      <c r="AT197" s="463"/>
      <c r="AU197" s="463"/>
      <c r="AV197" s="463"/>
      <c r="AW197" s="463"/>
      <c r="AX197" s="464"/>
      <c r="AY197" s="462"/>
      <c r="AZ197" s="463"/>
      <c r="BA197" s="465"/>
      <c r="BB197" s="1150"/>
      <c r="BC197" s="1151"/>
      <c r="BD197" s="1205"/>
      <c r="BE197" s="1206"/>
      <c r="BF197" s="1207"/>
      <c r="BG197" s="1208"/>
      <c r="BH197" s="1208"/>
      <c r="BI197" s="1208"/>
      <c r="BJ197" s="1209"/>
    </row>
    <row r="198" spans="2:62" ht="20.25" customHeight="1">
      <c r="B198" s="1153"/>
      <c r="C198" s="1245"/>
      <c r="D198" s="1246"/>
      <c r="E198" s="472"/>
      <c r="F198" s="473">
        <f>C197</f>
        <v>0</v>
      </c>
      <c r="G198" s="472"/>
      <c r="H198" s="473">
        <f>I197</f>
        <v>0</v>
      </c>
      <c r="I198" s="1247"/>
      <c r="J198" s="1248"/>
      <c r="K198" s="1249"/>
      <c r="L198" s="1250"/>
      <c r="M198" s="1250"/>
      <c r="N198" s="1246"/>
      <c r="O198" s="1147"/>
      <c r="P198" s="1148"/>
      <c r="Q198" s="1148"/>
      <c r="R198" s="1148"/>
      <c r="S198" s="1149"/>
      <c r="T198" s="466" t="s">
        <v>487</v>
      </c>
      <c r="U198" s="467"/>
      <c r="V198" s="468"/>
      <c r="W198" s="454" t="str">
        <f>IF(W197="","",VLOOKUP(W197,'標準様式１（勤務表_シフト記号表）'!$C$6:$L$47,10,FALSE))</f>
        <v/>
      </c>
      <c r="X198" s="455" t="str">
        <f>IF(X197="","",VLOOKUP(X197,'標準様式１（勤務表_シフト記号表）'!$C$6:$L$47,10,FALSE))</f>
        <v/>
      </c>
      <c r="Y198" s="455" t="str">
        <f>IF(Y197="","",VLOOKUP(Y197,'標準様式１（勤務表_シフト記号表）'!$C$6:$L$47,10,FALSE))</f>
        <v/>
      </c>
      <c r="Z198" s="455" t="str">
        <f>IF(Z197="","",VLOOKUP(Z197,'標準様式１（勤務表_シフト記号表）'!$C$6:$L$47,10,FALSE))</f>
        <v/>
      </c>
      <c r="AA198" s="455" t="str">
        <f>IF(AA197="","",VLOOKUP(AA197,'標準様式１（勤務表_シフト記号表）'!$C$6:$L$47,10,FALSE))</f>
        <v/>
      </c>
      <c r="AB198" s="455" t="str">
        <f>IF(AB197="","",VLOOKUP(AB197,'標準様式１（勤務表_シフト記号表）'!$C$6:$L$47,10,FALSE))</f>
        <v/>
      </c>
      <c r="AC198" s="456" t="str">
        <f>IF(AC197="","",VLOOKUP(AC197,'標準様式１（勤務表_シフト記号表）'!$C$6:$L$47,10,FALSE))</f>
        <v/>
      </c>
      <c r="AD198" s="454" t="str">
        <f>IF(AD197="","",VLOOKUP(AD197,'標準様式１（勤務表_シフト記号表）'!$C$6:$L$47,10,FALSE))</f>
        <v/>
      </c>
      <c r="AE198" s="455" t="str">
        <f>IF(AE197="","",VLOOKUP(AE197,'標準様式１（勤務表_シフト記号表）'!$C$6:$L$47,10,FALSE))</f>
        <v/>
      </c>
      <c r="AF198" s="455" t="str">
        <f>IF(AF197="","",VLOOKUP(AF197,'標準様式１（勤務表_シフト記号表）'!$C$6:$L$47,10,FALSE))</f>
        <v/>
      </c>
      <c r="AG198" s="455" t="str">
        <f>IF(AG197="","",VLOOKUP(AG197,'標準様式１（勤務表_シフト記号表）'!$C$6:$L$47,10,FALSE))</f>
        <v/>
      </c>
      <c r="AH198" s="455" t="str">
        <f>IF(AH197="","",VLOOKUP(AH197,'標準様式１（勤務表_シフト記号表）'!$C$6:$L$47,10,FALSE))</f>
        <v/>
      </c>
      <c r="AI198" s="455" t="str">
        <f>IF(AI197="","",VLOOKUP(AI197,'標準様式１（勤務表_シフト記号表）'!$C$6:$L$47,10,FALSE))</f>
        <v/>
      </c>
      <c r="AJ198" s="456" t="str">
        <f>IF(AJ197="","",VLOOKUP(AJ197,'標準様式１（勤務表_シフト記号表）'!$C$6:$L$47,10,FALSE))</f>
        <v/>
      </c>
      <c r="AK198" s="454" t="str">
        <f>IF(AK197="","",VLOOKUP(AK197,'標準様式１（勤務表_シフト記号表）'!$C$6:$L$47,10,FALSE))</f>
        <v/>
      </c>
      <c r="AL198" s="455" t="str">
        <f>IF(AL197="","",VLOOKUP(AL197,'標準様式１（勤務表_シフト記号表）'!$C$6:$L$47,10,FALSE))</f>
        <v/>
      </c>
      <c r="AM198" s="455" t="str">
        <f>IF(AM197="","",VLOOKUP(AM197,'標準様式１（勤務表_シフト記号表）'!$C$6:$L$47,10,FALSE))</f>
        <v/>
      </c>
      <c r="AN198" s="455" t="str">
        <f>IF(AN197="","",VLOOKUP(AN197,'標準様式１（勤務表_シフト記号表）'!$C$6:$L$47,10,FALSE))</f>
        <v/>
      </c>
      <c r="AO198" s="455" t="str">
        <f>IF(AO197="","",VLOOKUP(AO197,'標準様式１（勤務表_シフト記号表）'!$C$6:$L$47,10,FALSE))</f>
        <v/>
      </c>
      <c r="AP198" s="455" t="str">
        <f>IF(AP197="","",VLOOKUP(AP197,'標準様式１（勤務表_シフト記号表）'!$C$6:$L$47,10,FALSE))</f>
        <v/>
      </c>
      <c r="AQ198" s="456" t="str">
        <f>IF(AQ197="","",VLOOKUP(AQ197,'標準様式１（勤務表_シフト記号表）'!$C$6:$L$47,10,FALSE))</f>
        <v/>
      </c>
      <c r="AR198" s="454" t="str">
        <f>IF(AR197="","",VLOOKUP(AR197,'標準様式１（勤務表_シフト記号表）'!$C$6:$L$47,10,FALSE))</f>
        <v/>
      </c>
      <c r="AS198" s="455" t="str">
        <f>IF(AS197="","",VLOOKUP(AS197,'標準様式１（勤務表_シフト記号表）'!$C$6:$L$47,10,FALSE))</f>
        <v/>
      </c>
      <c r="AT198" s="455" t="str">
        <f>IF(AT197="","",VLOOKUP(AT197,'標準様式１（勤務表_シフト記号表）'!$C$6:$L$47,10,FALSE))</f>
        <v/>
      </c>
      <c r="AU198" s="455" t="str">
        <f>IF(AU197="","",VLOOKUP(AU197,'標準様式１（勤務表_シフト記号表）'!$C$6:$L$47,10,FALSE))</f>
        <v/>
      </c>
      <c r="AV198" s="455" t="str">
        <f>IF(AV197="","",VLOOKUP(AV197,'標準様式１（勤務表_シフト記号表）'!$C$6:$L$47,10,FALSE))</f>
        <v/>
      </c>
      <c r="AW198" s="455" t="str">
        <f>IF(AW197="","",VLOOKUP(AW197,'標準様式１（勤務表_シフト記号表）'!$C$6:$L$47,10,FALSE))</f>
        <v/>
      </c>
      <c r="AX198" s="456" t="str">
        <f>IF(AX197="","",VLOOKUP(AX197,'標準様式１（勤務表_シフト記号表）'!$C$6:$L$47,10,FALSE))</f>
        <v/>
      </c>
      <c r="AY198" s="454" t="str">
        <f>IF(AY197="","",VLOOKUP(AY197,'標準様式１（勤務表_シフト記号表）'!$C$6:$L$47,10,FALSE))</f>
        <v/>
      </c>
      <c r="AZ198" s="455" t="str">
        <f>IF(AZ197="","",VLOOKUP(AZ197,'標準様式１（勤務表_シフト記号表）'!$C$6:$L$47,10,FALSE))</f>
        <v/>
      </c>
      <c r="BA198" s="455" t="str">
        <f>IF(BA197="","",VLOOKUP(BA197,'標準様式１（勤務表_シフト記号表）'!$C$6:$L$47,10,FALSE))</f>
        <v/>
      </c>
      <c r="BB198" s="1242">
        <f>IF($BE$3="４週",SUM(W198:AX198),IF($BE$3="暦月",SUM(W198:BA198),""))</f>
        <v>0</v>
      </c>
      <c r="BC198" s="1243"/>
      <c r="BD198" s="1244">
        <f>IF($BE$3="４週",BB198/4,IF($BE$3="暦月",(BB198/($BE$8/7)),""))</f>
        <v>0</v>
      </c>
      <c r="BE198" s="1243"/>
      <c r="BF198" s="1239"/>
      <c r="BG198" s="1240"/>
      <c r="BH198" s="1240"/>
      <c r="BI198" s="1240"/>
      <c r="BJ198" s="1241"/>
    </row>
    <row r="199" spans="2:62" ht="20.25" customHeight="1">
      <c r="B199" s="1152">
        <f>B197+1</f>
        <v>92</v>
      </c>
      <c r="C199" s="1216"/>
      <c r="D199" s="1143"/>
      <c r="E199" s="449"/>
      <c r="F199" s="450"/>
      <c r="G199" s="449"/>
      <c r="H199" s="450"/>
      <c r="I199" s="1217"/>
      <c r="J199" s="1218"/>
      <c r="K199" s="1141"/>
      <c r="L199" s="1142"/>
      <c r="M199" s="1142"/>
      <c r="N199" s="1143"/>
      <c r="O199" s="1147"/>
      <c r="P199" s="1148"/>
      <c r="Q199" s="1148"/>
      <c r="R199" s="1148"/>
      <c r="S199" s="1149"/>
      <c r="T199" s="469" t="s">
        <v>484</v>
      </c>
      <c r="U199" s="470"/>
      <c r="V199" s="471"/>
      <c r="W199" s="462"/>
      <c r="X199" s="463"/>
      <c r="Y199" s="463"/>
      <c r="Z199" s="463"/>
      <c r="AA199" s="463"/>
      <c r="AB199" s="463"/>
      <c r="AC199" s="464"/>
      <c r="AD199" s="462"/>
      <c r="AE199" s="463"/>
      <c r="AF199" s="463"/>
      <c r="AG199" s="463"/>
      <c r="AH199" s="463"/>
      <c r="AI199" s="463"/>
      <c r="AJ199" s="464"/>
      <c r="AK199" s="462"/>
      <c r="AL199" s="463"/>
      <c r="AM199" s="463"/>
      <c r="AN199" s="463"/>
      <c r="AO199" s="463"/>
      <c r="AP199" s="463"/>
      <c r="AQ199" s="464"/>
      <c r="AR199" s="462"/>
      <c r="AS199" s="463"/>
      <c r="AT199" s="463"/>
      <c r="AU199" s="463"/>
      <c r="AV199" s="463"/>
      <c r="AW199" s="463"/>
      <c r="AX199" s="464"/>
      <c r="AY199" s="462"/>
      <c r="AZ199" s="463"/>
      <c r="BA199" s="465"/>
      <c r="BB199" s="1150"/>
      <c r="BC199" s="1151"/>
      <c r="BD199" s="1205"/>
      <c r="BE199" s="1206"/>
      <c r="BF199" s="1207"/>
      <c r="BG199" s="1208"/>
      <c r="BH199" s="1208"/>
      <c r="BI199" s="1208"/>
      <c r="BJ199" s="1209"/>
    </row>
    <row r="200" spans="2:62" ht="20.25" customHeight="1">
      <c r="B200" s="1153"/>
      <c r="C200" s="1245"/>
      <c r="D200" s="1246"/>
      <c r="E200" s="472"/>
      <c r="F200" s="473">
        <f>C199</f>
        <v>0</v>
      </c>
      <c r="G200" s="472"/>
      <c r="H200" s="473">
        <f>I199</f>
        <v>0</v>
      </c>
      <c r="I200" s="1247"/>
      <c r="J200" s="1248"/>
      <c r="K200" s="1249"/>
      <c r="L200" s="1250"/>
      <c r="M200" s="1250"/>
      <c r="N200" s="1246"/>
      <c r="O200" s="1147"/>
      <c r="P200" s="1148"/>
      <c r="Q200" s="1148"/>
      <c r="R200" s="1148"/>
      <c r="S200" s="1149"/>
      <c r="T200" s="466" t="s">
        <v>487</v>
      </c>
      <c r="U200" s="467"/>
      <c r="V200" s="468"/>
      <c r="W200" s="454" t="str">
        <f>IF(W199="","",VLOOKUP(W199,'標準様式１（勤務表_シフト記号表）'!$C$6:$L$47,10,FALSE))</f>
        <v/>
      </c>
      <c r="X200" s="455" t="str">
        <f>IF(X199="","",VLOOKUP(X199,'標準様式１（勤務表_シフト記号表）'!$C$6:$L$47,10,FALSE))</f>
        <v/>
      </c>
      <c r="Y200" s="455" t="str">
        <f>IF(Y199="","",VLOOKUP(Y199,'標準様式１（勤務表_シフト記号表）'!$C$6:$L$47,10,FALSE))</f>
        <v/>
      </c>
      <c r="Z200" s="455" t="str">
        <f>IF(Z199="","",VLOOKUP(Z199,'標準様式１（勤務表_シフト記号表）'!$C$6:$L$47,10,FALSE))</f>
        <v/>
      </c>
      <c r="AA200" s="455" t="str">
        <f>IF(AA199="","",VLOOKUP(AA199,'標準様式１（勤務表_シフト記号表）'!$C$6:$L$47,10,FALSE))</f>
        <v/>
      </c>
      <c r="AB200" s="455" t="str">
        <f>IF(AB199="","",VLOOKUP(AB199,'標準様式１（勤務表_シフト記号表）'!$C$6:$L$47,10,FALSE))</f>
        <v/>
      </c>
      <c r="AC200" s="456" t="str">
        <f>IF(AC199="","",VLOOKUP(AC199,'標準様式１（勤務表_シフト記号表）'!$C$6:$L$47,10,FALSE))</f>
        <v/>
      </c>
      <c r="AD200" s="454" t="str">
        <f>IF(AD199="","",VLOOKUP(AD199,'標準様式１（勤務表_シフト記号表）'!$C$6:$L$47,10,FALSE))</f>
        <v/>
      </c>
      <c r="AE200" s="455" t="str">
        <f>IF(AE199="","",VLOOKUP(AE199,'標準様式１（勤務表_シフト記号表）'!$C$6:$L$47,10,FALSE))</f>
        <v/>
      </c>
      <c r="AF200" s="455" t="str">
        <f>IF(AF199="","",VLOOKUP(AF199,'標準様式１（勤務表_シフト記号表）'!$C$6:$L$47,10,FALSE))</f>
        <v/>
      </c>
      <c r="AG200" s="455" t="str">
        <f>IF(AG199="","",VLOOKUP(AG199,'標準様式１（勤務表_シフト記号表）'!$C$6:$L$47,10,FALSE))</f>
        <v/>
      </c>
      <c r="AH200" s="455" t="str">
        <f>IF(AH199="","",VLOOKUP(AH199,'標準様式１（勤務表_シフト記号表）'!$C$6:$L$47,10,FALSE))</f>
        <v/>
      </c>
      <c r="AI200" s="455" t="str">
        <f>IF(AI199="","",VLOOKUP(AI199,'標準様式１（勤務表_シフト記号表）'!$C$6:$L$47,10,FALSE))</f>
        <v/>
      </c>
      <c r="AJ200" s="456" t="str">
        <f>IF(AJ199="","",VLOOKUP(AJ199,'標準様式１（勤務表_シフト記号表）'!$C$6:$L$47,10,FALSE))</f>
        <v/>
      </c>
      <c r="AK200" s="454" t="str">
        <f>IF(AK199="","",VLOOKUP(AK199,'標準様式１（勤務表_シフト記号表）'!$C$6:$L$47,10,FALSE))</f>
        <v/>
      </c>
      <c r="AL200" s="455" t="str">
        <f>IF(AL199="","",VLOOKUP(AL199,'標準様式１（勤務表_シフト記号表）'!$C$6:$L$47,10,FALSE))</f>
        <v/>
      </c>
      <c r="AM200" s="455" t="str">
        <f>IF(AM199="","",VLOOKUP(AM199,'標準様式１（勤務表_シフト記号表）'!$C$6:$L$47,10,FALSE))</f>
        <v/>
      </c>
      <c r="AN200" s="455" t="str">
        <f>IF(AN199="","",VLOOKUP(AN199,'標準様式１（勤務表_シフト記号表）'!$C$6:$L$47,10,FALSE))</f>
        <v/>
      </c>
      <c r="AO200" s="455" t="str">
        <f>IF(AO199="","",VLOOKUP(AO199,'標準様式１（勤務表_シフト記号表）'!$C$6:$L$47,10,FALSE))</f>
        <v/>
      </c>
      <c r="AP200" s="455" t="str">
        <f>IF(AP199="","",VLOOKUP(AP199,'標準様式１（勤務表_シフト記号表）'!$C$6:$L$47,10,FALSE))</f>
        <v/>
      </c>
      <c r="AQ200" s="456" t="str">
        <f>IF(AQ199="","",VLOOKUP(AQ199,'標準様式１（勤務表_シフト記号表）'!$C$6:$L$47,10,FALSE))</f>
        <v/>
      </c>
      <c r="AR200" s="454" t="str">
        <f>IF(AR199="","",VLOOKUP(AR199,'標準様式１（勤務表_シフト記号表）'!$C$6:$L$47,10,FALSE))</f>
        <v/>
      </c>
      <c r="AS200" s="455" t="str">
        <f>IF(AS199="","",VLOOKUP(AS199,'標準様式１（勤務表_シフト記号表）'!$C$6:$L$47,10,FALSE))</f>
        <v/>
      </c>
      <c r="AT200" s="455" t="str">
        <f>IF(AT199="","",VLOOKUP(AT199,'標準様式１（勤務表_シフト記号表）'!$C$6:$L$47,10,FALSE))</f>
        <v/>
      </c>
      <c r="AU200" s="455" t="str">
        <f>IF(AU199="","",VLOOKUP(AU199,'標準様式１（勤務表_シフト記号表）'!$C$6:$L$47,10,FALSE))</f>
        <v/>
      </c>
      <c r="AV200" s="455" t="str">
        <f>IF(AV199="","",VLOOKUP(AV199,'標準様式１（勤務表_シフト記号表）'!$C$6:$L$47,10,FALSE))</f>
        <v/>
      </c>
      <c r="AW200" s="455" t="str">
        <f>IF(AW199="","",VLOOKUP(AW199,'標準様式１（勤務表_シフト記号表）'!$C$6:$L$47,10,FALSE))</f>
        <v/>
      </c>
      <c r="AX200" s="456" t="str">
        <f>IF(AX199="","",VLOOKUP(AX199,'標準様式１（勤務表_シフト記号表）'!$C$6:$L$47,10,FALSE))</f>
        <v/>
      </c>
      <c r="AY200" s="454" t="str">
        <f>IF(AY199="","",VLOOKUP(AY199,'標準様式１（勤務表_シフト記号表）'!$C$6:$L$47,10,FALSE))</f>
        <v/>
      </c>
      <c r="AZ200" s="455" t="str">
        <f>IF(AZ199="","",VLOOKUP(AZ199,'標準様式１（勤務表_シフト記号表）'!$C$6:$L$47,10,FALSE))</f>
        <v/>
      </c>
      <c r="BA200" s="455" t="str">
        <f>IF(BA199="","",VLOOKUP(BA199,'標準様式１（勤務表_シフト記号表）'!$C$6:$L$47,10,FALSE))</f>
        <v/>
      </c>
      <c r="BB200" s="1242">
        <f>IF($BE$3="４週",SUM(W200:AX200),IF($BE$3="暦月",SUM(W200:BA200),""))</f>
        <v>0</v>
      </c>
      <c r="BC200" s="1243"/>
      <c r="BD200" s="1244">
        <f>IF($BE$3="４週",BB200/4,IF($BE$3="暦月",(BB200/($BE$8/7)),""))</f>
        <v>0</v>
      </c>
      <c r="BE200" s="1243"/>
      <c r="BF200" s="1239"/>
      <c r="BG200" s="1240"/>
      <c r="BH200" s="1240"/>
      <c r="BI200" s="1240"/>
      <c r="BJ200" s="1241"/>
    </row>
    <row r="201" spans="2:62" ht="20.25" customHeight="1">
      <c r="B201" s="1152">
        <f>B199+1</f>
        <v>93</v>
      </c>
      <c r="C201" s="1216"/>
      <c r="D201" s="1143"/>
      <c r="E201" s="449"/>
      <c r="F201" s="450"/>
      <c r="G201" s="449"/>
      <c r="H201" s="450"/>
      <c r="I201" s="1217"/>
      <c r="J201" s="1218"/>
      <c r="K201" s="1141"/>
      <c r="L201" s="1142"/>
      <c r="M201" s="1142"/>
      <c r="N201" s="1143"/>
      <c r="O201" s="1147"/>
      <c r="P201" s="1148"/>
      <c r="Q201" s="1148"/>
      <c r="R201" s="1148"/>
      <c r="S201" s="1149"/>
      <c r="T201" s="469" t="s">
        <v>484</v>
      </c>
      <c r="U201" s="470"/>
      <c r="V201" s="471"/>
      <c r="W201" s="462"/>
      <c r="X201" s="463"/>
      <c r="Y201" s="463"/>
      <c r="Z201" s="463"/>
      <c r="AA201" s="463"/>
      <c r="AB201" s="463"/>
      <c r="AC201" s="464"/>
      <c r="AD201" s="462"/>
      <c r="AE201" s="463"/>
      <c r="AF201" s="463"/>
      <c r="AG201" s="463"/>
      <c r="AH201" s="463"/>
      <c r="AI201" s="463"/>
      <c r="AJ201" s="464"/>
      <c r="AK201" s="462"/>
      <c r="AL201" s="463"/>
      <c r="AM201" s="463"/>
      <c r="AN201" s="463"/>
      <c r="AO201" s="463"/>
      <c r="AP201" s="463"/>
      <c r="AQ201" s="464"/>
      <c r="AR201" s="462"/>
      <c r="AS201" s="463"/>
      <c r="AT201" s="463"/>
      <c r="AU201" s="463"/>
      <c r="AV201" s="463"/>
      <c r="AW201" s="463"/>
      <c r="AX201" s="464"/>
      <c r="AY201" s="462"/>
      <c r="AZ201" s="463"/>
      <c r="BA201" s="465"/>
      <c r="BB201" s="1150"/>
      <c r="BC201" s="1151"/>
      <c r="BD201" s="1205"/>
      <c r="BE201" s="1206"/>
      <c r="BF201" s="1207"/>
      <c r="BG201" s="1208"/>
      <c r="BH201" s="1208"/>
      <c r="BI201" s="1208"/>
      <c r="BJ201" s="1209"/>
    </row>
    <row r="202" spans="2:62" ht="20.25" customHeight="1">
      <c r="B202" s="1153"/>
      <c r="C202" s="1245"/>
      <c r="D202" s="1246"/>
      <c r="E202" s="472"/>
      <c r="F202" s="473">
        <f>C201</f>
        <v>0</v>
      </c>
      <c r="G202" s="472"/>
      <c r="H202" s="473">
        <f>I201</f>
        <v>0</v>
      </c>
      <c r="I202" s="1247"/>
      <c r="J202" s="1248"/>
      <c r="K202" s="1249"/>
      <c r="L202" s="1250"/>
      <c r="M202" s="1250"/>
      <c r="N202" s="1246"/>
      <c r="O202" s="1147"/>
      <c r="P202" s="1148"/>
      <c r="Q202" s="1148"/>
      <c r="R202" s="1148"/>
      <c r="S202" s="1149"/>
      <c r="T202" s="466" t="s">
        <v>487</v>
      </c>
      <c r="U202" s="467"/>
      <c r="V202" s="468"/>
      <c r="W202" s="454" t="str">
        <f>IF(W201="","",VLOOKUP(W201,'標準様式１（勤務表_シフト記号表）'!$C$6:$L$47,10,FALSE))</f>
        <v/>
      </c>
      <c r="X202" s="455" t="str">
        <f>IF(X201="","",VLOOKUP(X201,'標準様式１（勤務表_シフト記号表）'!$C$6:$L$47,10,FALSE))</f>
        <v/>
      </c>
      <c r="Y202" s="455" t="str">
        <f>IF(Y201="","",VLOOKUP(Y201,'標準様式１（勤務表_シフト記号表）'!$C$6:$L$47,10,FALSE))</f>
        <v/>
      </c>
      <c r="Z202" s="455" t="str">
        <f>IF(Z201="","",VLOOKUP(Z201,'標準様式１（勤務表_シフト記号表）'!$C$6:$L$47,10,FALSE))</f>
        <v/>
      </c>
      <c r="AA202" s="455" t="str">
        <f>IF(AA201="","",VLOOKUP(AA201,'標準様式１（勤務表_シフト記号表）'!$C$6:$L$47,10,FALSE))</f>
        <v/>
      </c>
      <c r="AB202" s="455" t="str">
        <f>IF(AB201="","",VLOOKUP(AB201,'標準様式１（勤務表_シフト記号表）'!$C$6:$L$47,10,FALSE))</f>
        <v/>
      </c>
      <c r="AC202" s="456" t="str">
        <f>IF(AC201="","",VLOOKUP(AC201,'標準様式１（勤務表_シフト記号表）'!$C$6:$L$47,10,FALSE))</f>
        <v/>
      </c>
      <c r="AD202" s="454" t="str">
        <f>IF(AD201="","",VLOOKUP(AD201,'標準様式１（勤務表_シフト記号表）'!$C$6:$L$47,10,FALSE))</f>
        <v/>
      </c>
      <c r="AE202" s="455" t="str">
        <f>IF(AE201="","",VLOOKUP(AE201,'標準様式１（勤務表_シフト記号表）'!$C$6:$L$47,10,FALSE))</f>
        <v/>
      </c>
      <c r="AF202" s="455" t="str">
        <f>IF(AF201="","",VLOOKUP(AF201,'標準様式１（勤務表_シフト記号表）'!$C$6:$L$47,10,FALSE))</f>
        <v/>
      </c>
      <c r="AG202" s="455" t="str">
        <f>IF(AG201="","",VLOOKUP(AG201,'標準様式１（勤務表_シフト記号表）'!$C$6:$L$47,10,FALSE))</f>
        <v/>
      </c>
      <c r="AH202" s="455" t="str">
        <f>IF(AH201="","",VLOOKUP(AH201,'標準様式１（勤務表_シフト記号表）'!$C$6:$L$47,10,FALSE))</f>
        <v/>
      </c>
      <c r="AI202" s="455" t="str">
        <f>IF(AI201="","",VLOOKUP(AI201,'標準様式１（勤務表_シフト記号表）'!$C$6:$L$47,10,FALSE))</f>
        <v/>
      </c>
      <c r="AJ202" s="456" t="str">
        <f>IF(AJ201="","",VLOOKUP(AJ201,'標準様式１（勤務表_シフト記号表）'!$C$6:$L$47,10,FALSE))</f>
        <v/>
      </c>
      <c r="AK202" s="454" t="str">
        <f>IF(AK201="","",VLOOKUP(AK201,'標準様式１（勤務表_シフト記号表）'!$C$6:$L$47,10,FALSE))</f>
        <v/>
      </c>
      <c r="AL202" s="455" t="str">
        <f>IF(AL201="","",VLOOKUP(AL201,'標準様式１（勤務表_シフト記号表）'!$C$6:$L$47,10,FALSE))</f>
        <v/>
      </c>
      <c r="AM202" s="455" t="str">
        <f>IF(AM201="","",VLOOKUP(AM201,'標準様式１（勤務表_シフト記号表）'!$C$6:$L$47,10,FALSE))</f>
        <v/>
      </c>
      <c r="AN202" s="455" t="str">
        <f>IF(AN201="","",VLOOKUP(AN201,'標準様式１（勤務表_シフト記号表）'!$C$6:$L$47,10,FALSE))</f>
        <v/>
      </c>
      <c r="AO202" s="455" t="str">
        <f>IF(AO201="","",VLOOKUP(AO201,'標準様式１（勤務表_シフト記号表）'!$C$6:$L$47,10,FALSE))</f>
        <v/>
      </c>
      <c r="AP202" s="455" t="str">
        <f>IF(AP201="","",VLOOKUP(AP201,'標準様式１（勤務表_シフト記号表）'!$C$6:$L$47,10,FALSE))</f>
        <v/>
      </c>
      <c r="AQ202" s="456" t="str">
        <f>IF(AQ201="","",VLOOKUP(AQ201,'標準様式１（勤務表_シフト記号表）'!$C$6:$L$47,10,FALSE))</f>
        <v/>
      </c>
      <c r="AR202" s="454" t="str">
        <f>IF(AR201="","",VLOOKUP(AR201,'標準様式１（勤務表_シフト記号表）'!$C$6:$L$47,10,FALSE))</f>
        <v/>
      </c>
      <c r="AS202" s="455" t="str">
        <f>IF(AS201="","",VLOOKUP(AS201,'標準様式１（勤務表_シフト記号表）'!$C$6:$L$47,10,FALSE))</f>
        <v/>
      </c>
      <c r="AT202" s="455" t="str">
        <f>IF(AT201="","",VLOOKUP(AT201,'標準様式１（勤務表_シフト記号表）'!$C$6:$L$47,10,FALSE))</f>
        <v/>
      </c>
      <c r="AU202" s="455" t="str">
        <f>IF(AU201="","",VLOOKUP(AU201,'標準様式１（勤務表_シフト記号表）'!$C$6:$L$47,10,FALSE))</f>
        <v/>
      </c>
      <c r="AV202" s="455" t="str">
        <f>IF(AV201="","",VLOOKUP(AV201,'標準様式１（勤務表_シフト記号表）'!$C$6:$L$47,10,FALSE))</f>
        <v/>
      </c>
      <c r="AW202" s="455" t="str">
        <f>IF(AW201="","",VLOOKUP(AW201,'標準様式１（勤務表_シフト記号表）'!$C$6:$L$47,10,FALSE))</f>
        <v/>
      </c>
      <c r="AX202" s="456" t="str">
        <f>IF(AX201="","",VLOOKUP(AX201,'標準様式１（勤務表_シフト記号表）'!$C$6:$L$47,10,FALSE))</f>
        <v/>
      </c>
      <c r="AY202" s="454" t="str">
        <f>IF(AY201="","",VLOOKUP(AY201,'標準様式１（勤務表_シフト記号表）'!$C$6:$L$47,10,FALSE))</f>
        <v/>
      </c>
      <c r="AZ202" s="455" t="str">
        <f>IF(AZ201="","",VLOOKUP(AZ201,'標準様式１（勤務表_シフト記号表）'!$C$6:$L$47,10,FALSE))</f>
        <v/>
      </c>
      <c r="BA202" s="455" t="str">
        <f>IF(BA201="","",VLOOKUP(BA201,'標準様式１（勤務表_シフト記号表）'!$C$6:$L$47,10,FALSE))</f>
        <v/>
      </c>
      <c r="BB202" s="1242">
        <f>IF($BE$3="４週",SUM(W202:AX202),IF($BE$3="暦月",SUM(W202:BA202),""))</f>
        <v>0</v>
      </c>
      <c r="BC202" s="1243"/>
      <c r="BD202" s="1244">
        <f>IF($BE$3="４週",BB202/4,IF($BE$3="暦月",(BB202/($BE$8/7)),""))</f>
        <v>0</v>
      </c>
      <c r="BE202" s="1243"/>
      <c r="BF202" s="1239"/>
      <c r="BG202" s="1240"/>
      <c r="BH202" s="1240"/>
      <c r="BI202" s="1240"/>
      <c r="BJ202" s="1241"/>
    </row>
    <row r="203" spans="2:62" ht="20.25" customHeight="1">
      <c r="B203" s="1152">
        <f>B201+1</f>
        <v>94</v>
      </c>
      <c r="C203" s="1216"/>
      <c r="D203" s="1143"/>
      <c r="E203" s="449"/>
      <c r="F203" s="450"/>
      <c r="G203" s="449"/>
      <c r="H203" s="450"/>
      <c r="I203" s="1217"/>
      <c r="J203" s="1218"/>
      <c r="K203" s="1141"/>
      <c r="L203" s="1142"/>
      <c r="M203" s="1142"/>
      <c r="N203" s="1143"/>
      <c r="O203" s="1147"/>
      <c r="P203" s="1148"/>
      <c r="Q203" s="1148"/>
      <c r="R203" s="1148"/>
      <c r="S203" s="1149"/>
      <c r="T203" s="469" t="s">
        <v>484</v>
      </c>
      <c r="U203" s="470"/>
      <c r="V203" s="471"/>
      <c r="W203" s="462"/>
      <c r="X203" s="463"/>
      <c r="Y203" s="463"/>
      <c r="Z203" s="463"/>
      <c r="AA203" s="463"/>
      <c r="AB203" s="463"/>
      <c r="AC203" s="464"/>
      <c r="AD203" s="462"/>
      <c r="AE203" s="463"/>
      <c r="AF203" s="463"/>
      <c r="AG203" s="463"/>
      <c r="AH203" s="463"/>
      <c r="AI203" s="463"/>
      <c r="AJ203" s="464"/>
      <c r="AK203" s="462"/>
      <c r="AL203" s="463"/>
      <c r="AM203" s="463"/>
      <c r="AN203" s="463"/>
      <c r="AO203" s="463"/>
      <c r="AP203" s="463"/>
      <c r="AQ203" s="464"/>
      <c r="AR203" s="462"/>
      <c r="AS203" s="463"/>
      <c r="AT203" s="463"/>
      <c r="AU203" s="463"/>
      <c r="AV203" s="463"/>
      <c r="AW203" s="463"/>
      <c r="AX203" s="464"/>
      <c r="AY203" s="462"/>
      <c r="AZ203" s="463"/>
      <c r="BA203" s="465"/>
      <c r="BB203" s="1150"/>
      <c r="BC203" s="1151"/>
      <c r="BD203" s="1205"/>
      <c r="BE203" s="1206"/>
      <c r="BF203" s="1207"/>
      <c r="BG203" s="1208"/>
      <c r="BH203" s="1208"/>
      <c r="BI203" s="1208"/>
      <c r="BJ203" s="1209"/>
    </row>
    <row r="204" spans="2:62" ht="20.25" customHeight="1">
      <c r="B204" s="1153"/>
      <c r="C204" s="1245"/>
      <c r="D204" s="1246"/>
      <c r="E204" s="472"/>
      <c r="F204" s="473">
        <f>C203</f>
        <v>0</v>
      </c>
      <c r="G204" s="472"/>
      <c r="H204" s="473">
        <f>I203</f>
        <v>0</v>
      </c>
      <c r="I204" s="1247"/>
      <c r="J204" s="1248"/>
      <c r="K204" s="1249"/>
      <c r="L204" s="1250"/>
      <c r="M204" s="1250"/>
      <c r="N204" s="1246"/>
      <c r="O204" s="1147"/>
      <c r="P204" s="1148"/>
      <c r="Q204" s="1148"/>
      <c r="R204" s="1148"/>
      <c r="S204" s="1149"/>
      <c r="T204" s="466" t="s">
        <v>487</v>
      </c>
      <c r="U204" s="467"/>
      <c r="V204" s="468"/>
      <c r="W204" s="454" t="str">
        <f>IF(W203="","",VLOOKUP(W203,'標準様式１（勤務表_シフト記号表）'!$C$6:$L$47,10,FALSE))</f>
        <v/>
      </c>
      <c r="X204" s="455" t="str">
        <f>IF(X203="","",VLOOKUP(X203,'標準様式１（勤務表_シフト記号表）'!$C$6:$L$47,10,FALSE))</f>
        <v/>
      </c>
      <c r="Y204" s="455" t="str">
        <f>IF(Y203="","",VLOOKUP(Y203,'標準様式１（勤務表_シフト記号表）'!$C$6:$L$47,10,FALSE))</f>
        <v/>
      </c>
      <c r="Z204" s="455" t="str">
        <f>IF(Z203="","",VLOOKUP(Z203,'標準様式１（勤務表_シフト記号表）'!$C$6:$L$47,10,FALSE))</f>
        <v/>
      </c>
      <c r="AA204" s="455" t="str">
        <f>IF(AA203="","",VLOOKUP(AA203,'標準様式１（勤務表_シフト記号表）'!$C$6:$L$47,10,FALSE))</f>
        <v/>
      </c>
      <c r="AB204" s="455" t="str">
        <f>IF(AB203="","",VLOOKUP(AB203,'標準様式１（勤務表_シフト記号表）'!$C$6:$L$47,10,FALSE))</f>
        <v/>
      </c>
      <c r="AC204" s="456" t="str">
        <f>IF(AC203="","",VLOOKUP(AC203,'標準様式１（勤務表_シフト記号表）'!$C$6:$L$47,10,FALSE))</f>
        <v/>
      </c>
      <c r="AD204" s="454" t="str">
        <f>IF(AD203="","",VLOOKUP(AD203,'標準様式１（勤務表_シフト記号表）'!$C$6:$L$47,10,FALSE))</f>
        <v/>
      </c>
      <c r="AE204" s="455" t="str">
        <f>IF(AE203="","",VLOOKUP(AE203,'標準様式１（勤務表_シフト記号表）'!$C$6:$L$47,10,FALSE))</f>
        <v/>
      </c>
      <c r="AF204" s="455" t="str">
        <f>IF(AF203="","",VLOOKUP(AF203,'標準様式１（勤務表_シフト記号表）'!$C$6:$L$47,10,FALSE))</f>
        <v/>
      </c>
      <c r="AG204" s="455" t="str">
        <f>IF(AG203="","",VLOOKUP(AG203,'標準様式１（勤務表_シフト記号表）'!$C$6:$L$47,10,FALSE))</f>
        <v/>
      </c>
      <c r="AH204" s="455" t="str">
        <f>IF(AH203="","",VLOOKUP(AH203,'標準様式１（勤務表_シフト記号表）'!$C$6:$L$47,10,FALSE))</f>
        <v/>
      </c>
      <c r="AI204" s="455" t="str">
        <f>IF(AI203="","",VLOOKUP(AI203,'標準様式１（勤務表_シフト記号表）'!$C$6:$L$47,10,FALSE))</f>
        <v/>
      </c>
      <c r="AJ204" s="456" t="str">
        <f>IF(AJ203="","",VLOOKUP(AJ203,'標準様式１（勤務表_シフト記号表）'!$C$6:$L$47,10,FALSE))</f>
        <v/>
      </c>
      <c r="AK204" s="454" t="str">
        <f>IF(AK203="","",VLOOKUP(AK203,'標準様式１（勤務表_シフト記号表）'!$C$6:$L$47,10,FALSE))</f>
        <v/>
      </c>
      <c r="AL204" s="455" t="str">
        <f>IF(AL203="","",VLOOKUP(AL203,'標準様式１（勤務表_シフト記号表）'!$C$6:$L$47,10,FALSE))</f>
        <v/>
      </c>
      <c r="AM204" s="455" t="str">
        <f>IF(AM203="","",VLOOKUP(AM203,'標準様式１（勤務表_シフト記号表）'!$C$6:$L$47,10,FALSE))</f>
        <v/>
      </c>
      <c r="AN204" s="455" t="str">
        <f>IF(AN203="","",VLOOKUP(AN203,'標準様式１（勤務表_シフト記号表）'!$C$6:$L$47,10,FALSE))</f>
        <v/>
      </c>
      <c r="AO204" s="455" t="str">
        <f>IF(AO203="","",VLOOKUP(AO203,'標準様式１（勤務表_シフト記号表）'!$C$6:$L$47,10,FALSE))</f>
        <v/>
      </c>
      <c r="AP204" s="455" t="str">
        <f>IF(AP203="","",VLOOKUP(AP203,'標準様式１（勤務表_シフト記号表）'!$C$6:$L$47,10,FALSE))</f>
        <v/>
      </c>
      <c r="AQ204" s="456" t="str">
        <f>IF(AQ203="","",VLOOKUP(AQ203,'標準様式１（勤務表_シフト記号表）'!$C$6:$L$47,10,FALSE))</f>
        <v/>
      </c>
      <c r="AR204" s="454" t="str">
        <f>IF(AR203="","",VLOOKUP(AR203,'標準様式１（勤務表_シフト記号表）'!$C$6:$L$47,10,FALSE))</f>
        <v/>
      </c>
      <c r="AS204" s="455" t="str">
        <f>IF(AS203="","",VLOOKUP(AS203,'標準様式１（勤務表_シフト記号表）'!$C$6:$L$47,10,FALSE))</f>
        <v/>
      </c>
      <c r="AT204" s="455" t="str">
        <f>IF(AT203="","",VLOOKUP(AT203,'標準様式１（勤務表_シフト記号表）'!$C$6:$L$47,10,FALSE))</f>
        <v/>
      </c>
      <c r="AU204" s="455" t="str">
        <f>IF(AU203="","",VLOOKUP(AU203,'標準様式１（勤務表_シフト記号表）'!$C$6:$L$47,10,FALSE))</f>
        <v/>
      </c>
      <c r="AV204" s="455" t="str">
        <f>IF(AV203="","",VLOOKUP(AV203,'標準様式１（勤務表_シフト記号表）'!$C$6:$L$47,10,FALSE))</f>
        <v/>
      </c>
      <c r="AW204" s="455" t="str">
        <f>IF(AW203="","",VLOOKUP(AW203,'標準様式１（勤務表_シフト記号表）'!$C$6:$L$47,10,FALSE))</f>
        <v/>
      </c>
      <c r="AX204" s="456" t="str">
        <f>IF(AX203="","",VLOOKUP(AX203,'標準様式１（勤務表_シフト記号表）'!$C$6:$L$47,10,FALSE))</f>
        <v/>
      </c>
      <c r="AY204" s="454" t="str">
        <f>IF(AY203="","",VLOOKUP(AY203,'標準様式１（勤務表_シフト記号表）'!$C$6:$L$47,10,FALSE))</f>
        <v/>
      </c>
      <c r="AZ204" s="455" t="str">
        <f>IF(AZ203="","",VLOOKUP(AZ203,'標準様式１（勤務表_シフト記号表）'!$C$6:$L$47,10,FALSE))</f>
        <v/>
      </c>
      <c r="BA204" s="455" t="str">
        <f>IF(BA203="","",VLOOKUP(BA203,'標準様式１（勤務表_シフト記号表）'!$C$6:$L$47,10,FALSE))</f>
        <v/>
      </c>
      <c r="BB204" s="1242">
        <f>IF($BE$3="４週",SUM(W204:AX204),IF($BE$3="暦月",SUM(W204:BA204),""))</f>
        <v>0</v>
      </c>
      <c r="BC204" s="1243"/>
      <c r="BD204" s="1244">
        <f>IF($BE$3="４週",BB204/4,IF($BE$3="暦月",(BB204/($BE$8/7)),""))</f>
        <v>0</v>
      </c>
      <c r="BE204" s="1243"/>
      <c r="BF204" s="1239"/>
      <c r="BG204" s="1240"/>
      <c r="BH204" s="1240"/>
      <c r="BI204" s="1240"/>
      <c r="BJ204" s="1241"/>
    </row>
    <row r="205" spans="2:62" ht="20.25" customHeight="1">
      <c r="B205" s="1152">
        <f>B203+1</f>
        <v>95</v>
      </c>
      <c r="C205" s="1216"/>
      <c r="D205" s="1143"/>
      <c r="E205" s="449"/>
      <c r="F205" s="450"/>
      <c r="G205" s="449"/>
      <c r="H205" s="450"/>
      <c r="I205" s="1217"/>
      <c r="J205" s="1218"/>
      <c r="K205" s="1141"/>
      <c r="L205" s="1142"/>
      <c r="M205" s="1142"/>
      <c r="N205" s="1143"/>
      <c r="O205" s="1147"/>
      <c r="P205" s="1148"/>
      <c r="Q205" s="1148"/>
      <c r="R205" s="1148"/>
      <c r="S205" s="1149"/>
      <c r="T205" s="469" t="s">
        <v>484</v>
      </c>
      <c r="U205" s="470"/>
      <c r="V205" s="471"/>
      <c r="W205" s="462"/>
      <c r="X205" s="463"/>
      <c r="Y205" s="463"/>
      <c r="Z205" s="463"/>
      <c r="AA205" s="463"/>
      <c r="AB205" s="463"/>
      <c r="AC205" s="464"/>
      <c r="AD205" s="462"/>
      <c r="AE205" s="463"/>
      <c r="AF205" s="463"/>
      <c r="AG205" s="463"/>
      <c r="AH205" s="463"/>
      <c r="AI205" s="463"/>
      <c r="AJ205" s="464"/>
      <c r="AK205" s="462"/>
      <c r="AL205" s="463"/>
      <c r="AM205" s="463"/>
      <c r="AN205" s="463"/>
      <c r="AO205" s="463"/>
      <c r="AP205" s="463"/>
      <c r="AQ205" s="464"/>
      <c r="AR205" s="462"/>
      <c r="AS205" s="463"/>
      <c r="AT205" s="463"/>
      <c r="AU205" s="463"/>
      <c r="AV205" s="463"/>
      <c r="AW205" s="463"/>
      <c r="AX205" s="464"/>
      <c r="AY205" s="462"/>
      <c r="AZ205" s="463"/>
      <c r="BA205" s="465"/>
      <c r="BB205" s="1150"/>
      <c r="BC205" s="1151"/>
      <c r="BD205" s="1205"/>
      <c r="BE205" s="1206"/>
      <c r="BF205" s="1207"/>
      <c r="BG205" s="1208"/>
      <c r="BH205" s="1208"/>
      <c r="BI205" s="1208"/>
      <c r="BJ205" s="1209"/>
    </row>
    <row r="206" spans="2:62" ht="20.25" customHeight="1">
      <c r="B206" s="1153"/>
      <c r="C206" s="1245"/>
      <c r="D206" s="1246"/>
      <c r="E206" s="472"/>
      <c r="F206" s="473">
        <f>C205</f>
        <v>0</v>
      </c>
      <c r="G206" s="472"/>
      <c r="H206" s="473">
        <f>I205</f>
        <v>0</v>
      </c>
      <c r="I206" s="1247"/>
      <c r="J206" s="1248"/>
      <c r="K206" s="1249"/>
      <c r="L206" s="1250"/>
      <c r="M206" s="1250"/>
      <c r="N206" s="1246"/>
      <c r="O206" s="1147"/>
      <c r="P206" s="1148"/>
      <c r="Q206" s="1148"/>
      <c r="R206" s="1148"/>
      <c r="S206" s="1149"/>
      <c r="T206" s="466" t="s">
        <v>487</v>
      </c>
      <c r="U206" s="467"/>
      <c r="V206" s="468"/>
      <c r="W206" s="454" t="str">
        <f>IF(W205="","",VLOOKUP(W205,'標準様式１（勤務表_シフト記号表）'!$C$6:$L$47,10,FALSE))</f>
        <v/>
      </c>
      <c r="X206" s="455" t="str">
        <f>IF(X205="","",VLOOKUP(X205,'標準様式１（勤務表_シフト記号表）'!$C$6:$L$47,10,FALSE))</f>
        <v/>
      </c>
      <c r="Y206" s="455" t="str">
        <f>IF(Y205="","",VLOOKUP(Y205,'標準様式１（勤務表_シフト記号表）'!$C$6:$L$47,10,FALSE))</f>
        <v/>
      </c>
      <c r="Z206" s="455" t="str">
        <f>IF(Z205="","",VLOOKUP(Z205,'標準様式１（勤務表_シフト記号表）'!$C$6:$L$47,10,FALSE))</f>
        <v/>
      </c>
      <c r="AA206" s="455" t="str">
        <f>IF(AA205="","",VLOOKUP(AA205,'標準様式１（勤務表_シフト記号表）'!$C$6:$L$47,10,FALSE))</f>
        <v/>
      </c>
      <c r="AB206" s="455" t="str">
        <f>IF(AB205="","",VLOOKUP(AB205,'標準様式１（勤務表_シフト記号表）'!$C$6:$L$47,10,FALSE))</f>
        <v/>
      </c>
      <c r="AC206" s="456" t="str">
        <f>IF(AC205="","",VLOOKUP(AC205,'標準様式１（勤務表_シフト記号表）'!$C$6:$L$47,10,FALSE))</f>
        <v/>
      </c>
      <c r="AD206" s="454" t="str">
        <f>IF(AD205="","",VLOOKUP(AD205,'標準様式１（勤務表_シフト記号表）'!$C$6:$L$47,10,FALSE))</f>
        <v/>
      </c>
      <c r="AE206" s="455" t="str">
        <f>IF(AE205="","",VLOOKUP(AE205,'標準様式１（勤務表_シフト記号表）'!$C$6:$L$47,10,FALSE))</f>
        <v/>
      </c>
      <c r="AF206" s="455" t="str">
        <f>IF(AF205="","",VLOOKUP(AF205,'標準様式１（勤務表_シフト記号表）'!$C$6:$L$47,10,FALSE))</f>
        <v/>
      </c>
      <c r="AG206" s="455" t="str">
        <f>IF(AG205="","",VLOOKUP(AG205,'標準様式１（勤務表_シフト記号表）'!$C$6:$L$47,10,FALSE))</f>
        <v/>
      </c>
      <c r="AH206" s="455" t="str">
        <f>IF(AH205="","",VLOOKUP(AH205,'標準様式１（勤務表_シフト記号表）'!$C$6:$L$47,10,FALSE))</f>
        <v/>
      </c>
      <c r="AI206" s="455" t="str">
        <f>IF(AI205="","",VLOOKUP(AI205,'標準様式１（勤務表_シフト記号表）'!$C$6:$L$47,10,FALSE))</f>
        <v/>
      </c>
      <c r="AJ206" s="456" t="str">
        <f>IF(AJ205="","",VLOOKUP(AJ205,'標準様式１（勤務表_シフト記号表）'!$C$6:$L$47,10,FALSE))</f>
        <v/>
      </c>
      <c r="AK206" s="454" t="str">
        <f>IF(AK205="","",VLOOKUP(AK205,'標準様式１（勤務表_シフト記号表）'!$C$6:$L$47,10,FALSE))</f>
        <v/>
      </c>
      <c r="AL206" s="455" t="str">
        <f>IF(AL205="","",VLOOKUP(AL205,'標準様式１（勤務表_シフト記号表）'!$C$6:$L$47,10,FALSE))</f>
        <v/>
      </c>
      <c r="AM206" s="455" t="str">
        <f>IF(AM205="","",VLOOKUP(AM205,'標準様式１（勤務表_シフト記号表）'!$C$6:$L$47,10,FALSE))</f>
        <v/>
      </c>
      <c r="AN206" s="455" t="str">
        <f>IF(AN205="","",VLOOKUP(AN205,'標準様式１（勤務表_シフト記号表）'!$C$6:$L$47,10,FALSE))</f>
        <v/>
      </c>
      <c r="AO206" s="455" t="str">
        <f>IF(AO205="","",VLOOKUP(AO205,'標準様式１（勤務表_シフト記号表）'!$C$6:$L$47,10,FALSE))</f>
        <v/>
      </c>
      <c r="AP206" s="455" t="str">
        <f>IF(AP205="","",VLOOKUP(AP205,'標準様式１（勤務表_シフト記号表）'!$C$6:$L$47,10,FALSE))</f>
        <v/>
      </c>
      <c r="AQ206" s="456" t="str">
        <f>IF(AQ205="","",VLOOKUP(AQ205,'標準様式１（勤務表_シフト記号表）'!$C$6:$L$47,10,FALSE))</f>
        <v/>
      </c>
      <c r="AR206" s="454" t="str">
        <f>IF(AR205="","",VLOOKUP(AR205,'標準様式１（勤務表_シフト記号表）'!$C$6:$L$47,10,FALSE))</f>
        <v/>
      </c>
      <c r="AS206" s="455" t="str">
        <f>IF(AS205="","",VLOOKUP(AS205,'標準様式１（勤務表_シフト記号表）'!$C$6:$L$47,10,FALSE))</f>
        <v/>
      </c>
      <c r="AT206" s="455" t="str">
        <f>IF(AT205="","",VLOOKUP(AT205,'標準様式１（勤務表_シフト記号表）'!$C$6:$L$47,10,FALSE))</f>
        <v/>
      </c>
      <c r="AU206" s="455" t="str">
        <f>IF(AU205="","",VLOOKUP(AU205,'標準様式１（勤務表_シフト記号表）'!$C$6:$L$47,10,FALSE))</f>
        <v/>
      </c>
      <c r="AV206" s="455" t="str">
        <f>IF(AV205="","",VLOOKUP(AV205,'標準様式１（勤務表_シフト記号表）'!$C$6:$L$47,10,FALSE))</f>
        <v/>
      </c>
      <c r="AW206" s="455" t="str">
        <f>IF(AW205="","",VLOOKUP(AW205,'標準様式１（勤務表_シフト記号表）'!$C$6:$L$47,10,FALSE))</f>
        <v/>
      </c>
      <c r="AX206" s="456" t="str">
        <f>IF(AX205="","",VLOOKUP(AX205,'標準様式１（勤務表_シフト記号表）'!$C$6:$L$47,10,FALSE))</f>
        <v/>
      </c>
      <c r="AY206" s="454" t="str">
        <f>IF(AY205="","",VLOOKUP(AY205,'標準様式１（勤務表_シフト記号表）'!$C$6:$L$47,10,FALSE))</f>
        <v/>
      </c>
      <c r="AZ206" s="455" t="str">
        <f>IF(AZ205="","",VLOOKUP(AZ205,'標準様式１（勤務表_シフト記号表）'!$C$6:$L$47,10,FALSE))</f>
        <v/>
      </c>
      <c r="BA206" s="455" t="str">
        <f>IF(BA205="","",VLOOKUP(BA205,'標準様式１（勤務表_シフト記号表）'!$C$6:$L$47,10,FALSE))</f>
        <v/>
      </c>
      <c r="BB206" s="1242">
        <f>IF($BE$3="４週",SUM(W206:AX206),IF($BE$3="暦月",SUM(W206:BA206),""))</f>
        <v>0</v>
      </c>
      <c r="BC206" s="1243"/>
      <c r="BD206" s="1244">
        <f>IF($BE$3="４週",BB206/4,IF($BE$3="暦月",(BB206/($BE$8/7)),""))</f>
        <v>0</v>
      </c>
      <c r="BE206" s="1243"/>
      <c r="BF206" s="1239"/>
      <c r="BG206" s="1240"/>
      <c r="BH206" s="1240"/>
      <c r="BI206" s="1240"/>
      <c r="BJ206" s="1241"/>
    </row>
    <row r="207" spans="2:62" ht="20.25" customHeight="1">
      <c r="B207" s="1152">
        <f>B205+1</f>
        <v>96</v>
      </c>
      <c r="C207" s="1216"/>
      <c r="D207" s="1143"/>
      <c r="E207" s="449"/>
      <c r="F207" s="450"/>
      <c r="G207" s="449"/>
      <c r="H207" s="450"/>
      <c r="I207" s="1217"/>
      <c r="J207" s="1218"/>
      <c r="K207" s="1141"/>
      <c r="L207" s="1142"/>
      <c r="M207" s="1142"/>
      <c r="N207" s="1143"/>
      <c r="O207" s="1147"/>
      <c r="P207" s="1148"/>
      <c r="Q207" s="1148"/>
      <c r="R207" s="1148"/>
      <c r="S207" s="1149"/>
      <c r="T207" s="469" t="s">
        <v>484</v>
      </c>
      <c r="U207" s="470"/>
      <c r="V207" s="471"/>
      <c r="W207" s="462"/>
      <c r="X207" s="463"/>
      <c r="Y207" s="463"/>
      <c r="Z207" s="463"/>
      <c r="AA207" s="463"/>
      <c r="AB207" s="463"/>
      <c r="AC207" s="464"/>
      <c r="AD207" s="462"/>
      <c r="AE207" s="463"/>
      <c r="AF207" s="463"/>
      <c r="AG207" s="463"/>
      <c r="AH207" s="463"/>
      <c r="AI207" s="463"/>
      <c r="AJ207" s="464"/>
      <c r="AK207" s="462"/>
      <c r="AL207" s="463"/>
      <c r="AM207" s="463"/>
      <c r="AN207" s="463"/>
      <c r="AO207" s="463"/>
      <c r="AP207" s="463"/>
      <c r="AQ207" s="464"/>
      <c r="AR207" s="462"/>
      <c r="AS207" s="463"/>
      <c r="AT207" s="463"/>
      <c r="AU207" s="463"/>
      <c r="AV207" s="463"/>
      <c r="AW207" s="463"/>
      <c r="AX207" s="464"/>
      <c r="AY207" s="462"/>
      <c r="AZ207" s="463"/>
      <c r="BA207" s="465"/>
      <c r="BB207" s="1150"/>
      <c r="BC207" s="1151"/>
      <c r="BD207" s="1205"/>
      <c r="BE207" s="1206"/>
      <c r="BF207" s="1207"/>
      <c r="BG207" s="1208"/>
      <c r="BH207" s="1208"/>
      <c r="BI207" s="1208"/>
      <c r="BJ207" s="1209"/>
    </row>
    <row r="208" spans="2:62" ht="20.25" customHeight="1">
      <c r="B208" s="1153"/>
      <c r="C208" s="1245"/>
      <c r="D208" s="1246"/>
      <c r="E208" s="472"/>
      <c r="F208" s="473">
        <f>C207</f>
        <v>0</v>
      </c>
      <c r="G208" s="472"/>
      <c r="H208" s="473">
        <f>I207</f>
        <v>0</v>
      </c>
      <c r="I208" s="1247"/>
      <c r="J208" s="1248"/>
      <c r="K208" s="1249"/>
      <c r="L208" s="1250"/>
      <c r="M208" s="1250"/>
      <c r="N208" s="1246"/>
      <c r="O208" s="1147"/>
      <c r="P208" s="1148"/>
      <c r="Q208" s="1148"/>
      <c r="R208" s="1148"/>
      <c r="S208" s="1149"/>
      <c r="T208" s="466" t="s">
        <v>487</v>
      </c>
      <c r="U208" s="467"/>
      <c r="V208" s="468"/>
      <c r="W208" s="454" t="str">
        <f>IF(W207="","",VLOOKUP(W207,'標準様式１（勤務表_シフト記号表）'!$C$6:$L$47,10,FALSE))</f>
        <v/>
      </c>
      <c r="X208" s="455" t="str">
        <f>IF(X207="","",VLOOKUP(X207,'標準様式１（勤務表_シフト記号表）'!$C$6:$L$47,10,FALSE))</f>
        <v/>
      </c>
      <c r="Y208" s="455" t="str">
        <f>IF(Y207="","",VLOOKUP(Y207,'標準様式１（勤務表_シフト記号表）'!$C$6:$L$47,10,FALSE))</f>
        <v/>
      </c>
      <c r="Z208" s="455" t="str">
        <f>IF(Z207="","",VLOOKUP(Z207,'標準様式１（勤務表_シフト記号表）'!$C$6:$L$47,10,FALSE))</f>
        <v/>
      </c>
      <c r="AA208" s="455" t="str">
        <f>IF(AA207="","",VLOOKUP(AA207,'標準様式１（勤務表_シフト記号表）'!$C$6:$L$47,10,FALSE))</f>
        <v/>
      </c>
      <c r="AB208" s="455" t="str">
        <f>IF(AB207="","",VLOOKUP(AB207,'標準様式１（勤務表_シフト記号表）'!$C$6:$L$47,10,FALSE))</f>
        <v/>
      </c>
      <c r="AC208" s="456" t="str">
        <f>IF(AC207="","",VLOOKUP(AC207,'標準様式１（勤務表_シフト記号表）'!$C$6:$L$47,10,FALSE))</f>
        <v/>
      </c>
      <c r="AD208" s="454" t="str">
        <f>IF(AD207="","",VLOOKUP(AD207,'標準様式１（勤務表_シフト記号表）'!$C$6:$L$47,10,FALSE))</f>
        <v/>
      </c>
      <c r="AE208" s="455" t="str">
        <f>IF(AE207="","",VLOOKUP(AE207,'標準様式１（勤務表_シフト記号表）'!$C$6:$L$47,10,FALSE))</f>
        <v/>
      </c>
      <c r="AF208" s="455" t="str">
        <f>IF(AF207="","",VLOOKUP(AF207,'標準様式１（勤務表_シフト記号表）'!$C$6:$L$47,10,FALSE))</f>
        <v/>
      </c>
      <c r="AG208" s="455" t="str">
        <f>IF(AG207="","",VLOOKUP(AG207,'標準様式１（勤務表_シフト記号表）'!$C$6:$L$47,10,FALSE))</f>
        <v/>
      </c>
      <c r="AH208" s="455" t="str">
        <f>IF(AH207="","",VLOOKUP(AH207,'標準様式１（勤務表_シフト記号表）'!$C$6:$L$47,10,FALSE))</f>
        <v/>
      </c>
      <c r="AI208" s="455" t="str">
        <f>IF(AI207="","",VLOOKUP(AI207,'標準様式１（勤務表_シフト記号表）'!$C$6:$L$47,10,FALSE))</f>
        <v/>
      </c>
      <c r="AJ208" s="456" t="str">
        <f>IF(AJ207="","",VLOOKUP(AJ207,'標準様式１（勤務表_シフト記号表）'!$C$6:$L$47,10,FALSE))</f>
        <v/>
      </c>
      <c r="AK208" s="454" t="str">
        <f>IF(AK207="","",VLOOKUP(AK207,'標準様式１（勤務表_シフト記号表）'!$C$6:$L$47,10,FALSE))</f>
        <v/>
      </c>
      <c r="AL208" s="455" t="str">
        <f>IF(AL207="","",VLOOKUP(AL207,'標準様式１（勤務表_シフト記号表）'!$C$6:$L$47,10,FALSE))</f>
        <v/>
      </c>
      <c r="AM208" s="455" t="str">
        <f>IF(AM207="","",VLOOKUP(AM207,'標準様式１（勤務表_シフト記号表）'!$C$6:$L$47,10,FALSE))</f>
        <v/>
      </c>
      <c r="AN208" s="455" t="str">
        <f>IF(AN207="","",VLOOKUP(AN207,'標準様式１（勤務表_シフト記号表）'!$C$6:$L$47,10,FALSE))</f>
        <v/>
      </c>
      <c r="AO208" s="455" t="str">
        <f>IF(AO207="","",VLOOKUP(AO207,'標準様式１（勤務表_シフト記号表）'!$C$6:$L$47,10,FALSE))</f>
        <v/>
      </c>
      <c r="AP208" s="455" t="str">
        <f>IF(AP207="","",VLOOKUP(AP207,'標準様式１（勤務表_シフト記号表）'!$C$6:$L$47,10,FALSE))</f>
        <v/>
      </c>
      <c r="AQ208" s="456" t="str">
        <f>IF(AQ207="","",VLOOKUP(AQ207,'標準様式１（勤務表_シフト記号表）'!$C$6:$L$47,10,FALSE))</f>
        <v/>
      </c>
      <c r="AR208" s="454" t="str">
        <f>IF(AR207="","",VLOOKUP(AR207,'標準様式１（勤務表_シフト記号表）'!$C$6:$L$47,10,FALSE))</f>
        <v/>
      </c>
      <c r="AS208" s="455" t="str">
        <f>IF(AS207="","",VLOOKUP(AS207,'標準様式１（勤務表_シフト記号表）'!$C$6:$L$47,10,FALSE))</f>
        <v/>
      </c>
      <c r="AT208" s="455" t="str">
        <f>IF(AT207="","",VLOOKUP(AT207,'標準様式１（勤務表_シフト記号表）'!$C$6:$L$47,10,FALSE))</f>
        <v/>
      </c>
      <c r="AU208" s="455" t="str">
        <f>IF(AU207="","",VLOOKUP(AU207,'標準様式１（勤務表_シフト記号表）'!$C$6:$L$47,10,FALSE))</f>
        <v/>
      </c>
      <c r="AV208" s="455" t="str">
        <f>IF(AV207="","",VLOOKUP(AV207,'標準様式１（勤務表_シフト記号表）'!$C$6:$L$47,10,FALSE))</f>
        <v/>
      </c>
      <c r="AW208" s="455" t="str">
        <f>IF(AW207="","",VLOOKUP(AW207,'標準様式１（勤務表_シフト記号表）'!$C$6:$L$47,10,FALSE))</f>
        <v/>
      </c>
      <c r="AX208" s="456" t="str">
        <f>IF(AX207="","",VLOOKUP(AX207,'標準様式１（勤務表_シフト記号表）'!$C$6:$L$47,10,FALSE))</f>
        <v/>
      </c>
      <c r="AY208" s="454" t="str">
        <f>IF(AY207="","",VLOOKUP(AY207,'標準様式１（勤務表_シフト記号表）'!$C$6:$L$47,10,FALSE))</f>
        <v/>
      </c>
      <c r="AZ208" s="455" t="str">
        <f>IF(AZ207="","",VLOOKUP(AZ207,'標準様式１（勤務表_シフト記号表）'!$C$6:$L$47,10,FALSE))</f>
        <v/>
      </c>
      <c r="BA208" s="455" t="str">
        <f>IF(BA207="","",VLOOKUP(BA207,'標準様式１（勤務表_シフト記号表）'!$C$6:$L$47,10,FALSE))</f>
        <v/>
      </c>
      <c r="BB208" s="1242">
        <f>IF($BE$3="４週",SUM(W208:AX208),IF($BE$3="暦月",SUM(W208:BA208),""))</f>
        <v>0</v>
      </c>
      <c r="BC208" s="1243"/>
      <c r="BD208" s="1244">
        <f>IF($BE$3="４週",BB208/4,IF($BE$3="暦月",(BB208/($BE$8/7)),""))</f>
        <v>0</v>
      </c>
      <c r="BE208" s="1243"/>
      <c r="BF208" s="1239"/>
      <c r="BG208" s="1240"/>
      <c r="BH208" s="1240"/>
      <c r="BI208" s="1240"/>
      <c r="BJ208" s="1241"/>
    </row>
    <row r="209" spans="2:62" ht="20.25" customHeight="1">
      <c r="B209" s="1152">
        <f>B207+1</f>
        <v>97</v>
      </c>
      <c r="C209" s="1216"/>
      <c r="D209" s="1143"/>
      <c r="E209" s="449"/>
      <c r="F209" s="450"/>
      <c r="G209" s="449"/>
      <c r="H209" s="450"/>
      <c r="I209" s="1217"/>
      <c r="J209" s="1218"/>
      <c r="K209" s="1141"/>
      <c r="L209" s="1142"/>
      <c r="M209" s="1142"/>
      <c r="N209" s="1143"/>
      <c r="O209" s="1147"/>
      <c r="P209" s="1148"/>
      <c r="Q209" s="1148"/>
      <c r="R209" s="1148"/>
      <c r="S209" s="1149"/>
      <c r="T209" s="469" t="s">
        <v>484</v>
      </c>
      <c r="U209" s="470"/>
      <c r="V209" s="471"/>
      <c r="W209" s="462"/>
      <c r="X209" s="463"/>
      <c r="Y209" s="463"/>
      <c r="Z209" s="463"/>
      <c r="AA209" s="463"/>
      <c r="AB209" s="463"/>
      <c r="AC209" s="464"/>
      <c r="AD209" s="462"/>
      <c r="AE209" s="463"/>
      <c r="AF209" s="463"/>
      <c r="AG209" s="463"/>
      <c r="AH209" s="463"/>
      <c r="AI209" s="463"/>
      <c r="AJ209" s="464"/>
      <c r="AK209" s="462"/>
      <c r="AL209" s="463"/>
      <c r="AM209" s="463"/>
      <c r="AN209" s="463"/>
      <c r="AO209" s="463"/>
      <c r="AP209" s="463"/>
      <c r="AQ209" s="464"/>
      <c r="AR209" s="462"/>
      <c r="AS209" s="463"/>
      <c r="AT209" s="463"/>
      <c r="AU209" s="463"/>
      <c r="AV209" s="463"/>
      <c r="AW209" s="463"/>
      <c r="AX209" s="464"/>
      <c r="AY209" s="462"/>
      <c r="AZ209" s="463"/>
      <c r="BA209" s="465"/>
      <c r="BB209" s="1150"/>
      <c r="BC209" s="1151"/>
      <c r="BD209" s="1205"/>
      <c r="BE209" s="1206"/>
      <c r="BF209" s="1207"/>
      <c r="BG209" s="1208"/>
      <c r="BH209" s="1208"/>
      <c r="BI209" s="1208"/>
      <c r="BJ209" s="1209"/>
    </row>
    <row r="210" spans="2:62" ht="20.25" customHeight="1">
      <c r="B210" s="1153"/>
      <c r="C210" s="1245"/>
      <c r="D210" s="1246"/>
      <c r="E210" s="472"/>
      <c r="F210" s="473">
        <f>C209</f>
        <v>0</v>
      </c>
      <c r="G210" s="472"/>
      <c r="H210" s="473">
        <f>I209</f>
        <v>0</v>
      </c>
      <c r="I210" s="1247"/>
      <c r="J210" s="1248"/>
      <c r="K210" s="1249"/>
      <c r="L210" s="1250"/>
      <c r="M210" s="1250"/>
      <c r="N210" s="1246"/>
      <c r="O210" s="1147"/>
      <c r="P210" s="1148"/>
      <c r="Q210" s="1148"/>
      <c r="R210" s="1148"/>
      <c r="S210" s="1149"/>
      <c r="T210" s="466" t="s">
        <v>487</v>
      </c>
      <c r="U210" s="467"/>
      <c r="V210" s="468"/>
      <c r="W210" s="454" t="str">
        <f>IF(W209="","",VLOOKUP(W209,'標準様式１（勤務表_シフト記号表）'!$C$6:$L$47,10,FALSE))</f>
        <v/>
      </c>
      <c r="X210" s="455" t="str">
        <f>IF(X209="","",VLOOKUP(X209,'標準様式１（勤務表_シフト記号表）'!$C$6:$L$47,10,FALSE))</f>
        <v/>
      </c>
      <c r="Y210" s="455" t="str">
        <f>IF(Y209="","",VLOOKUP(Y209,'標準様式１（勤務表_シフト記号表）'!$C$6:$L$47,10,FALSE))</f>
        <v/>
      </c>
      <c r="Z210" s="455" t="str">
        <f>IF(Z209="","",VLOOKUP(Z209,'標準様式１（勤務表_シフト記号表）'!$C$6:$L$47,10,FALSE))</f>
        <v/>
      </c>
      <c r="AA210" s="455" t="str">
        <f>IF(AA209="","",VLOOKUP(AA209,'標準様式１（勤務表_シフト記号表）'!$C$6:$L$47,10,FALSE))</f>
        <v/>
      </c>
      <c r="AB210" s="455" t="str">
        <f>IF(AB209="","",VLOOKUP(AB209,'標準様式１（勤務表_シフト記号表）'!$C$6:$L$47,10,FALSE))</f>
        <v/>
      </c>
      <c r="AC210" s="456" t="str">
        <f>IF(AC209="","",VLOOKUP(AC209,'標準様式１（勤務表_シフト記号表）'!$C$6:$L$47,10,FALSE))</f>
        <v/>
      </c>
      <c r="AD210" s="454" t="str">
        <f>IF(AD209="","",VLOOKUP(AD209,'標準様式１（勤務表_シフト記号表）'!$C$6:$L$47,10,FALSE))</f>
        <v/>
      </c>
      <c r="AE210" s="455" t="str">
        <f>IF(AE209="","",VLOOKUP(AE209,'標準様式１（勤務表_シフト記号表）'!$C$6:$L$47,10,FALSE))</f>
        <v/>
      </c>
      <c r="AF210" s="455" t="str">
        <f>IF(AF209="","",VLOOKUP(AF209,'標準様式１（勤務表_シフト記号表）'!$C$6:$L$47,10,FALSE))</f>
        <v/>
      </c>
      <c r="AG210" s="455" t="str">
        <f>IF(AG209="","",VLOOKUP(AG209,'標準様式１（勤務表_シフト記号表）'!$C$6:$L$47,10,FALSE))</f>
        <v/>
      </c>
      <c r="AH210" s="455" t="str">
        <f>IF(AH209="","",VLOOKUP(AH209,'標準様式１（勤務表_シフト記号表）'!$C$6:$L$47,10,FALSE))</f>
        <v/>
      </c>
      <c r="AI210" s="455" t="str">
        <f>IF(AI209="","",VLOOKUP(AI209,'標準様式１（勤務表_シフト記号表）'!$C$6:$L$47,10,FALSE))</f>
        <v/>
      </c>
      <c r="AJ210" s="456" t="str">
        <f>IF(AJ209="","",VLOOKUP(AJ209,'標準様式１（勤務表_シフト記号表）'!$C$6:$L$47,10,FALSE))</f>
        <v/>
      </c>
      <c r="AK210" s="454" t="str">
        <f>IF(AK209="","",VLOOKUP(AK209,'標準様式１（勤務表_シフト記号表）'!$C$6:$L$47,10,FALSE))</f>
        <v/>
      </c>
      <c r="AL210" s="455" t="str">
        <f>IF(AL209="","",VLOOKUP(AL209,'標準様式１（勤務表_シフト記号表）'!$C$6:$L$47,10,FALSE))</f>
        <v/>
      </c>
      <c r="AM210" s="455" t="str">
        <f>IF(AM209="","",VLOOKUP(AM209,'標準様式１（勤務表_シフト記号表）'!$C$6:$L$47,10,FALSE))</f>
        <v/>
      </c>
      <c r="AN210" s="455" t="str">
        <f>IF(AN209="","",VLOOKUP(AN209,'標準様式１（勤務表_シフト記号表）'!$C$6:$L$47,10,FALSE))</f>
        <v/>
      </c>
      <c r="AO210" s="455" t="str">
        <f>IF(AO209="","",VLOOKUP(AO209,'標準様式１（勤務表_シフト記号表）'!$C$6:$L$47,10,FALSE))</f>
        <v/>
      </c>
      <c r="AP210" s="455" t="str">
        <f>IF(AP209="","",VLOOKUP(AP209,'標準様式１（勤務表_シフト記号表）'!$C$6:$L$47,10,FALSE))</f>
        <v/>
      </c>
      <c r="AQ210" s="456" t="str">
        <f>IF(AQ209="","",VLOOKUP(AQ209,'標準様式１（勤務表_シフト記号表）'!$C$6:$L$47,10,FALSE))</f>
        <v/>
      </c>
      <c r="AR210" s="454" t="str">
        <f>IF(AR209="","",VLOOKUP(AR209,'標準様式１（勤務表_シフト記号表）'!$C$6:$L$47,10,FALSE))</f>
        <v/>
      </c>
      <c r="AS210" s="455" t="str">
        <f>IF(AS209="","",VLOOKUP(AS209,'標準様式１（勤務表_シフト記号表）'!$C$6:$L$47,10,FALSE))</f>
        <v/>
      </c>
      <c r="AT210" s="455" t="str">
        <f>IF(AT209="","",VLOOKUP(AT209,'標準様式１（勤務表_シフト記号表）'!$C$6:$L$47,10,FALSE))</f>
        <v/>
      </c>
      <c r="AU210" s="455" t="str">
        <f>IF(AU209="","",VLOOKUP(AU209,'標準様式１（勤務表_シフト記号表）'!$C$6:$L$47,10,FALSE))</f>
        <v/>
      </c>
      <c r="AV210" s="455" t="str">
        <f>IF(AV209="","",VLOOKUP(AV209,'標準様式１（勤務表_シフト記号表）'!$C$6:$L$47,10,FALSE))</f>
        <v/>
      </c>
      <c r="AW210" s="455" t="str">
        <f>IF(AW209="","",VLOOKUP(AW209,'標準様式１（勤務表_シフト記号表）'!$C$6:$L$47,10,FALSE))</f>
        <v/>
      </c>
      <c r="AX210" s="456" t="str">
        <f>IF(AX209="","",VLOOKUP(AX209,'標準様式１（勤務表_シフト記号表）'!$C$6:$L$47,10,FALSE))</f>
        <v/>
      </c>
      <c r="AY210" s="454" t="str">
        <f>IF(AY209="","",VLOOKUP(AY209,'標準様式１（勤務表_シフト記号表）'!$C$6:$L$47,10,FALSE))</f>
        <v/>
      </c>
      <c r="AZ210" s="455" t="str">
        <f>IF(AZ209="","",VLOOKUP(AZ209,'標準様式１（勤務表_シフト記号表）'!$C$6:$L$47,10,FALSE))</f>
        <v/>
      </c>
      <c r="BA210" s="455" t="str">
        <f>IF(BA209="","",VLOOKUP(BA209,'標準様式１（勤務表_シフト記号表）'!$C$6:$L$47,10,FALSE))</f>
        <v/>
      </c>
      <c r="BB210" s="1242">
        <f>IF($BE$3="４週",SUM(W210:AX210),IF($BE$3="暦月",SUM(W210:BA210),""))</f>
        <v>0</v>
      </c>
      <c r="BC210" s="1243"/>
      <c r="BD210" s="1244">
        <f>IF($BE$3="４週",BB210/4,IF($BE$3="暦月",(BB210/($BE$8/7)),""))</f>
        <v>0</v>
      </c>
      <c r="BE210" s="1243"/>
      <c r="BF210" s="1239"/>
      <c r="BG210" s="1240"/>
      <c r="BH210" s="1240"/>
      <c r="BI210" s="1240"/>
      <c r="BJ210" s="1241"/>
    </row>
    <row r="211" spans="2:62" ht="20.25" customHeight="1">
      <c r="B211" s="1152">
        <f>B209+1</f>
        <v>98</v>
      </c>
      <c r="C211" s="1216"/>
      <c r="D211" s="1143"/>
      <c r="E211" s="449"/>
      <c r="F211" s="450"/>
      <c r="G211" s="449"/>
      <c r="H211" s="450"/>
      <c r="I211" s="1217"/>
      <c r="J211" s="1218"/>
      <c r="K211" s="1141"/>
      <c r="L211" s="1142"/>
      <c r="M211" s="1142"/>
      <c r="N211" s="1143"/>
      <c r="O211" s="1147"/>
      <c r="P211" s="1148"/>
      <c r="Q211" s="1148"/>
      <c r="R211" s="1148"/>
      <c r="S211" s="1149"/>
      <c r="T211" s="469" t="s">
        <v>484</v>
      </c>
      <c r="U211" s="470"/>
      <c r="V211" s="471"/>
      <c r="W211" s="462"/>
      <c r="X211" s="463"/>
      <c r="Y211" s="463"/>
      <c r="Z211" s="463"/>
      <c r="AA211" s="463"/>
      <c r="AB211" s="463"/>
      <c r="AC211" s="464"/>
      <c r="AD211" s="462"/>
      <c r="AE211" s="463"/>
      <c r="AF211" s="463"/>
      <c r="AG211" s="463"/>
      <c r="AH211" s="463"/>
      <c r="AI211" s="463"/>
      <c r="AJ211" s="464"/>
      <c r="AK211" s="462"/>
      <c r="AL211" s="463"/>
      <c r="AM211" s="463"/>
      <c r="AN211" s="463"/>
      <c r="AO211" s="463"/>
      <c r="AP211" s="463"/>
      <c r="AQ211" s="464"/>
      <c r="AR211" s="462"/>
      <c r="AS211" s="463"/>
      <c r="AT211" s="463"/>
      <c r="AU211" s="463"/>
      <c r="AV211" s="463"/>
      <c r="AW211" s="463"/>
      <c r="AX211" s="464"/>
      <c r="AY211" s="462"/>
      <c r="AZ211" s="463"/>
      <c r="BA211" s="465"/>
      <c r="BB211" s="1150"/>
      <c r="BC211" s="1151"/>
      <c r="BD211" s="1205"/>
      <c r="BE211" s="1206"/>
      <c r="BF211" s="1207"/>
      <c r="BG211" s="1208"/>
      <c r="BH211" s="1208"/>
      <c r="BI211" s="1208"/>
      <c r="BJ211" s="1209"/>
    </row>
    <row r="212" spans="2:62" ht="20.25" customHeight="1">
      <c r="B212" s="1153"/>
      <c r="C212" s="1245"/>
      <c r="D212" s="1246"/>
      <c r="E212" s="472"/>
      <c r="F212" s="473">
        <f>C211</f>
        <v>0</v>
      </c>
      <c r="G212" s="472"/>
      <c r="H212" s="473">
        <f>I211</f>
        <v>0</v>
      </c>
      <c r="I212" s="1247"/>
      <c r="J212" s="1248"/>
      <c r="K212" s="1249"/>
      <c r="L212" s="1250"/>
      <c r="M212" s="1250"/>
      <c r="N212" s="1246"/>
      <c r="O212" s="1147"/>
      <c r="P212" s="1148"/>
      <c r="Q212" s="1148"/>
      <c r="R212" s="1148"/>
      <c r="S212" s="1149"/>
      <c r="T212" s="466" t="s">
        <v>487</v>
      </c>
      <c r="U212" s="467"/>
      <c r="V212" s="468"/>
      <c r="W212" s="454" t="str">
        <f>IF(W211="","",VLOOKUP(W211,'標準様式１（勤務表_シフト記号表）'!$C$6:$L$47,10,FALSE))</f>
        <v/>
      </c>
      <c r="X212" s="455" t="str">
        <f>IF(X211="","",VLOOKUP(X211,'標準様式１（勤務表_シフト記号表）'!$C$6:$L$47,10,FALSE))</f>
        <v/>
      </c>
      <c r="Y212" s="455" t="str">
        <f>IF(Y211="","",VLOOKUP(Y211,'標準様式１（勤務表_シフト記号表）'!$C$6:$L$47,10,FALSE))</f>
        <v/>
      </c>
      <c r="Z212" s="455" t="str">
        <f>IF(Z211="","",VLOOKUP(Z211,'標準様式１（勤務表_シフト記号表）'!$C$6:$L$47,10,FALSE))</f>
        <v/>
      </c>
      <c r="AA212" s="455" t="str">
        <f>IF(AA211="","",VLOOKUP(AA211,'標準様式１（勤務表_シフト記号表）'!$C$6:$L$47,10,FALSE))</f>
        <v/>
      </c>
      <c r="AB212" s="455" t="str">
        <f>IF(AB211="","",VLOOKUP(AB211,'標準様式１（勤務表_シフト記号表）'!$C$6:$L$47,10,FALSE))</f>
        <v/>
      </c>
      <c r="AC212" s="456" t="str">
        <f>IF(AC211="","",VLOOKUP(AC211,'標準様式１（勤務表_シフト記号表）'!$C$6:$L$47,10,FALSE))</f>
        <v/>
      </c>
      <c r="AD212" s="454" t="str">
        <f>IF(AD211="","",VLOOKUP(AD211,'標準様式１（勤務表_シフト記号表）'!$C$6:$L$47,10,FALSE))</f>
        <v/>
      </c>
      <c r="AE212" s="455" t="str">
        <f>IF(AE211="","",VLOOKUP(AE211,'標準様式１（勤務表_シフト記号表）'!$C$6:$L$47,10,FALSE))</f>
        <v/>
      </c>
      <c r="AF212" s="455" t="str">
        <f>IF(AF211="","",VLOOKUP(AF211,'標準様式１（勤務表_シフト記号表）'!$C$6:$L$47,10,FALSE))</f>
        <v/>
      </c>
      <c r="AG212" s="455" t="str">
        <f>IF(AG211="","",VLOOKUP(AG211,'標準様式１（勤務表_シフト記号表）'!$C$6:$L$47,10,FALSE))</f>
        <v/>
      </c>
      <c r="AH212" s="455" t="str">
        <f>IF(AH211="","",VLOOKUP(AH211,'標準様式１（勤務表_シフト記号表）'!$C$6:$L$47,10,FALSE))</f>
        <v/>
      </c>
      <c r="AI212" s="455" t="str">
        <f>IF(AI211="","",VLOOKUP(AI211,'標準様式１（勤務表_シフト記号表）'!$C$6:$L$47,10,FALSE))</f>
        <v/>
      </c>
      <c r="AJ212" s="456" t="str">
        <f>IF(AJ211="","",VLOOKUP(AJ211,'標準様式１（勤務表_シフト記号表）'!$C$6:$L$47,10,FALSE))</f>
        <v/>
      </c>
      <c r="AK212" s="454" t="str">
        <f>IF(AK211="","",VLOOKUP(AK211,'標準様式１（勤務表_シフト記号表）'!$C$6:$L$47,10,FALSE))</f>
        <v/>
      </c>
      <c r="AL212" s="455" t="str">
        <f>IF(AL211="","",VLOOKUP(AL211,'標準様式１（勤務表_シフト記号表）'!$C$6:$L$47,10,FALSE))</f>
        <v/>
      </c>
      <c r="AM212" s="455" t="str">
        <f>IF(AM211="","",VLOOKUP(AM211,'標準様式１（勤務表_シフト記号表）'!$C$6:$L$47,10,FALSE))</f>
        <v/>
      </c>
      <c r="AN212" s="455" t="str">
        <f>IF(AN211="","",VLOOKUP(AN211,'標準様式１（勤務表_シフト記号表）'!$C$6:$L$47,10,FALSE))</f>
        <v/>
      </c>
      <c r="AO212" s="455" t="str">
        <f>IF(AO211="","",VLOOKUP(AO211,'標準様式１（勤務表_シフト記号表）'!$C$6:$L$47,10,FALSE))</f>
        <v/>
      </c>
      <c r="AP212" s="455" t="str">
        <f>IF(AP211="","",VLOOKUP(AP211,'標準様式１（勤務表_シフト記号表）'!$C$6:$L$47,10,FALSE))</f>
        <v/>
      </c>
      <c r="AQ212" s="456" t="str">
        <f>IF(AQ211="","",VLOOKUP(AQ211,'標準様式１（勤務表_シフト記号表）'!$C$6:$L$47,10,FALSE))</f>
        <v/>
      </c>
      <c r="AR212" s="454" t="str">
        <f>IF(AR211="","",VLOOKUP(AR211,'標準様式１（勤務表_シフト記号表）'!$C$6:$L$47,10,FALSE))</f>
        <v/>
      </c>
      <c r="AS212" s="455" t="str">
        <f>IF(AS211="","",VLOOKUP(AS211,'標準様式１（勤務表_シフト記号表）'!$C$6:$L$47,10,FALSE))</f>
        <v/>
      </c>
      <c r="AT212" s="455" t="str">
        <f>IF(AT211="","",VLOOKUP(AT211,'標準様式１（勤務表_シフト記号表）'!$C$6:$L$47,10,FALSE))</f>
        <v/>
      </c>
      <c r="AU212" s="455" t="str">
        <f>IF(AU211="","",VLOOKUP(AU211,'標準様式１（勤務表_シフト記号表）'!$C$6:$L$47,10,FALSE))</f>
        <v/>
      </c>
      <c r="AV212" s="455" t="str">
        <f>IF(AV211="","",VLOOKUP(AV211,'標準様式１（勤務表_シフト記号表）'!$C$6:$L$47,10,FALSE))</f>
        <v/>
      </c>
      <c r="AW212" s="455" t="str">
        <f>IF(AW211="","",VLOOKUP(AW211,'標準様式１（勤務表_シフト記号表）'!$C$6:$L$47,10,FALSE))</f>
        <v/>
      </c>
      <c r="AX212" s="456" t="str">
        <f>IF(AX211="","",VLOOKUP(AX211,'標準様式１（勤務表_シフト記号表）'!$C$6:$L$47,10,FALSE))</f>
        <v/>
      </c>
      <c r="AY212" s="454" t="str">
        <f>IF(AY211="","",VLOOKUP(AY211,'標準様式１（勤務表_シフト記号表）'!$C$6:$L$47,10,FALSE))</f>
        <v/>
      </c>
      <c r="AZ212" s="455" t="str">
        <f>IF(AZ211="","",VLOOKUP(AZ211,'標準様式１（勤務表_シフト記号表）'!$C$6:$L$47,10,FALSE))</f>
        <v/>
      </c>
      <c r="BA212" s="455" t="str">
        <f>IF(BA211="","",VLOOKUP(BA211,'標準様式１（勤務表_シフト記号表）'!$C$6:$L$47,10,FALSE))</f>
        <v/>
      </c>
      <c r="BB212" s="1242">
        <f>IF($BE$3="４週",SUM(W212:AX212),IF($BE$3="暦月",SUM(W212:BA212),""))</f>
        <v>0</v>
      </c>
      <c r="BC212" s="1243"/>
      <c r="BD212" s="1244">
        <f>IF($BE$3="４週",BB212/4,IF($BE$3="暦月",(BB212/($BE$8/7)),""))</f>
        <v>0</v>
      </c>
      <c r="BE212" s="1243"/>
      <c r="BF212" s="1239"/>
      <c r="BG212" s="1240"/>
      <c r="BH212" s="1240"/>
      <c r="BI212" s="1240"/>
      <c r="BJ212" s="1241"/>
    </row>
    <row r="213" spans="2:62" ht="20.25" customHeight="1">
      <c r="B213" s="1152">
        <f>B211+1</f>
        <v>99</v>
      </c>
      <c r="C213" s="1216"/>
      <c r="D213" s="1143"/>
      <c r="E213" s="449"/>
      <c r="F213" s="450"/>
      <c r="G213" s="449"/>
      <c r="H213" s="450"/>
      <c r="I213" s="1217"/>
      <c r="J213" s="1218"/>
      <c r="K213" s="1141"/>
      <c r="L213" s="1142"/>
      <c r="M213" s="1142"/>
      <c r="N213" s="1143"/>
      <c r="O213" s="1147"/>
      <c r="P213" s="1148"/>
      <c r="Q213" s="1148"/>
      <c r="R213" s="1148"/>
      <c r="S213" s="1149"/>
      <c r="T213" s="469" t="s">
        <v>484</v>
      </c>
      <c r="U213" s="470"/>
      <c r="V213" s="471"/>
      <c r="W213" s="462"/>
      <c r="X213" s="463"/>
      <c r="Y213" s="463"/>
      <c r="Z213" s="463"/>
      <c r="AA213" s="463"/>
      <c r="AB213" s="463"/>
      <c r="AC213" s="464"/>
      <c r="AD213" s="462"/>
      <c r="AE213" s="463"/>
      <c r="AF213" s="463"/>
      <c r="AG213" s="463"/>
      <c r="AH213" s="463"/>
      <c r="AI213" s="463"/>
      <c r="AJ213" s="464"/>
      <c r="AK213" s="462"/>
      <c r="AL213" s="463"/>
      <c r="AM213" s="463"/>
      <c r="AN213" s="463"/>
      <c r="AO213" s="463"/>
      <c r="AP213" s="463"/>
      <c r="AQ213" s="464"/>
      <c r="AR213" s="462"/>
      <c r="AS213" s="463"/>
      <c r="AT213" s="463"/>
      <c r="AU213" s="463"/>
      <c r="AV213" s="463"/>
      <c r="AW213" s="463"/>
      <c r="AX213" s="464"/>
      <c r="AY213" s="462"/>
      <c r="AZ213" s="463"/>
      <c r="BA213" s="465"/>
      <c r="BB213" s="1150"/>
      <c r="BC213" s="1151"/>
      <c r="BD213" s="1205"/>
      <c r="BE213" s="1206"/>
      <c r="BF213" s="1207"/>
      <c r="BG213" s="1208"/>
      <c r="BH213" s="1208"/>
      <c r="BI213" s="1208"/>
      <c r="BJ213" s="1209"/>
    </row>
    <row r="214" spans="2:62" ht="20.25" customHeight="1">
      <c r="B214" s="1153"/>
      <c r="C214" s="1245"/>
      <c r="D214" s="1246"/>
      <c r="E214" s="472"/>
      <c r="F214" s="473">
        <f>C213</f>
        <v>0</v>
      </c>
      <c r="G214" s="472"/>
      <c r="H214" s="473">
        <f>I213</f>
        <v>0</v>
      </c>
      <c r="I214" s="1247"/>
      <c r="J214" s="1248"/>
      <c r="K214" s="1249"/>
      <c r="L214" s="1250"/>
      <c r="M214" s="1250"/>
      <c r="N214" s="1246"/>
      <c r="O214" s="1147"/>
      <c r="P214" s="1148"/>
      <c r="Q214" s="1148"/>
      <c r="R214" s="1148"/>
      <c r="S214" s="1149"/>
      <c r="T214" s="466" t="s">
        <v>487</v>
      </c>
      <c r="U214" s="467"/>
      <c r="V214" s="468"/>
      <c r="W214" s="454" t="str">
        <f>IF(W213="","",VLOOKUP(W213,'標準様式１（勤務表_シフト記号表）'!$C$6:$L$47,10,FALSE))</f>
        <v/>
      </c>
      <c r="X214" s="455" t="str">
        <f>IF(X213="","",VLOOKUP(X213,'標準様式１（勤務表_シフト記号表）'!$C$6:$L$47,10,FALSE))</f>
        <v/>
      </c>
      <c r="Y214" s="455" t="str">
        <f>IF(Y213="","",VLOOKUP(Y213,'標準様式１（勤務表_シフト記号表）'!$C$6:$L$47,10,FALSE))</f>
        <v/>
      </c>
      <c r="Z214" s="455" t="str">
        <f>IF(Z213="","",VLOOKUP(Z213,'標準様式１（勤務表_シフト記号表）'!$C$6:$L$47,10,FALSE))</f>
        <v/>
      </c>
      <c r="AA214" s="455" t="str">
        <f>IF(AA213="","",VLOOKUP(AA213,'標準様式１（勤務表_シフト記号表）'!$C$6:$L$47,10,FALSE))</f>
        <v/>
      </c>
      <c r="AB214" s="455" t="str">
        <f>IF(AB213="","",VLOOKUP(AB213,'標準様式１（勤務表_シフト記号表）'!$C$6:$L$47,10,FALSE))</f>
        <v/>
      </c>
      <c r="AC214" s="456" t="str">
        <f>IF(AC213="","",VLOOKUP(AC213,'標準様式１（勤務表_シフト記号表）'!$C$6:$L$47,10,FALSE))</f>
        <v/>
      </c>
      <c r="AD214" s="454" t="str">
        <f>IF(AD213="","",VLOOKUP(AD213,'標準様式１（勤務表_シフト記号表）'!$C$6:$L$47,10,FALSE))</f>
        <v/>
      </c>
      <c r="AE214" s="455" t="str">
        <f>IF(AE213="","",VLOOKUP(AE213,'標準様式１（勤務表_シフト記号表）'!$C$6:$L$47,10,FALSE))</f>
        <v/>
      </c>
      <c r="AF214" s="455" t="str">
        <f>IF(AF213="","",VLOOKUP(AF213,'標準様式１（勤務表_シフト記号表）'!$C$6:$L$47,10,FALSE))</f>
        <v/>
      </c>
      <c r="AG214" s="455" t="str">
        <f>IF(AG213="","",VLOOKUP(AG213,'標準様式１（勤務表_シフト記号表）'!$C$6:$L$47,10,FALSE))</f>
        <v/>
      </c>
      <c r="AH214" s="455" t="str">
        <f>IF(AH213="","",VLOOKUP(AH213,'標準様式１（勤務表_シフト記号表）'!$C$6:$L$47,10,FALSE))</f>
        <v/>
      </c>
      <c r="AI214" s="455" t="str">
        <f>IF(AI213="","",VLOOKUP(AI213,'標準様式１（勤務表_シフト記号表）'!$C$6:$L$47,10,FALSE))</f>
        <v/>
      </c>
      <c r="AJ214" s="456" t="str">
        <f>IF(AJ213="","",VLOOKUP(AJ213,'標準様式１（勤務表_シフト記号表）'!$C$6:$L$47,10,FALSE))</f>
        <v/>
      </c>
      <c r="AK214" s="454" t="str">
        <f>IF(AK213="","",VLOOKUP(AK213,'標準様式１（勤務表_シフト記号表）'!$C$6:$L$47,10,FALSE))</f>
        <v/>
      </c>
      <c r="AL214" s="455" t="str">
        <f>IF(AL213="","",VLOOKUP(AL213,'標準様式１（勤務表_シフト記号表）'!$C$6:$L$47,10,FALSE))</f>
        <v/>
      </c>
      <c r="AM214" s="455" t="str">
        <f>IF(AM213="","",VLOOKUP(AM213,'標準様式１（勤務表_シフト記号表）'!$C$6:$L$47,10,FALSE))</f>
        <v/>
      </c>
      <c r="AN214" s="455" t="str">
        <f>IF(AN213="","",VLOOKUP(AN213,'標準様式１（勤務表_シフト記号表）'!$C$6:$L$47,10,FALSE))</f>
        <v/>
      </c>
      <c r="AO214" s="455" t="str">
        <f>IF(AO213="","",VLOOKUP(AO213,'標準様式１（勤務表_シフト記号表）'!$C$6:$L$47,10,FALSE))</f>
        <v/>
      </c>
      <c r="AP214" s="455" t="str">
        <f>IF(AP213="","",VLOOKUP(AP213,'標準様式１（勤務表_シフト記号表）'!$C$6:$L$47,10,FALSE))</f>
        <v/>
      </c>
      <c r="AQ214" s="456" t="str">
        <f>IF(AQ213="","",VLOOKUP(AQ213,'標準様式１（勤務表_シフト記号表）'!$C$6:$L$47,10,FALSE))</f>
        <v/>
      </c>
      <c r="AR214" s="454" t="str">
        <f>IF(AR213="","",VLOOKUP(AR213,'標準様式１（勤務表_シフト記号表）'!$C$6:$L$47,10,FALSE))</f>
        <v/>
      </c>
      <c r="AS214" s="455" t="str">
        <f>IF(AS213="","",VLOOKUP(AS213,'標準様式１（勤務表_シフト記号表）'!$C$6:$L$47,10,FALSE))</f>
        <v/>
      </c>
      <c r="AT214" s="455" t="str">
        <f>IF(AT213="","",VLOOKUP(AT213,'標準様式１（勤務表_シフト記号表）'!$C$6:$L$47,10,FALSE))</f>
        <v/>
      </c>
      <c r="AU214" s="455" t="str">
        <f>IF(AU213="","",VLOOKUP(AU213,'標準様式１（勤務表_シフト記号表）'!$C$6:$L$47,10,FALSE))</f>
        <v/>
      </c>
      <c r="AV214" s="455" t="str">
        <f>IF(AV213="","",VLOOKUP(AV213,'標準様式１（勤務表_シフト記号表）'!$C$6:$L$47,10,FALSE))</f>
        <v/>
      </c>
      <c r="AW214" s="455" t="str">
        <f>IF(AW213="","",VLOOKUP(AW213,'標準様式１（勤務表_シフト記号表）'!$C$6:$L$47,10,FALSE))</f>
        <v/>
      </c>
      <c r="AX214" s="456" t="str">
        <f>IF(AX213="","",VLOOKUP(AX213,'標準様式１（勤務表_シフト記号表）'!$C$6:$L$47,10,FALSE))</f>
        <v/>
      </c>
      <c r="AY214" s="454" t="str">
        <f>IF(AY213="","",VLOOKUP(AY213,'標準様式１（勤務表_シフト記号表）'!$C$6:$L$47,10,FALSE))</f>
        <v/>
      </c>
      <c r="AZ214" s="455" t="str">
        <f>IF(AZ213="","",VLOOKUP(AZ213,'標準様式１（勤務表_シフト記号表）'!$C$6:$L$47,10,FALSE))</f>
        <v/>
      </c>
      <c r="BA214" s="455" t="str">
        <f>IF(BA213="","",VLOOKUP(BA213,'標準様式１（勤務表_シフト記号表）'!$C$6:$L$47,10,FALSE))</f>
        <v/>
      </c>
      <c r="BB214" s="1242">
        <f>IF($BE$3="４週",SUM(W214:AX214),IF($BE$3="暦月",SUM(W214:BA214),""))</f>
        <v>0</v>
      </c>
      <c r="BC214" s="1243"/>
      <c r="BD214" s="1244">
        <f>IF($BE$3="４週",BB214/4,IF($BE$3="暦月",(BB214/($BE$8/7)),""))</f>
        <v>0</v>
      </c>
      <c r="BE214" s="1243"/>
      <c r="BF214" s="1239"/>
      <c r="BG214" s="1240"/>
      <c r="BH214" s="1240"/>
      <c r="BI214" s="1240"/>
      <c r="BJ214" s="1241"/>
    </row>
    <row r="215" spans="2:62" ht="20.25" customHeight="1">
      <c r="B215" s="1152">
        <f>B213+1</f>
        <v>100</v>
      </c>
      <c r="C215" s="1216"/>
      <c r="D215" s="1143"/>
      <c r="E215" s="457"/>
      <c r="F215" s="458"/>
      <c r="G215" s="457"/>
      <c r="H215" s="458"/>
      <c r="I215" s="1217"/>
      <c r="J215" s="1218"/>
      <c r="K215" s="1141"/>
      <c r="L215" s="1142"/>
      <c r="M215" s="1142"/>
      <c r="N215" s="1143"/>
      <c r="O215" s="1147"/>
      <c r="P215" s="1148"/>
      <c r="Q215" s="1148"/>
      <c r="R215" s="1148"/>
      <c r="S215" s="1149"/>
      <c r="T215" s="459" t="s">
        <v>484</v>
      </c>
      <c r="U215" s="460"/>
      <c r="V215" s="461"/>
      <c r="W215" s="462"/>
      <c r="X215" s="463"/>
      <c r="Y215" s="463"/>
      <c r="Z215" s="463"/>
      <c r="AA215" s="463"/>
      <c r="AB215" s="463"/>
      <c r="AC215" s="464"/>
      <c r="AD215" s="462"/>
      <c r="AE215" s="463"/>
      <c r="AF215" s="463"/>
      <c r="AG215" s="463"/>
      <c r="AH215" s="463"/>
      <c r="AI215" s="463"/>
      <c r="AJ215" s="464"/>
      <c r="AK215" s="462"/>
      <c r="AL215" s="463"/>
      <c r="AM215" s="463"/>
      <c r="AN215" s="463"/>
      <c r="AO215" s="463"/>
      <c r="AP215" s="463"/>
      <c r="AQ215" s="464"/>
      <c r="AR215" s="462"/>
      <c r="AS215" s="463"/>
      <c r="AT215" s="463"/>
      <c r="AU215" s="463"/>
      <c r="AV215" s="463"/>
      <c r="AW215" s="463"/>
      <c r="AX215" s="464"/>
      <c r="AY215" s="462"/>
      <c r="AZ215" s="463"/>
      <c r="BA215" s="465"/>
      <c r="BB215" s="1150"/>
      <c r="BC215" s="1151"/>
      <c r="BD215" s="1205"/>
      <c r="BE215" s="1206"/>
      <c r="BF215" s="1207"/>
      <c r="BG215" s="1208"/>
      <c r="BH215" s="1208"/>
      <c r="BI215" s="1208"/>
      <c r="BJ215" s="1209"/>
    </row>
    <row r="216" spans="2:62" ht="20.25" customHeight="1" thickBot="1">
      <c r="B216" s="1251"/>
      <c r="C216" s="1252"/>
      <c r="D216" s="1253"/>
      <c r="E216" s="477"/>
      <c r="F216" s="478">
        <f>C215</f>
        <v>0</v>
      </c>
      <c r="G216" s="477"/>
      <c r="H216" s="478">
        <f>I215</f>
        <v>0</v>
      </c>
      <c r="I216" s="1254"/>
      <c r="J216" s="1255"/>
      <c r="K216" s="1256"/>
      <c r="L216" s="1257"/>
      <c r="M216" s="1257"/>
      <c r="N216" s="1253"/>
      <c r="O216" s="1258"/>
      <c r="P216" s="1259"/>
      <c r="Q216" s="1259"/>
      <c r="R216" s="1259"/>
      <c r="S216" s="1260"/>
      <c r="T216" s="479" t="s">
        <v>487</v>
      </c>
      <c r="U216" s="480"/>
      <c r="V216" s="481"/>
      <c r="W216" s="482" t="str">
        <f>IF(W215="","",VLOOKUP(W215,'標準様式１（勤務表_シフト記号表）'!$C$6:$L$47,10,FALSE))</f>
        <v/>
      </c>
      <c r="X216" s="483" t="str">
        <f>IF(X215="","",VLOOKUP(X215,'標準様式１（勤務表_シフト記号表）'!$C$6:$L$47,10,FALSE))</f>
        <v/>
      </c>
      <c r="Y216" s="483" t="str">
        <f>IF(Y215="","",VLOOKUP(Y215,'標準様式１（勤務表_シフト記号表）'!$C$6:$L$47,10,FALSE))</f>
        <v/>
      </c>
      <c r="Z216" s="483" t="str">
        <f>IF(Z215="","",VLOOKUP(Z215,'標準様式１（勤務表_シフト記号表）'!$C$6:$L$47,10,FALSE))</f>
        <v/>
      </c>
      <c r="AA216" s="483" t="str">
        <f>IF(AA215="","",VLOOKUP(AA215,'標準様式１（勤務表_シフト記号表）'!$C$6:$L$47,10,FALSE))</f>
        <v/>
      </c>
      <c r="AB216" s="483" t="str">
        <f>IF(AB215="","",VLOOKUP(AB215,'標準様式１（勤務表_シフト記号表）'!$C$6:$L$47,10,FALSE))</f>
        <v/>
      </c>
      <c r="AC216" s="484" t="str">
        <f>IF(AC215="","",VLOOKUP(AC215,'標準様式１（勤務表_シフト記号表）'!$C$6:$L$47,10,FALSE))</f>
        <v/>
      </c>
      <c r="AD216" s="482" t="str">
        <f>IF(AD215="","",VLOOKUP(AD215,'標準様式１（勤務表_シフト記号表）'!$C$6:$L$47,10,FALSE))</f>
        <v/>
      </c>
      <c r="AE216" s="483" t="str">
        <f>IF(AE215="","",VLOOKUP(AE215,'標準様式１（勤務表_シフト記号表）'!$C$6:$L$47,10,FALSE))</f>
        <v/>
      </c>
      <c r="AF216" s="483" t="str">
        <f>IF(AF215="","",VLOOKUP(AF215,'標準様式１（勤務表_シフト記号表）'!$C$6:$L$47,10,FALSE))</f>
        <v/>
      </c>
      <c r="AG216" s="483" t="str">
        <f>IF(AG215="","",VLOOKUP(AG215,'標準様式１（勤務表_シフト記号表）'!$C$6:$L$47,10,FALSE))</f>
        <v/>
      </c>
      <c r="AH216" s="483" t="str">
        <f>IF(AH215="","",VLOOKUP(AH215,'標準様式１（勤務表_シフト記号表）'!$C$6:$L$47,10,FALSE))</f>
        <v/>
      </c>
      <c r="AI216" s="483" t="str">
        <f>IF(AI215="","",VLOOKUP(AI215,'標準様式１（勤務表_シフト記号表）'!$C$6:$L$47,10,FALSE))</f>
        <v/>
      </c>
      <c r="AJ216" s="484" t="str">
        <f>IF(AJ215="","",VLOOKUP(AJ215,'標準様式１（勤務表_シフト記号表）'!$C$6:$L$47,10,FALSE))</f>
        <v/>
      </c>
      <c r="AK216" s="482" t="str">
        <f>IF(AK215="","",VLOOKUP(AK215,'標準様式１（勤務表_シフト記号表）'!$C$6:$L$47,10,FALSE))</f>
        <v/>
      </c>
      <c r="AL216" s="483" t="str">
        <f>IF(AL215="","",VLOOKUP(AL215,'標準様式１（勤務表_シフト記号表）'!$C$6:$L$47,10,FALSE))</f>
        <v/>
      </c>
      <c r="AM216" s="483" t="str">
        <f>IF(AM215="","",VLOOKUP(AM215,'標準様式１（勤務表_シフト記号表）'!$C$6:$L$47,10,FALSE))</f>
        <v/>
      </c>
      <c r="AN216" s="483" t="str">
        <f>IF(AN215="","",VLOOKUP(AN215,'標準様式１（勤務表_シフト記号表）'!$C$6:$L$47,10,FALSE))</f>
        <v/>
      </c>
      <c r="AO216" s="483" t="str">
        <f>IF(AO215="","",VLOOKUP(AO215,'標準様式１（勤務表_シフト記号表）'!$C$6:$L$47,10,FALSE))</f>
        <v/>
      </c>
      <c r="AP216" s="483" t="str">
        <f>IF(AP215="","",VLOOKUP(AP215,'標準様式１（勤務表_シフト記号表）'!$C$6:$L$47,10,FALSE))</f>
        <v/>
      </c>
      <c r="AQ216" s="484" t="str">
        <f>IF(AQ215="","",VLOOKUP(AQ215,'標準様式１（勤務表_シフト記号表）'!$C$6:$L$47,10,FALSE))</f>
        <v/>
      </c>
      <c r="AR216" s="482" t="str">
        <f>IF(AR215="","",VLOOKUP(AR215,'標準様式１（勤務表_シフト記号表）'!$C$6:$L$47,10,FALSE))</f>
        <v/>
      </c>
      <c r="AS216" s="483" t="str">
        <f>IF(AS215="","",VLOOKUP(AS215,'標準様式１（勤務表_シフト記号表）'!$C$6:$L$47,10,FALSE))</f>
        <v/>
      </c>
      <c r="AT216" s="483" t="str">
        <f>IF(AT215="","",VLOOKUP(AT215,'標準様式１（勤務表_シフト記号表）'!$C$6:$L$47,10,FALSE))</f>
        <v/>
      </c>
      <c r="AU216" s="483" t="str">
        <f>IF(AU215="","",VLOOKUP(AU215,'標準様式１（勤務表_シフト記号表）'!$C$6:$L$47,10,FALSE))</f>
        <v/>
      </c>
      <c r="AV216" s="483" t="str">
        <f>IF(AV215="","",VLOOKUP(AV215,'標準様式１（勤務表_シフト記号表）'!$C$6:$L$47,10,FALSE))</f>
        <v/>
      </c>
      <c r="AW216" s="483" t="str">
        <f>IF(AW215="","",VLOOKUP(AW215,'標準様式１（勤務表_シフト記号表）'!$C$6:$L$47,10,FALSE))</f>
        <v/>
      </c>
      <c r="AX216" s="484" t="str">
        <f>IF(AX215="","",VLOOKUP(AX215,'標準様式１（勤務表_シフト記号表）'!$C$6:$L$47,10,FALSE))</f>
        <v/>
      </c>
      <c r="AY216" s="482" t="str">
        <f>IF(AY215="","",VLOOKUP(AY215,'標準様式１（勤務表_シフト記号表）'!$C$6:$L$47,10,FALSE))</f>
        <v/>
      </c>
      <c r="AZ216" s="483" t="str">
        <f>IF(AZ215="","",VLOOKUP(AZ215,'標準様式１（勤務表_シフト記号表）'!$C$6:$L$47,10,FALSE))</f>
        <v/>
      </c>
      <c r="BA216" s="483" t="str">
        <f>IF(BA215="","",VLOOKUP(BA215,'標準様式１（勤務表_シフト記号表）'!$C$6:$L$47,10,FALSE))</f>
        <v/>
      </c>
      <c r="BB216" s="1269">
        <f>IF($BE$3="４週",SUM(W216:AX216),IF($BE$3="暦月",SUM(W216:BA216),""))</f>
        <v>0</v>
      </c>
      <c r="BC216" s="1270"/>
      <c r="BD216" s="1271">
        <f>IF($BE$3="４週",BB216/4,IF($BE$3="暦月",(BB216/($BE$8/7)),""))</f>
        <v>0</v>
      </c>
      <c r="BE216" s="1270"/>
      <c r="BF216" s="1266"/>
      <c r="BG216" s="1267"/>
      <c r="BH216" s="1267"/>
      <c r="BI216" s="1267"/>
      <c r="BJ216" s="1268"/>
    </row>
    <row r="217" spans="2:62" ht="20.25" customHeight="1">
      <c r="B217" s="486"/>
      <c r="C217" s="487"/>
      <c r="D217" s="487"/>
      <c r="E217" s="487"/>
      <c r="F217" s="487"/>
      <c r="G217" s="487"/>
      <c r="H217" s="487"/>
      <c r="I217" s="488"/>
      <c r="J217" s="488"/>
      <c r="K217" s="487"/>
      <c r="L217" s="487"/>
      <c r="M217" s="487"/>
      <c r="N217" s="487"/>
      <c r="O217" s="489"/>
      <c r="P217" s="489"/>
      <c r="Q217" s="489"/>
      <c r="R217" s="490"/>
      <c r="S217" s="490"/>
      <c r="T217" s="490"/>
      <c r="U217" s="491"/>
      <c r="V217" s="492"/>
      <c r="W217" s="493"/>
      <c r="X217" s="493"/>
      <c r="Y217" s="493"/>
      <c r="Z217" s="493"/>
      <c r="AA217" s="493"/>
      <c r="AB217" s="493"/>
      <c r="AC217" s="493"/>
      <c r="AD217" s="493"/>
      <c r="AE217" s="493"/>
      <c r="AF217" s="493"/>
      <c r="AG217" s="493"/>
      <c r="AH217" s="493"/>
      <c r="AI217" s="493"/>
      <c r="AJ217" s="493"/>
      <c r="AK217" s="493"/>
      <c r="AL217" s="493"/>
      <c r="AM217" s="493"/>
      <c r="AN217" s="493"/>
      <c r="AO217" s="493"/>
      <c r="AP217" s="493"/>
      <c r="AQ217" s="493"/>
      <c r="AR217" s="493"/>
      <c r="AS217" s="493"/>
      <c r="AT217" s="493"/>
      <c r="AU217" s="493"/>
      <c r="AV217" s="493"/>
      <c r="AW217" s="493"/>
      <c r="AX217" s="493"/>
      <c r="AY217" s="493"/>
      <c r="AZ217" s="493"/>
      <c r="BA217" s="493"/>
      <c r="BB217" s="493"/>
      <c r="BC217" s="493"/>
      <c r="BD217" s="494"/>
      <c r="BE217" s="494"/>
      <c r="BF217" s="489"/>
      <c r="BG217" s="489"/>
      <c r="BH217" s="489"/>
      <c r="BI217" s="489"/>
      <c r="BJ217" s="489"/>
    </row>
    <row r="218" spans="2:62" ht="20.25" customHeight="1">
      <c r="B218" s="486"/>
      <c r="C218" s="487"/>
      <c r="D218" s="487"/>
      <c r="E218" s="487"/>
      <c r="F218" s="487"/>
      <c r="G218" s="487"/>
      <c r="H218" s="487"/>
      <c r="I218" s="495"/>
      <c r="J218" s="496" t="s">
        <v>628</v>
      </c>
      <c r="K218" s="496"/>
      <c r="L218" s="496"/>
      <c r="M218" s="496"/>
      <c r="N218" s="496"/>
      <c r="O218" s="496"/>
      <c r="P218" s="496"/>
      <c r="Q218" s="496"/>
      <c r="R218" s="496"/>
      <c r="S218" s="496"/>
      <c r="T218" s="497"/>
      <c r="U218" s="496"/>
      <c r="V218" s="496"/>
      <c r="W218" s="496"/>
      <c r="X218" s="496"/>
      <c r="Y218" s="496"/>
      <c r="Z218" s="498"/>
      <c r="AA218" s="498"/>
      <c r="AB218" s="498"/>
      <c r="AC218" s="498"/>
      <c r="AD218" s="498"/>
      <c r="AE218" s="498"/>
      <c r="AF218" s="498"/>
      <c r="AG218" s="498"/>
      <c r="AH218" s="498"/>
      <c r="AI218" s="498"/>
      <c r="AJ218" s="498"/>
      <c r="AK218" s="498"/>
      <c r="AL218" s="498"/>
      <c r="AM218" s="498"/>
      <c r="AN218" s="498"/>
      <c r="AO218" s="498"/>
      <c r="AP218" s="498"/>
      <c r="AQ218" s="498"/>
      <c r="AR218" s="498"/>
      <c r="AS218" s="498"/>
      <c r="AT218" s="498"/>
      <c r="AU218" s="498"/>
      <c r="AV218" s="498"/>
      <c r="AW218" s="498"/>
      <c r="AX218" s="498"/>
      <c r="AY218" s="498"/>
      <c r="AZ218" s="498"/>
      <c r="BA218" s="498"/>
      <c r="BB218" s="498"/>
      <c r="BC218" s="498"/>
      <c r="BD218" s="499"/>
      <c r="BE218" s="494"/>
      <c r="BF218" s="489"/>
      <c r="BG218" s="489"/>
      <c r="BH218" s="489"/>
      <c r="BI218" s="489"/>
      <c r="BJ218" s="489"/>
    </row>
    <row r="219" spans="2:62" ht="20.25" customHeight="1">
      <c r="B219" s="486"/>
      <c r="C219" s="487"/>
      <c r="D219" s="487"/>
      <c r="E219" s="487"/>
      <c r="F219" s="487"/>
      <c r="G219" s="487"/>
      <c r="H219" s="487"/>
      <c r="I219" s="495"/>
      <c r="J219" s="496"/>
      <c r="K219" s="496" t="s">
        <v>534</v>
      </c>
      <c r="L219" s="496"/>
      <c r="M219" s="496"/>
      <c r="N219" s="496"/>
      <c r="O219" s="496"/>
      <c r="P219" s="496"/>
      <c r="Q219" s="496"/>
      <c r="R219" s="496"/>
      <c r="S219" s="496"/>
      <c r="T219" s="497"/>
      <c r="U219" s="496"/>
      <c r="V219" s="496"/>
      <c r="W219" s="496"/>
      <c r="X219" s="496"/>
      <c r="Y219" s="496"/>
      <c r="Z219" s="498"/>
      <c r="AA219" s="496" t="s">
        <v>535</v>
      </c>
      <c r="AB219" s="496"/>
      <c r="AC219" s="496"/>
      <c r="AD219" s="496"/>
      <c r="AE219" s="496"/>
      <c r="AF219" s="496"/>
      <c r="AG219" s="496"/>
      <c r="AH219" s="496"/>
      <c r="AI219" s="496"/>
      <c r="AJ219" s="497"/>
      <c r="AK219" s="496"/>
      <c r="AL219" s="496"/>
      <c r="AM219" s="496"/>
      <c r="AN219" s="496"/>
      <c r="AO219" s="498"/>
      <c r="AP219" s="498"/>
      <c r="AQ219" s="496" t="s">
        <v>536</v>
      </c>
      <c r="AR219" s="498"/>
      <c r="AS219" s="498"/>
      <c r="AT219" s="498"/>
      <c r="AU219" s="498"/>
      <c r="AV219" s="498"/>
      <c r="AW219" s="498"/>
      <c r="AX219" s="498"/>
      <c r="AY219" s="498"/>
      <c r="AZ219" s="498"/>
      <c r="BA219" s="498"/>
      <c r="BB219" s="498"/>
      <c r="BC219" s="498"/>
      <c r="BD219" s="499"/>
      <c r="BE219" s="494"/>
      <c r="BF219" s="1272"/>
      <c r="BG219" s="1272"/>
      <c r="BH219" s="1272"/>
      <c r="BI219" s="1272"/>
      <c r="BJ219" s="489"/>
    </row>
    <row r="220" spans="2:62" ht="20.25" customHeight="1">
      <c r="B220" s="486"/>
      <c r="C220" s="487"/>
      <c r="D220" s="487"/>
      <c r="E220" s="487"/>
      <c r="F220" s="487"/>
      <c r="G220" s="487"/>
      <c r="H220" s="487"/>
      <c r="I220" s="495"/>
      <c r="J220" s="496"/>
      <c r="K220" s="1273" t="s">
        <v>537</v>
      </c>
      <c r="L220" s="1273"/>
      <c r="M220" s="1273" t="s">
        <v>538</v>
      </c>
      <c r="N220" s="1273"/>
      <c r="O220" s="1273"/>
      <c r="P220" s="1273"/>
      <c r="Q220" s="496"/>
      <c r="R220" s="1262" t="s">
        <v>539</v>
      </c>
      <c r="S220" s="1262"/>
      <c r="T220" s="1262"/>
      <c r="U220" s="1262"/>
      <c r="V220" s="500"/>
      <c r="W220" s="501" t="s">
        <v>540</v>
      </c>
      <c r="X220" s="501"/>
      <c r="Y220" s="403"/>
      <c r="Z220" s="498"/>
      <c r="AA220" s="1273" t="s">
        <v>537</v>
      </c>
      <c r="AB220" s="1273"/>
      <c r="AC220" s="1273" t="s">
        <v>538</v>
      </c>
      <c r="AD220" s="1273"/>
      <c r="AE220" s="1273"/>
      <c r="AF220" s="1273"/>
      <c r="AG220" s="496"/>
      <c r="AH220" s="1262" t="s">
        <v>539</v>
      </c>
      <c r="AI220" s="1262"/>
      <c r="AJ220" s="1262"/>
      <c r="AK220" s="1262"/>
      <c r="AL220" s="500"/>
      <c r="AM220" s="501" t="s">
        <v>540</v>
      </c>
      <c r="AN220" s="501"/>
      <c r="AO220" s="498"/>
      <c r="AP220" s="498"/>
      <c r="AQ220" s="498"/>
      <c r="AR220" s="498"/>
      <c r="AS220" s="498"/>
      <c r="AT220" s="498"/>
      <c r="AU220" s="498"/>
      <c r="AV220" s="498"/>
      <c r="AW220" s="498"/>
      <c r="AX220" s="498"/>
      <c r="AY220" s="498"/>
      <c r="AZ220" s="498"/>
      <c r="BA220" s="498"/>
      <c r="BB220" s="498"/>
      <c r="BC220" s="498"/>
      <c r="BD220" s="499"/>
      <c r="BE220" s="494"/>
      <c r="BF220" s="1263"/>
      <c r="BG220" s="1263"/>
      <c r="BH220" s="1263"/>
      <c r="BI220" s="1263"/>
      <c r="BJ220" s="489"/>
    </row>
    <row r="221" spans="2:62" ht="20.25" customHeight="1">
      <c r="B221" s="486"/>
      <c r="C221" s="487"/>
      <c r="D221" s="487"/>
      <c r="E221" s="487"/>
      <c r="F221" s="487"/>
      <c r="G221" s="487"/>
      <c r="H221" s="487"/>
      <c r="I221" s="495"/>
      <c r="J221" s="496"/>
      <c r="K221" s="1264"/>
      <c r="L221" s="1264"/>
      <c r="M221" s="1264" t="s">
        <v>541</v>
      </c>
      <c r="N221" s="1264"/>
      <c r="O221" s="1264" t="s">
        <v>542</v>
      </c>
      <c r="P221" s="1264"/>
      <c r="Q221" s="496"/>
      <c r="R221" s="1264" t="s">
        <v>541</v>
      </c>
      <c r="S221" s="1264"/>
      <c r="T221" s="1264" t="s">
        <v>542</v>
      </c>
      <c r="U221" s="1264"/>
      <c r="V221" s="500"/>
      <c r="W221" s="501" t="s">
        <v>543</v>
      </c>
      <c r="X221" s="501"/>
      <c r="Y221" s="403"/>
      <c r="Z221" s="498"/>
      <c r="AA221" s="1264"/>
      <c r="AB221" s="1264"/>
      <c r="AC221" s="1264" t="s">
        <v>541</v>
      </c>
      <c r="AD221" s="1264"/>
      <c r="AE221" s="1264" t="s">
        <v>542</v>
      </c>
      <c r="AF221" s="1264"/>
      <c r="AG221" s="496"/>
      <c r="AH221" s="1264" t="s">
        <v>541</v>
      </c>
      <c r="AI221" s="1264"/>
      <c r="AJ221" s="1264" t="s">
        <v>542</v>
      </c>
      <c r="AK221" s="1264"/>
      <c r="AL221" s="500"/>
      <c r="AM221" s="501" t="s">
        <v>543</v>
      </c>
      <c r="AN221" s="501"/>
      <c r="AO221" s="498"/>
      <c r="AP221" s="498"/>
      <c r="AQ221" s="502" t="s">
        <v>491</v>
      </c>
      <c r="AR221" s="502"/>
      <c r="AS221" s="502"/>
      <c r="AT221" s="502"/>
      <c r="AU221" s="500"/>
      <c r="AV221" s="501" t="s">
        <v>507</v>
      </c>
      <c r="AW221" s="502"/>
      <c r="AX221" s="502"/>
      <c r="AY221" s="502"/>
      <c r="AZ221" s="500"/>
      <c r="BA221" s="1264" t="s">
        <v>544</v>
      </c>
      <c r="BB221" s="1264"/>
      <c r="BC221" s="1264"/>
      <c r="BD221" s="1264"/>
      <c r="BE221" s="494"/>
      <c r="BF221" s="1261"/>
      <c r="BG221" s="1261"/>
      <c r="BH221" s="1261"/>
      <c r="BI221" s="1261"/>
      <c r="BJ221" s="489"/>
    </row>
    <row r="222" spans="2:62" ht="20.25" customHeight="1">
      <c r="B222" s="486"/>
      <c r="C222" s="487"/>
      <c r="D222" s="487"/>
      <c r="E222" s="487"/>
      <c r="F222" s="487"/>
      <c r="G222" s="487"/>
      <c r="H222" s="487"/>
      <c r="I222" s="495"/>
      <c r="J222" s="496"/>
      <c r="K222" s="1279" t="s">
        <v>545</v>
      </c>
      <c r="L222" s="1279"/>
      <c r="M222" s="1281">
        <f>SUMIFS($BB$17:$BB$216,$F$17:$F$216,"看護職員",$H$17:$H$216,"A")</f>
        <v>0</v>
      </c>
      <c r="N222" s="1281"/>
      <c r="O222" s="1274">
        <f>SUMIFS($BD$17:$BD$216,$F$17:$F$216,"看護職員",$H$17:$H$216,"A")</f>
        <v>0</v>
      </c>
      <c r="P222" s="1274"/>
      <c r="Q222" s="503"/>
      <c r="R222" s="1275"/>
      <c r="S222" s="1275"/>
      <c r="T222" s="1275"/>
      <c r="U222" s="1275"/>
      <c r="V222" s="504"/>
      <c r="W222" s="1276"/>
      <c r="X222" s="1277"/>
      <c r="Y222" s="403"/>
      <c r="Z222" s="498"/>
      <c r="AA222" s="1279" t="s">
        <v>545</v>
      </c>
      <c r="AB222" s="1279"/>
      <c r="AC222" s="1281">
        <f>SUMIFS($BB$17:$BB$216,$F$17:$F$216,"介護職員",$H$17:$H$216,"A")</f>
        <v>0</v>
      </c>
      <c r="AD222" s="1281"/>
      <c r="AE222" s="1274">
        <f>SUMIFS($BD$17:$BD$216,$F$17:$F$216,"介護職員",$H$17:$H$216,"A")</f>
        <v>0</v>
      </c>
      <c r="AF222" s="1274"/>
      <c r="AG222" s="503"/>
      <c r="AH222" s="1275"/>
      <c r="AI222" s="1275"/>
      <c r="AJ222" s="1275"/>
      <c r="AK222" s="1275"/>
      <c r="AL222" s="504"/>
      <c r="AM222" s="1276"/>
      <c r="AN222" s="1277"/>
      <c r="AO222" s="498"/>
      <c r="AP222" s="498"/>
      <c r="AQ222" s="1278">
        <f>U236</f>
        <v>0</v>
      </c>
      <c r="AR222" s="1279"/>
      <c r="AS222" s="1279"/>
      <c r="AT222" s="1279"/>
      <c r="AU222" s="505" t="s">
        <v>546</v>
      </c>
      <c r="AV222" s="1278">
        <f>AK236</f>
        <v>0</v>
      </c>
      <c r="AW222" s="1280"/>
      <c r="AX222" s="1280"/>
      <c r="AY222" s="1280"/>
      <c r="AZ222" s="505" t="s">
        <v>547</v>
      </c>
      <c r="BA222" s="1265">
        <f>ROUNDDOWN(AQ222+AV222,1)</f>
        <v>0</v>
      </c>
      <c r="BB222" s="1265"/>
      <c r="BC222" s="1265"/>
      <c r="BD222" s="1265"/>
      <c r="BE222" s="494"/>
      <c r="BF222" s="506"/>
      <c r="BG222" s="506"/>
      <c r="BH222" s="506"/>
      <c r="BI222" s="506"/>
      <c r="BJ222" s="489"/>
    </row>
    <row r="223" spans="2:62" ht="20.25" customHeight="1">
      <c r="B223" s="486"/>
      <c r="C223" s="487"/>
      <c r="D223" s="487"/>
      <c r="E223" s="487"/>
      <c r="F223" s="487"/>
      <c r="G223" s="487"/>
      <c r="H223" s="487"/>
      <c r="I223" s="495"/>
      <c r="J223" s="496"/>
      <c r="K223" s="1279" t="s">
        <v>548</v>
      </c>
      <c r="L223" s="1279"/>
      <c r="M223" s="1281">
        <f>SUMIFS($BB$17:$BB$216,$F$17:$F$216,"看護職員",$H$17:$H$216,"B")</f>
        <v>0</v>
      </c>
      <c r="N223" s="1281"/>
      <c r="O223" s="1274">
        <f>SUMIFS($BD$17:$BD$216,$F$17:$F$216,"看護職員",$H$17:$H$216,"B")</f>
        <v>0</v>
      </c>
      <c r="P223" s="1274"/>
      <c r="Q223" s="503"/>
      <c r="R223" s="1275"/>
      <c r="S223" s="1275"/>
      <c r="T223" s="1275"/>
      <c r="U223" s="1275"/>
      <c r="V223" s="504"/>
      <c r="W223" s="1276"/>
      <c r="X223" s="1277"/>
      <c r="Y223" s="403"/>
      <c r="Z223" s="498"/>
      <c r="AA223" s="1279" t="s">
        <v>548</v>
      </c>
      <c r="AB223" s="1279"/>
      <c r="AC223" s="1281">
        <f>SUMIFS($BB$17:$BB$216,$F$17:$F$216,"介護職員",$H$17:$H$216,"B")</f>
        <v>0</v>
      </c>
      <c r="AD223" s="1281"/>
      <c r="AE223" s="1274">
        <f>SUMIFS($BD$17:$BD$216,$F$17:$F$216,"介護職員",$H$17:$H$216,"B")</f>
        <v>0</v>
      </c>
      <c r="AF223" s="1274"/>
      <c r="AG223" s="503"/>
      <c r="AH223" s="1275"/>
      <c r="AI223" s="1275"/>
      <c r="AJ223" s="1275"/>
      <c r="AK223" s="1275"/>
      <c r="AL223" s="504"/>
      <c r="AM223" s="1276"/>
      <c r="AN223" s="1277"/>
      <c r="AO223" s="498"/>
      <c r="AP223" s="498"/>
      <c r="AQ223" s="498"/>
      <c r="AR223" s="498"/>
      <c r="AS223" s="498"/>
      <c r="AT223" s="498"/>
      <c r="AU223" s="498"/>
      <c r="AV223" s="498"/>
      <c r="AW223" s="498"/>
      <c r="AX223" s="498"/>
      <c r="AY223" s="498"/>
      <c r="AZ223" s="498"/>
      <c r="BA223" s="498"/>
      <c r="BB223" s="498"/>
      <c r="BC223" s="498"/>
      <c r="BD223" s="499"/>
      <c r="BE223" s="494"/>
      <c r="BF223" s="489"/>
      <c r="BG223" s="489"/>
      <c r="BH223" s="489"/>
      <c r="BI223" s="489"/>
      <c r="BJ223" s="489"/>
    </row>
    <row r="224" spans="2:62" ht="20.25" customHeight="1">
      <c r="B224" s="486"/>
      <c r="C224" s="487"/>
      <c r="D224" s="487"/>
      <c r="E224" s="487"/>
      <c r="F224" s="487"/>
      <c r="G224" s="487"/>
      <c r="H224" s="487"/>
      <c r="I224" s="495"/>
      <c r="J224" s="496"/>
      <c r="K224" s="1279" t="s">
        <v>549</v>
      </c>
      <c r="L224" s="1279"/>
      <c r="M224" s="1281">
        <f>SUMIFS($BB$17:$BB$216,$F$17:$F$216,"看護職員",$H$17:$H$216,"C")</f>
        <v>0</v>
      </c>
      <c r="N224" s="1281"/>
      <c r="O224" s="1274">
        <f>SUMIFS($BD$17:$BD$216,$F$17:$F$216,"看護職員",$H$17:$H$216,"C")</f>
        <v>0</v>
      </c>
      <c r="P224" s="1274"/>
      <c r="Q224" s="503"/>
      <c r="R224" s="1275"/>
      <c r="S224" s="1275"/>
      <c r="T224" s="1282"/>
      <c r="U224" s="1282"/>
      <c r="V224" s="504"/>
      <c r="W224" s="1283" t="s">
        <v>550</v>
      </c>
      <c r="X224" s="1284"/>
      <c r="Y224" s="403"/>
      <c r="Z224" s="498"/>
      <c r="AA224" s="1279" t="s">
        <v>549</v>
      </c>
      <c r="AB224" s="1279"/>
      <c r="AC224" s="1281">
        <f>SUMIFS($BB$17:$BB$216,$F$17:$F$216,"介護職員",$H$17:$H$216,"C")</f>
        <v>0</v>
      </c>
      <c r="AD224" s="1281"/>
      <c r="AE224" s="1274">
        <f>SUMIFS($BD$17:$BD$216,$F$17:$F$216,"介護職員",$H$17:$H$216,"C")</f>
        <v>0</v>
      </c>
      <c r="AF224" s="1274"/>
      <c r="AG224" s="503"/>
      <c r="AH224" s="1275"/>
      <c r="AI224" s="1275"/>
      <c r="AJ224" s="1282"/>
      <c r="AK224" s="1282"/>
      <c r="AL224" s="504"/>
      <c r="AM224" s="1283" t="s">
        <v>550</v>
      </c>
      <c r="AN224" s="1284"/>
      <c r="AO224" s="498"/>
      <c r="AP224" s="498"/>
      <c r="AQ224" s="498"/>
      <c r="AR224" s="498"/>
      <c r="AS224" s="498"/>
      <c r="AT224" s="498"/>
      <c r="AU224" s="498"/>
      <c r="AV224" s="498"/>
      <c r="AW224" s="498"/>
      <c r="AX224" s="498"/>
      <c r="AY224" s="498"/>
      <c r="AZ224" s="498"/>
      <c r="BA224" s="498"/>
      <c r="BB224" s="498"/>
      <c r="BC224" s="498"/>
      <c r="BD224" s="499"/>
      <c r="BE224" s="494"/>
      <c r="BF224" s="489"/>
      <c r="BG224" s="489"/>
      <c r="BH224" s="489"/>
      <c r="BI224" s="489"/>
      <c r="BJ224" s="489"/>
    </row>
    <row r="225" spans="2:62" ht="20.25" customHeight="1">
      <c r="B225" s="486"/>
      <c r="C225" s="487"/>
      <c r="D225" s="487"/>
      <c r="E225" s="487"/>
      <c r="F225" s="487"/>
      <c r="G225" s="487"/>
      <c r="H225" s="487"/>
      <c r="I225" s="495"/>
      <c r="J225" s="496"/>
      <c r="K225" s="1279" t="s">
        <v>551</v>
      </c>
      <c r="L225" s="1279"/>
      <c r="M225" s="1281">
        <f>SUMIFS($BB$17:$BB$216,$F$17:$F$216,"看護職員",$H$17:$H$216,"D")</f>
        <v>0</v>
      </c>
      <c r="N225" s="1281"/>
      <c r="O225" s="1274">
        <f>SUMIFS($BD$17:$BD$216,$F$17:$F$216,"看護職員",$H$17:$H$216,"D")</f>
        <v>0</v>
      </c>
      <c r="P225" s="1274"/>
      <c r="Q225" s="503"/>
      <c r="R225" s="1275"/>
      <c r="S225" s="1275"/>
      <c r="T225" s="1282"/>
      <c r="U225" s="1282"/>
      <c r="V225" s="504"/>
      <c r="W225" s="1283" t="s">
        <v>550</v>
      </c>
      <c r="X225" s="1284"/>
      <c r="Y225" s="403"/>
      <c r="Z225" s="498"/>
      <c r="AA225" s="1279" t="s">
        <v>551</v>
      </c>
      <c r="AB225" s="1279"/>
      <c r="AC225" s="1281">
        <f>SUMIFS($BB$17:$BB$216,$F$17:$F$216,"介護職員",$H$17:$H$216,"D")</f>
        <v>0</v>
      </c>
      <c r="AD225" s="1281"/>
      <c r="AE225" s="1274">
        <f>SUMIFS($BD$17:$BD$216,$F$17:$F$216,"介護職員",$H$17:$H$216,"D")</f>
        <v>0</v>
      </c>
      <c r="AF225" s="1274"/>
      <c r="AG225" s="503"/>
      <c r="AH225" s="1275"/>
      <c r="AI225" s="1275"/>
      <c r="AJ225" s="1282"/>
      <c r="AK225" s="1282"/>
      <c r="AL225" s="504"/>
      <c r="AM225" s="1283" t="s">
        <v>550</v>
      </c>
      <c r="AN225" s="1284"/>
      <c r="AO225" s="498"/>
      <c r="AP225" s="498"/>
      <c r="AQ225" s="496" t="s">
        <v>552</v>
      </c>
      <c r="AR225" s="496"/>
      <c r="AS225" s="496"/>
      <c r="AT225" s="496"/>
      <c r="AU225" s="496"/>
      <c r="AV225" s="496"/>
      <c r="AW225" s="498"/>
      <c r="AX225" s="498"/>
      <c r="AY225" s="498"/>
      <c r="AZ225" s="498"/>
      <c r="BA225" s="498"/>
      <c r="BB225" s="498"/>
      <c r="BC225" s="498"/>
      <c r="BD225" s="499"/>
      <c r="BE225" s="494"/>
      <c r="BF225" s="489"/>
      <c r="BG225" s="489"/>
      <c r="BH225" s="489"/>
      <c r="BI225" s="489"/>
      <c r="BJ225" s="489"/>
    </row>
    <row r="226" spans="2:62" ht="20.25" customHeight="1">
      <c r="B226" s="486"/>
      <c r="C226" s="487"/>
      <c r="D226" s="487"/>
      <c r="E226" s="487"/>
      <c r="F226" s="487"/>
      <c r="G226" s="487"/>
      <c r="H226" s="487"/>
      <c r="I226" s="495"/>
      <c r="J226" s="496"/>
      <c r="K226" s="1279" t="s">
        <v>544</v>
      </c>
      <c r="L226" s="1279"/>
      <c r="M226" s="1281">
        <f>SUM(M222:N225)</f>
        <v>0</v>
      </c>
      <c r="N226" s="1281"/>
      <c r="O226" s="1274">
        <f>SUM(O222:P225)</f>
        <v>0</v>
      </c>
      <c r="P226" s="1274"/>
      <c r="Q226" s="503"/>
      <c r="R226" s="1281">
        <f>SUM(R222:S225)</f>
        <v>0</v>
      </c>
      <c r="S226" s="1281"/>
      <c r="T226" s="1274">
        <f>SUM(T222:U225)</f>
        <v>0</v>
      </c>
      <c r="U226" s="1274"/>
      <c r="V226" s="504"/>
      <c r="W226" s="1292">
        <f>SUM(W222:X223)</f>
        <v>0</v>
      </c>
      <c r="X226" s="1293"/>
      <c r="Y226" s="403"/>
      <c r="Z226" s="498"/>
      <c r="AA226" s="1279" t="s">
        <v>544</v>
      </c>
      <c r="AB226" s="1279"/>
      <c r="AC226" s="1281">
        <f>SUM(AC222:AD225)</f>
        <v>0</v>
      </c>
      <c r="AD226" s="1281"/>
      <c r="AE226" s="1274">
        <f>SUM(AE222:AF225)</f>
        <v>0</v>
      </c>
      <c r="AF226" s="1274"/>
      <c r="AG226" s="503"/>
      <c r="AH226" s="1281">
        <f>SUM(AH222:AI225)</f>
        <v>0</v>
      </c>
      <c r="AI226" s="1281"/>
      <c r="AJ226" s="1274">
        <f>SUM(AJ222:AK225)</f>
        <v>0</v>
      </c>
      <c r="AK226" s="1274"/>
      <c r="AL226" s="504"/>
      <c r="AM226" s="1292">
        <f>SUM(AM222:AN223)</f>
        <v>0</v>
      </c>
      <c r="AN226" s="1293"/>
      <c r="AO226" s="498"/>
      <c r="AP226" s="498"/>
      <c r="AQ226" s="1279" t="s">
        <v>553</v>
      </c>
      <c r="AR226" s="1279"/>
      <c r="AS226" s="1279" t="s">
        <v>554</v>
      </c>
      <c r="AT226" s="1279"/>
      <c r="AU226" s="1279"/>
      <c r="AV226" s="1279"/>
      <c r="AW226" s="498"/>
      <c r="AX226" s="498"/>
      <c r="AY226" s="498"/>
      <c r="AZ226" s="498"/>
      <c r="BA226" s="498"/>
      <c r="BB226" s="498"/>
      <c r="BC226" s="498"/>
      <c r="BD226" s="499"/>
      <c r="BE226" s="494"/>
      <c r="BF226" s="489"/>
      <c r="BG226" s="489"/>
      <c r="BH226" s="489"/>
      <c r="BI226" s="489"/>
      <c r="BJ226" s="489"/>
    </row>
    <row r="227" spans="2:62" ht="20.25" customHeight="1">
      <c r="B227" s="486"/>
      <c r="C227" s="487"/>
      <c r="D227" s="487"/>
      <c r="E227" s="487"/>
      <c r="F227" s="487"/>
      <c r="G227" s="487"/>
      <c r="H227" s="487"/>
      <c r="I227" s="495"/>
      <c r="J227" s="495"/>
      <c r="K227" s="507"/>
      <c r="L227" s="507"/>
      <c r="M227" s="507"/>
      <c r="N227" s="507"/>
      <c r="O227" s="508"/>
      <c r="P227" s="508"/>
      <c r="Q227" s="508"/>
      <c r="R227" s="509"/>
      <c r="S227" s="509"/>
      <c r="T227" s="509"/>
      <c r="U227" s="509"/>
      <c r="V227" s="510"/>
      <c r="W227" s="498"/>
      <c r="X227" s="498"/>
      <c r="Y227" s="498"/>
      <c r="Z227" s="498"/>
      <c r="AA227" s="507"/>
      <c r="AB227" s="507"/>
      <c r="AC227" s="507"/>
      <c r="AD227" s="507"/>
      <c r="AE227" s="508"/>
      <c r="AF227" s="508"/>
      <c r="AG227" s="508"/>
      <c r="AH227" s="509"/>
      <c r="AI227" s="509"/>
      <c r="AJ227" s="509"/>
      <c r="AK227" s="509"/>
      <c r="AL227" s="510"/>
      <c r="AM227" s="498"/>
      <c r="AN227" s="498"/>
      <c r="AO227" s="498"/>
      <c r="AP227" s="498"/>
      <c r="AQ227" s="1279" t="s">
        <v>545</v>
      </c>
      <c r="AR227" s="1279"/>
      <c r="AS227" s="1279" t="s">
        <v>555</v>
      </c>
      <c r="AT227" s="1279"/>
      <c r="AU227" s="1279"/>
      <c r="AV227" s="1279"/>
      <c r="AW227" s="498"/>
      <c r="AX227" s="498"/>
      <c r="AY227" s="498"/>
      <c r="AZ227" s="498"/>
      <c r="BA227" s="498"/>
      <c r="BB227" s="498"/>
      <c r="BC227" s="498"/>
      <c r="BD227" s="499"/>
      <c r="BE227" s="494"/>
      <c r="BF227" s="489"/>
      <c r="BG227" s="489"/>
      <c r="BH227" s="489"/>
      <c r="BI227" s="489"/>
      <c r="BJ227" s="489"/>
    </row>
    <row r="228" spans="2:62" ht="20.25" customHeight="1">
      <c r="B228" s="486"/>
      <c r="C228" s="487"/>
      <c r="D228" s="487"/>
      <c r="E228" s="487"/>
      <c r="F228" s="487"/>
      <c r="G228" s="487"/>
      <c r="H228" s="487"/>
      <c r="I228" s="495"/>
      <c r="J228" s="495"/>
      <c r="K228" s="497" t="s">
        <v>556</v>
      </c>
      <c r="L228" s="496"/>
      <c r="M228" s="496"/>
      <c r="N228" s="496"/>
      <c r="O228" s="496"/>
      <c r="P228" s="496"/>
      <c r="Q228" s="511" t="s">
        <v>557</v>
      </c>
      <c r="R228" s="1288" t="s">
        <v>558</v>
      </c>
      <c r="S228" s="1289"/>
      <c r="T228" s="512"/>
      <c r="U228" s="512"/>
      <c r="V228" s="496"/>
      <c r="W228" s="496"/>
      <c r="X228" s="496"/>
      <c r="Y228" s="498"/>
      <c r="Z228" s="498"/>
      <c r="AA228" s="497" t="s">
        <v>556</v>
      </c>
      <c r="AB228" s="496"/>
      <c r="AC228" s="496"/>
      <c r="AD228" s="496"/>
      <c r="AE228" s="496"/>
      <c r="AF228" s="496"/>
      <c r="AG228" s="511" t="s">
        <v>557</v>
      </c>
      <c r="AH228" s="1290" t="str">
        <f>R228</f>
        <v>週</v>
      </c>
      <c r="AI228" s="1291"/>
      <c r="AJ228" s="512"/>
      <c r="AK228" s="512"/>
      <c r="AL228" s="496"/>
      <c r="AM228" s="496"/>
      <c r="AN228" s="496"/>
      <c r="AO228" s="498"/>
      <c r="AP228" s="498"/>
      <c r="AQ228" s="1279" t="s">
        <v>548</v>
      </c>
      <c r="AR228" s="1279"/>
      <c r="AS228" s="1279" t="s">
        <v>559</v>
      </c>
      <c r="AT228" s="1279"/>
      <c r="AU228" s="1279"/>
      <c r="AV228" s="1279"/>
      <c r="AW228" s="498"/>
      <c r="AX228" s="498"/>
      <c r="AY228" s="498"/>
      <c r="AZ228" s="498"/>
      <c r="BA228" s="498"/>
      <c r="BB228" s="498"/>
      <c r="BC228" s="498"/>
      <c r="BD228" s="499"/>
      <c r="BE228" s="494"/>
      <c r="BF228" s="489"/>
      <c r="BG228" s="489"/>
      <c r="BH228" s="489"/>
      <c r="BI228" s="489"/>
      <c r="BJ228" s="489"/>
    </row>
    <row r="229" spans="2:62" ht="20.25" customHeight="1">
      <c r="B229" s="486"/>
      <c r="C229" s="487"/>
      <c r="D229" s="487"/>
      <c r="E229" s="487"/>
      <c r="F229" s="487"/>
      <c r="G229" s="487"/>
      <c r="H229" s="487"/>
      <c r="I229" s="495"/>
      <c r="J229" s="495"/>
      <c r="K229" s="496" t="s">
        <v>560</v>
      </c>
      <c r="L229" s="496"/>
      <c r="M229" s="496"/>
      <c r="N229" s="496"/>
      <c r="O229" s="496"/>
      <c r="P229" s="496" t="s">
        <v>561</v>
      </c>
      <c r="Q229" s="496"/>
      <c r="R229" s="496"/>
      <c r="S229" s="496"/>
      <c r="T229" s="497"/>
      <c r="U229" s="496"/>
      <c r="V229" s="496"/>
      <c r="W229" s="496"/>
      <c r="X229" s="496"/>
      <c r="Y229" s="498"/>
      <c r="Z229" s="498"/>
      <c r="AA229" s="496" t="s">
        <v>560</v>
      </c>
      <c r="AB229" s="496"/>
      <c r="AC229" s="496"/>
      <c r="AD229" s="496"/>
      <c r="AE229" s="496"/>
      <c r="AF229" s="496" t="s">
        <v>561</v>
      </c>
      <c r="AG229" s="496"/>
      <c r="AH229" s="496"/>
      <c r="AI229" s="496"/>
      <c r="AJ229" s="497"/>
      <c r="AK229" s="496"/>
      <c r="AL229" s="496"/>
      <c r="AM229" s="496"/>
      <c r="AN229" s="496"/>
      <c r="AO229" s="498"/>
      <c r="AP229" s="498"/>
      <c r="AQ229" s="1279" t="s">
        <v>549</v>
      </c>
      <c r="AR229" s="1279"/>
      <c r="AS229" s="1279" t="s">
        <v>562</v>
      </c>
      <c r="AT229" s="1279"/>
      <c r="AU229" s="1279"/>
      <c r="AV229" s="1279"/>
      <c r="AW229" s="498"/>
      <c r="AX229" s="498"/>
      <c r="AY229" s="498"/>
      <c r="AZ229" s="498"/>
      <c r="BA229" s="498"/>
      <c r="BB229" s="498"/>
      <c r="BC229" s="498"/>
      <c r="BD229" s="499"/>
      <c r="BE229" s="494"/>
      <c r="BF229" s="489"/>
      <c r="BG229" s="489"/>
      <c r="BH229" s="489"/>
      <c r="BI229" s="489"/>
      <c r="BJ229" s="489"/>
    </row>
    <row r="230" spans="2:62" ht="20.25" customHeight="1">
      <c r="B230" s="486"/>
      <c r="C230" s="487"/>
      <c r="D230" s="487"/>
      <c r="E230" s="487"/>
      <c r="F230" s="487"/>
      <c r="G230" s="487"/>
      <c r="H230" s="487"/>
      <c r="I230" s="495"/>
      <c r="J230" s="495"/>
      <c r="K230" s="496" t="str">
        <f>IF($R$228="週","対象時間数（週平均）","対象時間数（当月合計）")</f>
        <v>対象時間数（週平均）</v>
      </c>
      <c r="L230" s="496"/>
      <c r="M230" s="496"/>
      <c r="N230" s="496"/>
      <c r="O230" s="496"/>
      <c r="P230" s="496" t="str">
        <f>IF($R$228="週","週に勤務すべき時間数","当月に勤務すべき時間数")</f>
        <v>週に勤務すべき時間数</v>
      </c>
      <c r="Q230" s="496"/>
      <c r="R230" s="496"/>
      <c r="S230" s="496"/>
      <c r="T230" s="497"/>
      <c r="U230" s="496" t="s">
        <v>563</v>
      </c>
      <c r="V230" s="496"/>
      <c r="W230" s="496"/>
      <c r="X230" s="496"/>
      <c r="Y230" s="498"/>
      <c r="Z230" s="498"/>
      <c r="AA230" s="496" t="str">
        <f>IF(AH228="週","対象時間数（週平均）","対象時間数（当月合計）")</f>
        <v>対象時間数（週平均）</v>
      </c>
      <c r="AB230" s="496"/>
      <c r="AC230" s="496"/>
      <c r="AD230" s="496"/>
      <c r="AE230" s="496"/>
      <c r="AF230" s="496" t="str">
        <f>IF($AH$228="週","週に勤務すべき時間数","当月に勤務すべき時間数")</f>
        <v>週に勤務すべき時間数</v>
      </c>
      <c r="AG230" s="496"/>
      <c r="AH230" s="496"/>
      <c r="AI230" s="496"/>
      <c r="AJ230" s="497"/>
      <c r="AK230" s="496" t="s">
        <v>563</v>
      </c>
      <c r="AL230" s="496"/>
      <c r="AM230" s="496"/>
      <c r="AN230" s="496"/>
      <c r="AO230" s="498"/>
      <c r="AP230" s="498"/>
      <c r="AQ230" s="1279" t="s">
        <v>551</v>
      </c>
      <c r="AR230" s="1279"/>
      <c r="AS230" s="1279" t="s">
        <v>564</v>
      </c>
      <c r="AT230" s="1279"/>
      <c r="AU230" s="1279"/>
      <c r="AV230" s="1279"/>
      <c r="AW230" s="498"/>
      <c r="AX230" s="498"/>
      <c r="AY230" s="498"/>
      <c r="AZ230" s="498"/>
      <c r="BA230" s="498"/>
      <c r="BB230" s="498"/>
      <c r="BC230" s="498"/>
      <c r="BD230" s="499"/>
      <c r="BE230" s="494"/>
      <c r="BF230" s="489"/>
      <c r="BG230" s="489"/>
      <c r="BH230" s="489"/>
      <c r="BI230" s="489"/>
      <c r="BJ230" s="489"/>
    </row>
    <row r="231" spans="2:62" ht="20.25" customHeight="1">
      <c r="I231" s="403"/>
      <c r="J231" s="403"/>
      <c r="K231" s="1294">
        <f>IF($R$228="週",T226,R226)</f>
        <v>0</v>
      </c>
      <c r="L231" s="1294"/>
      <c r="M231" s="1294"/>
      <c r="N231" s="1294"/>
      <c r="O231" s="505" t="s">
        <v>565</v>
      </c>
      <c r="P231" s="1279">
        <f>IF($R$228="週",$BA$6,$BE$6)</f>
        <v>40</v>
      </c>
      <c r="Q231" s="1279"/>
      <c r="R231" s="1279"/>
      <c r="S231" s="1279"/>
      <c r="T231" s="505" t="s">
        <v>547</v>
      </c>
      <c r="U231" s="1285">
        <f>ROUNDDOWN(K231/P231,1)</f>
        <v>0</v>
      </c>
      <c r="V231" s="1285"/>
      <c r="W231" s="1285"/>
      <c r="X231" s="1285"/>
      <c r="Y231" s="403"/>
      <c r="Z231" s="403"/>
      <c r="AA231" s="1294">
        <f>IF($AH$228="週",AJ226,AH226)</f>
        <v>0</v>
      </c>
      <c r="AB231" s="1294"/>
      <c r="AC231" s="1294"/>
      <c r="AD231" s="1294"/>
      <c r="AE231" s="505" t="s">
        <v>565</v>
      </c>
      <c r="AF231" s="1279">
        <f>IF($AH$228="週",$BA$6,$BE$6)</f>
        <v>40</v>
      </c>
      <c r="AG231" s="1279"/>
      <c r="AH231" s="1279"/>
      <c r="AI231" s="1279"/>
      <c r="AJ231" s="505" t="s">
        <v>547</v>
      </c>
      <c r="AK231" s="1285">
        <f>ROUNDDOWN(AA231/AF231,1)</f>
        <v>0</v>
      </c>
      <c r="AL231" s="1285"/>
      <c r="AM231" s="1285"/>
      <c r="AN231" s="1285"/>
      <c r="AO231" s="403"/>
      <c r="AP231" s="403"/>
      <c r="AQ231" s="403"/>
      <c r="AR231" s="403"/>
      <c r="AS231" s="403"/>
      <c r="AT231" s="403"/>
      <c r="AU231" s="403"/>
      <c r="AV231" s="403"/>
      <c r="AW231" s="403"/>
      <c r="AX231" s="403"/>
      <c r="AY231" s="403"/>
      <c r="AZ231" s="403"/>
      <c r="BA231" s="403"/>
      <c r="BB231" s="403"/>
      <c r="BC231" s="403"/>
      <c r="BD231" s="403"/>
    </row>
    <row r="232" spans="2:62" ht="20.25" customHeight="1">
      <c r="I232" s="403"/>
      <c r="J232" s="403"/>
      <c r="K232" s="496"/>
      <c r="L232" s="496"/>
      <c r="M232" s="496"/>
      <c r="N232" s="496"/>
      <c r="O232" s="496"/>
      <c r="P232" s="496"/>
      <c r="Q232" s="496"/>
      <c r="R232" s="496"/>
      <c r="S232" s="496"/>
      <c r="T232" s="497"/>
      <c r="U232" s="496" t="s">
        <v>566</v>
      </c>
      <c r="V232" s="496"/>
      <c r="W232" s="496"/>
      <c r="X232" s="496"/>
      <c r="Y232" s="403"/>
      <c r="Z232" s="403"/>
      <c r="AA232" s="496"/>
      <c r="AB232" s="496"/>
      <c r="AC232" s="496"/>
      <c r="AD232" s="496"/>
      <c r="AE232" s="496"/>
      <c r="AF232" s="496"/>
      <c r="AG232" s="496"/>
      <c r="AH232" s="496"/>
      <c r="AI232" s="496"/>
      <c r="AJ232" s="497"/>
      <c r="AK232" s="496" t="s">
        <v>566</v>
      </c>
      <c r="AL232" s="496"/>
      <c r="AM232" s="496"/>
      <c r="AN232" s="496"/>
      <c r="AO232" s="403"/>
      <c r="AP232" s="403"/>
      <c r="AQ232" s="403"/>
      <c r="AR232" s="403"/>
      <c r="AS232" s="403"/>
      <c r="AT232" s="403"/>
      <c r="AU232" s="403"/>
      <c r="AV232" s="403"/>
      <c r="AW232" s="403"/>
      <c r="AX232" s="403"/>
      <c r="AY232" s="403"/>
      <c r="AZ232" s="403"/>
      <c r="BA232" s="403"/>
      <c r="BB232" s="403"/>
      <c r="BC232" s="403"/>
      <c r="BD232" s="403"/>
    </row>
    <row r="233" spans="2:62" ht="20.25" customHeight="1">
      <c r="I233" s="403"/>
      <c r="J233" s="403"/>
      <c r="K233" s="496" t="s">
        <v>567</v>
      </c>
      <c r="L233" s="496"/>
      <c r="M233" s="496"/>
      <c r="N233" s="496"/>
      <c r="O233" s="496"/>
      <c r="P233" s="496"/>
      <c r="Q233" s="496"/>
      <c r="R233" s="496"/>
      <c r="S233" s="496"/>
      <c r="T233" s="497"/>
      <c r="U233" s="496"/>
      <c r="V233" s="496"/>
      <c r="W233" s="496"/>
      <c r="X233" s="496"/>
      <c r="Y233" s="403"/>
      <c r="Z233" s="403"/>
      <c r="AA233" s="496" t="s">
        <v>568</v>
      </c>
      <c r="AB233" s="496"/>
      <c r="AC233" s="496"/>
      <c r="AD233" s="496"/>
      <c r="AE233" s="496"/>
      <c r="AF233" s="496"/>
      <c r="AG233" s="496"/>
      <c r="AH233" s="496"/>
      <c r="AI233" s="496"/>
      <c r="AJ233" s="497"/>
      <c r="AK233" s="496"/>
      <c r="AL233" s="496"/>
      <c r="AM233" s="496"/>
      <c r="AN233" s="496"/>
      <c r="AO233" s="403"/>
      <c r="AP233" s="403"/>
      <c r="AQ233" s="403"/>
      <c r="AR233" s="403"/>
      <c r="AS233" s="403"/>
      <c r="AT233" s="403"/>
      <c r="AU233" s="403"/>
      <c r="AV233" s="403"/>
      <c r="AW233" s="403"/>
      <c r="AX233" s="403"/>
      <c r="AY233" s="403"/>
      <c r="AZ233" s="403"/>
      <c r="BA233" s="403"/>
      <c r="BB233" s="403"/>
      <c r="BC233" s="403"/>
      <c r="BD233" s="403"/>
    </row>
    <row r="234" spans="2:62" ht="20.25" customHeight="1">
      <c r="I234" s="403"/>
      <c r="J234" s="403"/>
      <c r="K234" s="496" t="s">
        <v>540</v>
      </c>
      <c r="L234" s="496"/>
      <c r="M234" s="496"/>
      <c r="N234" s="496"/>
      <c r="O234" s="496"/>
      <c r="P234" s="496"/>
      <c r="Q234" s="496"/>
      <c r="R234" s="496"/>
      <c r="S234" s="496"/>
      <c r="T234" s="497"/>
      <c r="U234" s="1273"/>
      <c r="V234" s="1273"/>
      <c r="W234" s="1273"/>
      <c r="X234" s="1273"/>
      <c r="Y234" s="403"/>
      <c r="Z234" s="403"/>
      <c r="AA234" s="496" t="s">
        <v>540</v>
      </c>
      <c r="AB234" s="496"/>
      <c r="AC234" s="496"/>
      <c r="AD234" s="496"/>
      <c r="AE234" s="496"/>
      <c r="AF234" s="496"/>
      <c r="AG234" s="496"/>
      <c r="AH234" s="496"/>
      <c r="AI234" s="496"/>
      <c r="AJ234" s="497"/>
      <c r="AK234" s="1273"/>
      <c r="AL234" s="1273"/>
      <c r="AM234" s="1273"/>
      <c r="AN234" s="1273"/>
      <c r="AO234" s="403"/>
      <c r="AP234" s="403"/>
      <c r="AQ234" s="403"/>
      <c r="AR234" s="403"/>
      <c r="AS234" s="403"/>
      <c r="AT234" s="403"/>
      <c r="AU234" s="403"/>
      <c r="AV234" s="403"/>
      <c r="AW234" s="403"/>
      <c r="AX234" s="403"/>
      <c r="AY234" s="403"/>
      <c r="AZ234" s="403"/>
      <c r="BA234" s="403"/>
      <c r="BB234" s="403"/>
      <c r="BC234" s="403"/>
      <c r="BD234" s="403"/>
    </row>
    <row r="235" spans="2:62" ht="20.25" customHeight="1">
      <c r="I235" s="403"/>
      <c r="J235" s="403"/>
      <c r="K235" s="500" t="s">
        <v>569</v>
      </c>
      <c r="L235" s="500"/>
      <c r="M235" s="500"/>
      <c r="N235" s="500"/>
      <c r="O235" s="500"/>
      <c r="P235" s="496" t="s">
        <v>570</v>
      </c>
      <c r="Q235" s="500"/>
      <c r="R235" s="500"/>
      <c r="S235" s="500"/>
      <c r="T235" s="500"/>
      <c r="U235" s="1264" t="s">
        <v>544</v>
      </c>
      <c r="V235" s="1264"/>
      <c r="W235" s="1264"/>
      <c r="X235" s="1264"/>
      <c r="Y235" s="403"/>
      <c r="Z235" s="403"/>
      <c r="AA235" s="500" t="s">
        <v>569</v>
      </c>
      <c r="AB235" s="500"/>
      <c r="AC235" s="500"/>
      <c r="AD235" s="500"/>
      <c r="AE235" s="500"/>
      <c r="AF235" s="496" t="s">
        <v>570</v>
      </c>
      <c r="AG235" s="500"/>
      <c r="AH235" s="500"/>
      <c r="AI235" s="500"/>
      <c r="AJ235" s="500"/>
      <c r="AK235" s="1264" t="s">
        <v>544</v>
      </c>
      <c r="AL235" s="1264"/>
      <c r="AM235" s="1264"/>
      <c r="AN235" s="1264"/>
      <c r="AO235" s="403"/>
      <c r="AP235" s="403"/>
      <c r="AQ235" s="403"/>
      <c r="AR235" s="403"/>
      <c r="AS235" s="403"/>
      <c r="AT235" s="403"/>
      <c r="AU235" s="403"/>
      <c r="AV235" s="403"/>
      <c r="AW235" s="403"/>
      <c r="AX235" s="403"/>
      <c r="AY235" s="403"/>
      <c r="AZ235" s="403"/>
      <c r="BA235" s="403"/>
      <c r="BB235" s="403"/>
      <c r="BC235" s="403"/>
      <c r="BD235" s="403"/>
    </row>
    <row r="236" spans="2:62" ht="20.25" customHeight="1">
      <c r="I236" s="403"/>
      <c r="J236" s="403"/>
      <c r="K236" s="1279">
        <f>W226</f>
        <v>0</v>
      </c>
      <c r="L236" s="1279"/>
      <c r="M236" s="1279"/>
      <c r="N236" s="1279"/>
      <c r="O236" s="505" t="s">
        <v>546</v>
      </c>
      <c r="P236" s="1285">
        <f>U231</f>
        <v>0</v>
      </c>
      <c r="Q236" s="1285"/>
      <c r="R236" s="1285"/>
      <c r="S236" s="1285"/>
      <c r="T236" s="505" t="s">
        <v>547</v>
      </c>
      <c r="U236" s="1265">
        <f>ROUNDDOWN(K236+P236,1)</f>
        <v>0</v>
      </c>
      <c r="V236" s="1265"/>
      <c r="W236" s="1265"/>
      <c r="X236" s="1265"/>
      <c r="Y236" s="513"/>
      <c r="Z236" s="513"/>
      <c r="AA236" s="1286">
        <f>AM226</f>
        <v>0</v>
      </c>
      <c r="AB236" s="1286"/>
      <c r="AC236" s="1286"/>
      <c r="AD236" s="1286"/>
      <c r="AE236" s="510" t="s">
        <v>546</v>
      </c>
      <c r="AF236" s="1287">
        <f>AK231</f>
        <v>0</v>
      </c>
      <c r="AG236" s="1287"/>
      <c r="AH236" s="1287"/>
      <c r="AI236" s="1287"/>
      <c r="AJ236" s="510" t="s">
        <v>547</v>
      </c>
      <c r="AK236" s="1265">
        <f>ROUNDDOWN(AA236+AF236,1)</f>
        <v>0</v>
      </c>
      <c r="AL236" s="1265"/>
      <c r="AM236" s="1265"/>
      <c r="AN236" s="1265"/>
      <c r="AO236" s="403"/>
      <c r="AP236" s="403"/>
      <c r="AQ236" s="403"/>
      <c r="AR236" s="403"/>
      <c r="AS236" s="403"/>
      <c r="AT236" s="403"/>
      <c r="AU236" s="403"/>
      <c r="AV236" s="403"/>
      <c r="AW236" s="403"/>
      <c r="AX236" s="403"/>
      <c r="AY236" s="403"/>
      <c r="AZ236" s="403"/>
      <c r="BA236" s="403"/>
      <c r="BB236" s="403"/>
      <c r="BC236" s="403"/>
      <c r="BD236" s="403"/>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59">
      <c r="A283" s="514"/>
      <c r="B283" s="514"/>
      <c r="C283" s="515"/>
      <c r="D283" s="515"/>
      <c r="E283" s="515"/>
      <c r="F283" s="515"/>
      <c r="G283" s="515"/>
      <c r="H283" s="515"/>
      <c r="I283" s="515"/>
      <c r="J283" s="515"/>
      <c r="K283" s="516"/>
      <c r="L283" s="516"/>
      <c r="M283" s="516"/>
      <c r="N283" s="516"/>
      <c r="O283" s="516"/>
      <c r="P283" s="516"/>
      <c r="Q283" s="516"/>
      <c r="R283" s="516"/>
      <c r="S283" s="516"/>
      <c r="T283" s="516"/>
      <c r="U283" s="516"/>
      <c r="V283" s="516"/>
      <c r="W283" s="516"/>
      <c r="X283" s="516"/>
      <c r="Y283" s="516"/>
      <c r="Z283" s="516"/>
      <c r="AA283" s="516"/>
      <c r="AB283" s="516"/>
      <c r="AC283" s="516"/>
      <c r="AD283" s="516"/>
      <c r="AE283" s="516"/>
      <c r="AF283" s="516"/>
      <c r="AG283" s="516"/>
      <c r="AH283" s="516"/>
      <c r="AI283" s="516"/>
      <c r="AJ283" s="516"/>
      <c r="AK283" s="516"/>
      <c r="AL283" s="516"/>
      <c r="AM283" s="516"/>
      <c r="AN283" s="516"/>
      <c r="AO283" s="516"/>
      <c r="AP283" s="516"/>
      <c r="AQ283" s="516"/>
      <c r="AR283" s="516"/>
      <c r="AS283" s="516"/>
      <c r="AT283" s="516"/>
      <c r="AU283" s="516"/>
      <c r="AV283" s="516"/>
      <c r="AW283" s="516"/>
      <c r="AX283" s="516"/>
      <c r="AY283" s="516"/>
      <c r="AZ283" s="517"/>
      <c r="BA283" s="517"/>
      <c r="BB283" s="517"/>
      <c r="BC283" s="517"/>
      <c r="BD283" s="517"/>
      <c r="BE283" s="517"/>
      <c r="BF283" s="517"/>
      <c r="BG283" s="517"/>
    </row>
    <row r="284" spans="1:59">
      <c r="A284" s="514"/>
      <c r="B284" s="514"/>
      <c r="C284" s="515"/>
      <c r="D284" s="515"/>
      <c r="E284" s="515"/>
      <c r="F284" s="515"/>
      <c r="G284" s="515"/>
      <c r="H284" s="515"/>
      <c r="I284" s="515"/>
      <c r="J284" s="515"/>
      <c r="K284" s="516"/>
      <c r="L284" s="516"/>
      <c r="M284" s="516"/>
      <c r="N284" s="516"/>
      <c r="O284" s="516"/>
      <c r="P284" s="516"/>
      <c r="Q284" s="516"/>
      <c r="R284" s="516"/>
      <c r="S284" s="516"/>
      <c r="T284" s="516"/>
      <c r="U284" s="516"/>
      <c r="V284" s="516"/>
      <c r="W284" s="516"/>
      <c r="X284" s="516"/>
      <c r="Y284" s="516"/>
      <c r="Z284" s="516"/>
      <c r="AA284" s="516"/>
      <c r="AB284" s="516"/>
      <c r="AC284" s="516"/>
      <c r="AD284" s="516"/>
      <c r="AE284" s="516"/>
      <c r="AF284" s="516"/>
      <c r="AG284" s="516"/>
      <c r="AH284" s="516"/>
      <c r="AI284" s="516"/>
      <c r="AJ284" s="516"/>
      <c r="AK284" s="516"/>
      <c r="AL284" s="516"/>
      <c r="AM284" s="516"/>
      <c r="AN284" s="516"/>
      <c r="AO284" s="516"/>
      <c r="AP284" s="516"/>
      <c r="AQ284" s="516"/>
      <c r="AR284" s="516"/>
      <c r="AS284" s="516"/>
      <c r="AT284" s="516"/>
      <c r="AU284" s="516"/>
      <c r="AV284" s="516"/>
      <c r="AW284" s="516"/>
      <c r="AX284" s="516"/>
      <c r="AY284" s="516"/>
      <c r="AZ284" s="517"/>
      <c r="BA284" s="517"/>
      <c r="BB284" s="517"/>
      <c r="BC284" s="517"/>
      <c r="BD284" s="517"/>
      <c r="BE284" s="517"/>
      <c r="BF284" s="517"/>
      <c r="BG284" s="517"/>
    </row>
    <row r="285" spans="1:59">
      <c r="A285" s="514"/>
      <c r="B285" s="514"/>
      <c r="C285" s="518"/>
      <c r="D285" s="518"/>
      <c r="E285" s="518"/>
      <c r="F285" s="518"/>
      <c r="G285" s="518"/>
      <c r="H285" s="518"/>
      <c r="I285" s="518"/>
      <c r="J285" s="518"/>
      <c r="K285" s="515"/>
      <c r="L285" s="515"/>
      <c r="M285" s="514"/>
      <c r="N285" s="514"/>
      <c r="O285" s="514"/>
      <c r="P285" s="514"/>
      <c r="Q285" s="514"/>
      <c r="R285" s="514"/>
    </row>
    <row r="286" spans="1:59">
      <c r="A286" s="514"/>
      <c r="B286" s="514"/>
      <c r="C286" s="518"/>
      <c r="D286" s="518"/>
      <c r="E286" s="518"/>
      <c r="F286" s="518"/>
      <c r="G286" s="518"/>
      <c r="H286" s="518"/>
      <c r="I286" s="518"/>
      <c r="J286" s="518"/>
      <c r="K286" s="515"/>
      <c r="L286" s="515"/>
      <c r="M286" s="514"/>
      <c r="N286" s="514"/>
      <c r="O286" s="514"/>
      <c r="P286" s="514"/>
      <c r="Q286" s="514"/>
      <c r="R286" s="514"/>
    </row>
    <row r="287" spans="1:59">
      <c r="C287" s="416"/>
      <c r="D287" s="416"/>
      <c r="E287" s="416"/>
      <c r="F287" s="416"/>
      <c r="G287" s="416"/>
      <c r="H287" s="416"/>
      <c r="I287" s="416"/>
      <c r="J287" s="416"/>
    </row>
    <row r="288" spans="1:59">
      <c r="C288" s="416"/>
      <c r="D288" s="416"/>
      <c r="E288" s="416"/>
      <c r="F288" s="416"/>
      <c r="G288" s="416"/>
      <c r="H288" s="416"/>
      <c r="I288" s="416"/>
      <c r="J288" s="416"/>
    </row>
    <row r="289" spans="3:10">
      <c r="C289" s="416"/>
      <c r="D289" s="416"/>
      <c r="E289" s="416"/>
      <c r="F289" s="416"/>
      <c r="G289" s="416"/>
      <c r="H289" s="416"/>
      <c r="I289" s="416"/>
      <c r="J289" s="416"/>
    </row>
    <row r="290" spans="3:10">
      <c r="C290" s="416"/>
      <c r="D290" s="416"/>
      <c r="E290" s="416"/>
      <c r="F290" s="416"/>
      <c r="G290" s="416"/>
      <c r="H290" s="416"/>
      <c r="I290" s="416"/>
      <c r="J290" s="416"/>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5"/>
  <conditionalFormatting sqref="W230:Z230 AO230:BA230">
    <cfRule type="expression" dxfId="276" priority="208">
      <formula>OR(#REF!=$B217,#REF!=$B217)</formula>
    </cfRule>
  </conditionalFormatting>
  <conditionalFormatting sqref="Z220 W220:X220 W229:Z229 AO229:BA229 AO220:BA220">
    <cfRule type="expression" dxfId="275" priority="209">
      <formula>OR(#REF!=$B218,#REF!=$B218)</formula>
    </cfRule>
  </conditionalFormatting>
  <conditionalFormatting sqref="AM230:AN230">
    <cfRule type="expression" dxfId="274" priority="206">
      <formula>OR(#REF!=$B217,#REF!=$B217)</formula>
    </cfRule>
  </conditionalFormatting>
  <conditionalFormatting sqref="AM220:AN220 AM229:AN229">
    <cfRule type="expression" dxfId="273" priority="207">
      <formula>OR(#REF!=$B218,#REF!=$B218)</formula>
    </cfRule>
  </conditionalFormatting>
  <conditionalFormatting sqref="BB18:BE18">
    <cfRule type="expression" dxfId="272" priority="205">
      <formula>INDIRECT(ADDRESS(ROW(),COLUMN()))=TRUNC(INDIRECT(ADDRESS(ROW(),COLUMN())))</formula>
    </cfRule>
  </conditionalFormatting>
  <conditionalFormatting sqref="BB20:BE20">
    <cfRule type="expression" dxfId="271" priority="204">
      <formula>INDIRECT(ADDRESS(ROW(),COLUMN()))=TRUNC(INDIRECT(ADDRESS(ROW(),COLUMN())))</formula>
    </cfRule>
  </conditionalFormatting>
  <conditionalFormatting sqref="BB22:BE22">
    <cfRule type="expression" dxfId="270" priority="203">
      <formula>INDIRECT(ADDRESS(ROW(),COLUMN()))=TRUNC(INDIRECT(ADDRESS(ROW(),COLUMN())))</formula>
    </cfRule>
  </conditionalFormatting>
  <conditionalFormatting sqref="BB24:BE24">
    <cfRule type="expression" dxfId="269" priority="202">
      <formula>INDIRECT(ADDRESS(ROW(),COLUMN()))=TRUNC(INDIRECT(ADDRESS(ROW(),COLUMN())))</formula>
    </cfRule>
  </conditionalFormatting>
  <conditionalFormatting sqref="BB26:BE26">
    <cfRule type="expression" dxfId="268" priority="201">
      <formula>INDIRECT(ADDRESS(ROW(),COLUMN()))=TRUNC(INDIRECT(ADDRESS(ROW(),COLUMN())))</formula>
    </cfRule>
  </conditionalFormatting>
  <conditionalFormatting sqref="BB28:BE28">
    <cfRule type="expression" dxfId="267" priority="200">
      <formula>INDIRECT(ADDRESS(ROW(),COLUMN()))=TRUNC(INDIRECT(ADDRESS(ROW(),COLUMN())))</formula>
    </cfRule>
  </conditionalFormatting>
  <conditionalFormatting sqref="BB30:BE30">
    <cfRule type="expression" dxfId="266" priority="199">
      <formula>INDIRECT(ADDRESS(ROW(),COLUMN()))=TRUNC(INDIRECT(ADDRESS(ROW(),COLUMN())))</formula>
    </cfRule>
  </conditionalFormatting>
  <conditionalFormatting sqref="BB32:BE32">
    <cfRule type="expression" dxfId="265" priority="198">
      <formula>INDIRECT(ADDRESS(ROW(),COLUMN()))=TRUNC(INDIRECT(ADDRESS(ROW(),COLUMN())))</formula>
    </cfRule>
  </conditionalFormatting>
  <conditionalFormatting sqref="BB34:BE34">
    <cfRule type="expression" dxfId="264" priority="197">
      <formula>INDIRECT(ADDRESS(ROW(),COLUMN()))=TRUNC(INDIRECT(ADDRESS(ROW(),COLUMN())))</formula>
    </cfRule>
  </conditionalFormatting>
  <conditionalFormatting sqref="BB36:BE36">
    <cfRule type="expression" dxfId="263" priority="196">
      <formula>INDIRECT(ADDRESS(ROW(),COLUMN()))=TRUNC(INDIRECT(ADDRESS(ROW(),COLUMN())))</formula>
    </cfRule>
  </conditionalFormatting>
  <conditionalFormatting sqref="BB38:BE38">
    <cfRule type="expression" dxfId="262" priority="195">
      <formula>INDIRECT(ADDRESS(ROW(),COLUMN()))=TRUNC(INDIRECT(ADDRESS(ROW(),COLUMN())))</formula>
    </cfRule>
  </conditionalFormatting>
  <conditionalFormatting sqref="BB40:BE40">
    <cfRule type="expression" dxfId="261" priority="194">
      <formula>INDIRECT(ADDRESS(ROW(),COLUMN()))=TRUNC(INDIRECT(ADDRESS(ROW(),COLUMN())))</formula>
    </cfRule>
  </conditionalFormatting>
  <conditionalFormatting sqref="BB42:BE42">
    <cfRule type="expression" dxfId="260" priority="193">
      <formula>INDIRECT(ADDRESS(ROW(),COLUMN()))=TRUNC(INDIRECT(ADDRESS(ROW(),COLUMN())))</formula>
    </cfRule>
  </conditionalFormatting>
  <conditionalFormatting sqref="BB44:BE44">
    <cfRule type="expression" dxfId="259" priority="192">
      <formula>INDIRECT(ADDRESS(ROW(),COLUMN()))=TRUNC(INDIRECT(ADDRESS(ROW(),COLUMN())))</formula>
    </cfRule>
  </conditionalFormatting>
  <conditionalFormatting sqref="BB46:BE46">
    <cfRule type="expression" dxfId="258" priority="191">
      <formula>INDIRECT(ADDRESS(ROW(),COLUMN()))=TRUNC(INDIRECT(ADDRESS(ROW(),COLUMN())))</formula>
    </cfRule>
  </conditionalFormatting>
  <conditionalFormatting sqref="BB48:BE48">
    <cfRule type="expression" dxfId="257" priority="190">
      <formula>INDIRECT(ADDRESS(ROW(),COLUMN()))=TRUNC(INDIRECT(ADDRESS(ROW(),COLUMN())))</formula>
    </cfRule>
  </conditionalFormatting>
  <conditionalFormatting sqref="BB50:BE50">
    <cfRule type="expression" dxfId="256" priority="189">
      <formula>INDIRECT(ADDRESS(ROW(),COLUMN()))=TRUNC(INDIRECT(ADDRESS(ROW(),COLUMN())))</formula>
    </cfRule>
  </conditionalFormatting>
  <conditionalFormatting sqref="BB52:BE52">
    <cfRule type="expression" dxfId="255" priority="188">
      <formula>INDIRECT(ADDRESS(ROW(),COLUMN()))=TRUNC(INDIRECT(ADDRESS(ROW(),COLUMN())))</formula>
    </cfRule>
  </conditionalFormatting>
  <conditionalFormatting sqref="BB54:BE54">
    <cfRule type="expression" dxfId="254" priority="187">
      <formula>INDIRECT(ADDRESS(ROW(),COLUMN()))=TRUNC(INDIRECT(ADDRESS(ROW(),COLUMN())))</formula>
    </cfRule>
  </conditionalFormatting>
  <conditionalFormatting sqref="BB56:BE56">
    <cfRule type="expression" dxfId="253" priority="186">
      <formula>INDIRECT(ADDRESS(ROW(),COLUMN()))=TRUNC(INDIRECT(ADDRESS(ROW(),COLUMN())))</formula>
    </cfRule>
  </conditionalFormatting>
  <conditionalFormatting sqref="BB58:BE58">
    <cfRule type="expression" dxfId="252" priority="185">
      <formula>INDIRECT(ADDRESS(ROW(),COLUMN()))=TRUNC(INDIRECT(ADDRESS(ROW(),COLUMN())))</formula>
    </cfRule>
  </conditionalFormatting>
  <conditionalFormatting sqref="BB60:BE60">
    <cfRule type="expression" dxfId="251" priority="184">
      <formula>INDIRECT(ADDRESS(ROW(),COLUMN()))=TRUNC(INDIRECT(ADDRESS(ROW(),COLUMN())))</formula>
    </cfRule>
  </conditionalFormatting>
  <conditionalFormatting sqref="BB62:BE62">
    <cfRule type="expression" dxfId="250" priority="183">
      <formula>INDIRECT(ADDRESS(ROW(),COLUMN()))=TRUNC(INDIRECT(ADDRESS(ROW(),COLUMN())))</formula>
    </cfRule>
  </conditionalFormatting>
  <conditionalFormatting sqref="BB64:BE64">
    <cfRule type="expression" dxfId="249" priority="182">
      <formula>INDIRECT(ADDRESS(ROW(),COLUMN()))=TRUNC(INDIRECT(ADDRESS(ROW(),COLUMN())))</formula>
    </cfRule>
  </conditionalFormatting>
  <conditionalFormatting sqref="BB66:BE66">
    <cfRule type="expression" dxfId="248" priority="181">
      <formula>INDIRECT(ADDRESS(ROW(),COLUMN()))=TRUNC(INDIRECT(ADDRESS(ROW(),COLUMN())))</formula>
    </cfRule>
  </conditionalFormatting>
  <conditionalFormatting sqref="BB68:BE68">
    <cfRule type="expression" dxfId="247" priority="180">
      <formula>INDIRECT(ADDRESS(ROW(),COLUMN()))=TRUNC(INDIRECT(ADDRESS(ROW(),COLUMN())))</formula>
    </cfRule>
  </conditionalFormatting>
  <conditionalFormatting sqref="BB70:BE70">
    <cfRule type="expression" dxfId="246" priority="179">
      <formula>INDIRECT(ADDRESS(ROW(),COLUMN()))=TRUNC(INDIRECT(ADDRESS(ROW(),COLUMN())))</formula>
    </cfRule>
  </conditionalFormatting>
  <conditionalFormatting sqref="BB72:BE72">
    <cfRule type="expression" dxfId="245" priority="178">
      <formula>INDIRECT(ADDRESS(ROW(),COLUMN()))=TRUNC(INDIRECT(ADDRESS(ROW(),COLUMN())))</formula>
    </cfRule>
  </conditionalFormatting>
  <conditionalFormatting sqref="BB74:BE74">
    <cfRule type="expression" dxfId="244" priority="177">
      <formula>INDIRECT(ADDRESS(ROW(),COLUMN()))=TRUNC(INDIRECT(ADDRESS(ROW(),COLUMN())))</formula>
    </cfRule>
  </conditionalFormatting>
  <conditionalFormatting sqref="AC226:AN226 AG222:AN225">
    <cfRule type="expression" dxfId="243" priority="175">
      <formula>INDIRECT(ADDRESS(ROW(),COLUMN()))=TRUNC(INDIRECT(ADDRESS(ROW(),COLUMN())))</formula>
    </cfRule>
  </conditionalFormatting>
  <conditionalFormatting sqref="M222:X226">
    <cfRule type="expression" dxfId="242" priority="176">
      <formula>INDIRECT(ADDRESS(ROW(),COLUMN()))=TRUNC(INDIRECT(ADDRESS(ROW(),COLUMN())))</formula>
    </cfRule>
  </conditionalFormatting>
  <conditionalFormatting sqref="K231:N231">
    <cfRule type="expression" dxfId="241" priority="174">
      <formula>INDIRECT(ADDRESS(ROW(),COLUMN()))=TRUNC(INDIRECT(ADDRESS(ROW(),COLUMN())))</formula>
    </cfRule>
  </conditionalFormatting>
  <conditionalFormatting sqref="AA231:AD231">
    <cfRule type="expression" dxfId="240" priority="173">
      <formula>INDIRECT(ADDRESS(ROW(),COLUMN()))=TRUNC(INDIRECT(ADDRESS(ROW(),COLUMN())))</formula>
    </cfRule>
  </conditionalFormatting>
  <conditionalFormatting sqref="AC222:AF225">
    <cfRule type="expression" dxfId="239" priority="172">
      <formula>INDIRECT(ADDRESS(ROW(),COLUMN()))=TRUNC(INDIRECT(ADDRESS(ROW(),COLUMN())))</formula>
    </cfRule>
  </conditionalFormatting>
  <conditionalFormatting sqref="W18:BA18">
    <cfRule type="expression" dxfId="238" priority="170">
      <formula>INDIRECT(ADDRESS(ROW(),COLUMN()))=TRUNC(INDIRECT(ADDRESS(ROW(),COLUMN())))</formula>
    </cfRule>
  </conditionalFormatting>
  <conditionalFormatting sqref="W20:BA20">
    <cfRule type="expression" dxfId="237" priority="171">
      <formula>INDIRECT(ADDRESS(ROW(),COLUMN()))=TRUNC(INDIRECT(ADDRESS(ROW(),COLUMN())))</formula>
    </cfRule>
  </conditionalFormatting>
  <conditionalFormatting sqref="W188:BA188">
    <cfRule type="expression" dxfId="236" priority="29">
      <formula>INDIRECT(ADDRESS(ROW(),COLUMN()))=TRUNC(INDIRECT(ADDRESS(ROW(),COLUMN())))</formula>
    </cfRule>
  </conditionalFormatting>
  <conditionalFormatting sqref="W22:BA22">
    <cfRule type="expression" dxfId="235" priority="169">
      <formula>INDIRECT(ADDRESS(ROW(),COLUMN()))=TRUNC(INDIRECT(ADDRESS(ROW(),COLUMN())))</formula>
    </cfRule>
  </conditionalFormatting>
  <conditionalFormatting sqref="W24:BA24">
    <cfRule type="expression" dxfId="234" priority="168">
      <formula>INDIRECT(ADDRESS(ROW(),COLUMN()))=TRUNC(INDIRECT(ADDRESS(ROW(),COLUMN())))</formula>
    </cfRule>
  </conditionalFormatting>
  <conditionalFormatting sqref="W26:BA26">
    <cfRule type="expression" dxfId="233" priority="167">
      <formula>INDIRECT(ADDRESS(ROW(),COLUMN()))=TRUNC(INDIRECT(ADDRESS(ROW(),COLUMN())))</formula>
    </cfRule>
  </conditionalFormatting>
  <conditionalFormatting sqref="W28:BA28">
    <cfRule type="expression" dxfId="232" priority="166">
      <formula>INDIRECT(ADDRESS(ROW(),COLUMN()))=TRUNC(INDIRECT(ADDRESS(ROW(),COLUMN())))</formula>
    </cfRule>
  </conditionalFormatting>
  <conditionalFormatting sqref="W30:BA30">
    <cfRule type="expression" dxfId="231" priority="165">
      <formula>INDIRECT(ADDRESS(ROW(),COLUMN()))=TRUNC(INDIRECT(ADDRESS(ROW(),COLUMN())))</formula>
    </cfRule>
  </conditionalFormatting>
  <conditionalFormatting sqref="W32:BA32">
    <cfRule type="expression" dxfId="230" priority="164">
      <formula>INDIRECT(ADDRESS(ROW(),COLUMN()))=TRUNC(INDIRECT(ADDRESS(ROW(),COLUMN())))</formula>
    </cfRule>
  </conditionalFormatting>
  <conditionalFormatting sqref="W34:BA34">
    <cfRule type="expression" dxfId="229" priority="163">
      <formula>INDIRECT(ADDRESS(ROW(),COLUMN()))=TRUNC(INDIRECT(ADDRESS(ROW(),COLUMN())))</formula>
    </cfRule>
  </conditionalFormatting>
  <conditionalFormatting sqref="W36:BA36">
    <cfRule type="expression" dxfId="228" priority="162">
      <formula>INDIRECT(ADDRESS(ROW(),COLUMN()))=TRUNC(INDIRECT(ADDRESS(ROW(),COLUMN())))</formula>
    </cfRule>
  </conditionalFormatting>
  <conditionalFormatting sqref="W38:BA38">
    <cfRule type="expression" dxfId="227" priority="161">
      <formula>INDIRECT(ADDRESS(ROW(),COLUMN()))=TRUNC(INDIRECT(ADDRESS(ROW(),COLUMN())))</formula>
    </cfRule>
  </conditionalFormatting>
  <conditionalFormatting sqref="W40:BA40">
    <cfRule type="expression" dxfId="226" priority="160">
      <formula>INDIRECT(ADDRESS(ROW(),COLUMN()))=TRUNC(INDIRECT(ADDRESS(ROW(),COLUMN())))</formula>
    </cfRule>
  </conditionalFormatting>
  <conditionalFormatting sqref="W42:BA42">
    <cfRule type="expression" dxfId="225" priority="159">
      <formula>INDIRECT(ADDRESS(ROW(),COLUMN()))=TRUNC(INDIRECT(ADDRESS(ROW(),COLUMN())))</formula>
    </cfRule>
  </conditionalFormatting>
  <conditionalFormatting sqref="W44:BA44">
    <cfRule type="expression" dxfId="224" priority="158">
      <formula>INDIRECT(ADDRESS(ROW(),COLUMN()))=TRUNC(INDIRECT(ADDRESS(ROW(),COLUMN())))</formula>
    </cfRule>
  </conditionalFormatting>
  <conditionalFormatting sqref="W46:BA46">
    <cfRule type="expression" dxfId="223" priority="157">
      <formula>INDIRECT(ADDRESS(ROW(),COLUMN()))=TRUNC(INDIRECT(ADDRESS(ROW(),COLUMN())))</formula>
    </cfRule>
  </conditionalFormatting>
  <conditionalFormatting sqref="W48:BA48">
    <cfRule type="expression" dxfId="222" priority="156">
      <formula>INDIRECT(ADDRESS(ROW(),COLUMN()))=TRUNC(INDIRECT(ADDRESS(ROW(),COLUMN())))</formula>
    </cfRule>
  </conditionalFormatting>
  <conditionalFormatting sqref="W50:BA50">
    <cfRule type="expression" dxfId="221" priority="155">
      <formula>INDIRECT(ADDRESS(ROW(),COLUMN()))=TRUNC(INDIRECT(ADDRESS(ROW(),COLUMN())))</formula>
    </cfRule>
  </conditionalFormatting>
  <conditionalFormatting sqref="W52:BA52">
    <cfRule type="expression" dxfId="220" priority="154">
      <formula>INDIRECT(ADDRESS(ROW(),COLUMN()))=TRUNC(INDIRECT(ADDRESS(ROW(),COLUMN())))</formula>
    </cfRule>
  </conditionalFormatting>
  <conditionalFormatting sqref="W54:BA54">
    <cfRule type="expression" dxfId="219" priority="153">
      <formula>INDIRECT(ADDRESS(ROW(),COLUMN()))=TRUNC(INDIRECT(ADDRESS(ROW(),COLUMN())))</formula>
    </cfRule>
  </conditionalFormatting>
  <conditionalFormatting sqref="W56:BA56">
    <cfRule type="expression" dxfId="218" priority="152">
      <formula>INDIRECT(ADDRESS(ROW(),COLUMN()))=TRUNC(INDIRECT(ADDRESS(ROW(),COLUMN())))</formula>
    </cfRule>
  </conditionalFormatting>
  <conditionalFormatting sqref="W58:BA58">
    <cfRule type="expression" dxfId="217" priority="151">
      <formula>INDIRECT(ADDRESS(ROW(),COLUMN()))=TRUNC(INDIRECT(ADDRESS(ROW(),COLUMN())))</formula>
    </cfRule>
  </conditionalFormatting>
  <conditionalFormatting sqref="W60:BA60">
    <cfRule type="expression" dxfId="216" priority="150">
      <formula>INDIRECT(ADDRESS(ROW(),COLUMN()))=TRUNC(INDIRECT(ADDRESS(ROW(),COLUMN())))</formula>
    </cfRule>
  </conditionalFormatting>
  <conditionalFormatting sqref="W62:BA62">
    <cfRule type="expression" dxfId="215" priority="149">
      <formula>INDIRECT(ADDRESS(ROW(),COLUMN()))=TRUNC(INDIRECT(ADDRESS(ROW(),COLUMN())))</formula>
    </cfRule>
  </conditionalFormatting>
  <conditionalFormatting sqref="W64:BA64">
    <cfRule type="expression" dxfId="214" priority="148">
      <formula>INDIRECT(ADDRESS(ROW(),COLUMN()))=TRUNC(INDIRECT(ADDRESS(ROW(),COLUMN())))</formula>
    </cfRule>
  </conditionalFormatting>
  <conditionalFormatting sqref="W66:BA66">
    <cfRule type="expression" dxfId="213" priority="147">
      <formula>INDIRECT(ADDRESS(ROW(),COLUMN()))=TRUNC(INDIRECT(ADDRESS(ROW(),COLUMN())))</formula>
    </cfRule>
  </conditionalFormatting>
  <conditionalFormatting sqref="W68:BA68">
    <cfRule type="expression" dxfId="212" priority="146">
      <formula>INDIRECT(ADDRESS(ROW(),COLUMN()))=TRUNC(INDIRECT(ADDRESS(ROW(),COLUMN())))</formula>
    </cfRule>
  </conditionalFormatting>
  <conditionalFormatting sqref="W70:BA70">
    <cfRule type="expression" dxfId="211" priority="145">
      <formula>INDIRECT(ADDRESS(ROW(),COLUMN()))=TRUNC(INDIRECT(ADDRESS(ROW(),COLUMN())))</formula>
    </cfRule>
  </conditionalFormatting>
  <conditionalFormatting sqref="W72:BA72">
    <cfRule type="expression" dxfId="210" priority="144">
      <formula>INDIRECT(ADDRESS(ROW(),COLUMN()))=TRUNC(INDIRECT(ADDRESS(ROW(),COLUMN())))</formula>
    </cfRule>
  </conditionalFormatting>
  <conditionalFormatting sqref="W74:BA74">
    <cfRule type="expression" dxfId="209" priority="143">
      <formula>INDIRECT(ADDRESS(ROW(),COLUMN()))=TRUNC(INDIRECT(ADDRESS(ROW(),COLUMN())))</formula>
    </cfRule>
  </conditionalFormatting>
  <conditionalFormatting sqref="W76:BA76">
    <cfRule type="expression" dxfId="208" priority="141">
      <formula>INDIRECT(ADDRESS(ROW(),COLUMN()))=TRUNC(INDIRECT(ADDRESS(ROW(),COLUMN())))</formula>
    </cfRule>
  </conditionalFormatting>
  <conditionalFormatting sqref="BB76:BE76">
    <cfRule type="expression" dxfId="207" priority="142">
      <formula>INDIRECT(ADDRESS(ROW(),COLUMN()))=TRUNC(INDIRECT(ADDRESS(ROW(),COLUMN())))</formula>
    </cfRule>
  </conditionalFormatting>
  <conditionalFormatting sqref="BB78:BE78">
    <cfRule type="expression" dxfId="206" priority="140">
      <formula>INDIRECT(ADDRESS(ROW(),COLUMN()))=TRUNC(INDIRECT(ADDRESS(ROW(),COLUMN())))</formula>
    </cfRule>
  </conditionalFormatting>
  <conditionalFormatting sqref="W78:BA78">
    <cfRule type="expression" dxfId="205" priority="139">
      <formula>INDIRECT(ADDRESS(ROW(),COLUMN()))=TRUNC(INDIRECT(ADDRESS(ROW(),COLUMN())))</formula>
    </cfRule>
  </conditionalFormatting>
  <conditionalFormatting sqref="BB80:BE80">
    <cfRule type="expression" dxfId="204" priority="138">
      <formula>INDIRECT(ADDRESS(ROW(),COLUMN()))=TRUNC(INDIRECT(ADDRESS(ROW(),COLUMN())))</formula>
    </cfRule>
  </conditionalFormatting>
  <conditionalFormatting sqref="W80:BA80">
    <cfRule type="expression" dxfId="203" priority="137">
      <formula>INDIRECT(ADDRESS(ROW(),COLUMN()))=TRUNC(INDIRECT(ADDRESS(ROW(),COLUMN())))</formula>
    </cfRule>
  </conditionalFormatting>
  <conditionalFormatting sqref="BB82:BE82">
    <cfRule type="expression" dxfId="202" priority="136">
      <formula>INDIRECT(ADDRESS(ROW(),COLUMN()))=TRUNC(INDIRECT(ADDRESS(ROW(),COLUMN())))</formula>
    </cfRule>
  </conditionalFormatting>
  <conditionalFormatting sqref="W82:BA82">
    <cfRule type="expression" dxfId="201" priority="135">
      <formula>INDIRECT(ADDRESS(ROW(),COLUMN()))=TRUNC(INDIRECT(ADDRESS(ROW(),COLUMN())))</formula>
    </cfRule>
  </conditionalFormatting>
  <conditionalFormatting sqref="BB84:BE84">
    <cfRule type="expression" dxfId="200" priority="134">
      <formula>INDIRECT(ADDRESS(ROW(),COLUMN()))=TRUNC(INDIRECT(ADDRESS(ROW(),COLUMN())))</formula>
    </cfRule>
  </conditionalFormatting>
  <conditionalFormatting sqref="W84:BA84">
    <cfRule type="expression" dxfId="199" priority="133">
      <formula>INDIRECT(ADDRESS(ROW(),COLUMN()))=TRUNC(INDIRECT(ADDRESS(ROW(),COLUMN())))</formula>
    </cfRule>
  </conditionalFormatting>
  <conditionalFormatting sqref="BB86:BE86">
    <cfRule type="expression" dxfId="198" priority="132">
      <formula>INDIRECT(ADDRESS(ROW(),COLUMN()))=TRUNC(INDIRECT(ADDRESS(ROW(),COLUMN())))</formula>
    </cfRule>
  </conditionalFormatting>
  <conditionalFormatting sqref="W86:BA86">
    <cfRule type="expression" dxfId="197" priority="131">
      <formula>INDIRECT(ADDRESS(ROW(),COLUMN()))=TRUNC(INDIRECT(ADDRESS(ROW(),COLUMN())))</formula>
    </cfRule>
  </conditionalFormatting>
  <conditionalFormatting sqref="BB88:BE88">
    <cfRule type="expression" dxfId="196" priority="130">
      <formula>INDIRECT(ADDRESS(ROW(),COLUMN()))=TRUNC(INDIRECT(ADDRESS(ROW(),COLUMN())))</formula>
    </cfRule>
  </conditionalFormatting>
  <conditionalFormatting sqref="W88:BA88">
    <cfRule type="expression" dxfId="195" priority="129">
      <formula>INDIRECT(ADDRESS(ROW(),COLUMN()))=TRUNC(INDIRECT(ADDRESS(ROW(),COLUMN())))</formula>
    </cfRule>
  </conditionalFormatting>
  <conditionalFormatting sqref="BB90:BE90">
    <cfRule type="expression" dxfId="194" priority="128">
      <formula>INDIRECT(ADDRESS(ROW(),COLUMN()))=TRUNC(INDIRECT(ADDRESS(ROW(),COLUMN())))</formula>
    </cfRule>
  </conditionalFormatting>
  <conditionalFormatting sqref="W90:BA90">
    <cfRule type="expression" dxfId="193" priority="127">
      <formula>INDIRECT(ADDRESS(ROW(),COLUMN()))=TRUNC(INDIRECT(ADDRESS(ROW(),COLUMN())))</formula>
    </cfRule>
  </conditionalFormatting>
  <conditionalFormatting sqref="BB92:BE92">
    <cfRule type="expression" dxfId="192" priority="126">
      <formula>INDIRECT(ADDRESS(ROW(),COLUMN()))=TRUNC(INDIRECT(ADDRESS(ROW(),COLUMN())))</formula>
    </cfRule>
  </conditionalFormatting>
  <conditionalFormatting sqref="W92:BA92">
    <cfRule type="expression" dxfId="191" priority="125">
      <formula>INDIRECT(ADDRESS(ROW(),COLUMN()))=TRUNC(INDIRECT(ADDRESS(ROW(),COLUMN())))</formula>
    </cfRule>
  </conditionalFormatting>
  <conditionalFormatting sqref="BB94:BE94">
    <cfRule type="expression" dxfId="190" priority="124">
      <formula>INDIRECT(ADDRESS(ROW(),COLUMN()))=TRUNC(INDIRECT(ADDRESS(ROW(),COLUMN())))</formula>
    </cfRule>
  </conditionalFormatting>
  <conditionalFormatting sqref="W94:BA94">
    <cfRule type="expression" dxfId="189" priority="123">
      <formula>INDIRECT(ADDRESS(ROW(),COLUMN()))=TRUNC(INDIRECT(ADDRESS(ROW(),COLUMN())))</formula>
    </cfRule>
  </conditionalFormatting>
  <conditionalFormatting sqref="BB96:BE96">
    <cfRule type="expression" dxfId="188" priority="122">
      <formula>INDIRECT(ADDRESS(ROW(),COLUMN()))=TRUNC(INDIRECT(ADDRESS(ROW(),COLUMN())))</formula>
    </cfRule>
  </conditionalFormatting>
  <conditionalFormatting sqref="W96:BA96">
    <cfRule type="expression" dxfId="187" priority="121">
      <formula>INDIRECT(ADDRESS(ROW(),COLUMN()))=TRUNC(INDIRECT(ADDRESS(ROW(),COLUMN())))</formula>
    </cfRule>
  </conditionalFormatting>
  <conditionalFormatting sqref="BB98:BE98">
    <cfRule type="expression" dxfId="186" priority="120">
      <formula>INDIRECT(ADDRESS(ROW(),COLUMN()))=TRUNC(INDIRECT(ADDRESS(ROW(),COLUMN())))</formula>
    </cfRule>
  </conditionalFormatting>
  <conditionalFormatting sqref="W98:BA98">
    <cfRule type="expression" dxfId="185" priority="119">
      <formula>INDIRECT(ADDRESS(ROW(),COLUMN()))=TRUNC(INDIRECT(ADDRESS(ROW(),COLUMN())))</formula>
    </cfRule>
  </conditionalFormatting>
  <conditionalFormatting sqref="BB100:BE100">
    <cfRule type="expression" dxfId="184" priority="118">
      <formula>INDIRECT(ADDRESS(ROW(),COLUMN()))=TRUNC(INDIRECT(ADDRESS(ROW(),COLUMN())))</formula>
    </cfRule>
  </conditionalFormatting>
  <conditionalFormatting sqref="W100:BA100">
    <cfRule type="expression" dxfId="183" priority="117">
      <formula>INDIRECT(ADDRESS(ROW(),COLUMN()))=TRUNC(INDIRECT(ADDRESS(ROW(),COLUMN())))</formula>
    </cfRule>
  </conditionalFormatting>
  <conditionalFormatting sqref="BB102:BE102">
    <cfRule type="expression" dxfId="182" priority="116">
      <formula>INDIRECT(ADDRESS(ROW(),COLUMN()))=TRUNC(INDIRECT(ADDRESS(ROW(),COLUMN())))</formula>
    </cfRule>
  </conditionalFormatting>
  <conditionalFormatting sqref="W102:BA102">
    <cfRule type="expression" dxfId="181" priority="115">
      <formula>INDIRECT(ADDRESS(ROW(),COLUMN()))=TRUNC(INDIRECT(ADDRESS(ROW(),COLUMN())))</formula>
    </cfRule>
  </conditionalFormatting>
  <conditionalFormatting sqref="BB104:BE104">
    <cfRule type="expression" dxfId="180" priority="114">
      <formula>INDIRECT(ADDRESS(ROW(),COLUMN()))=TRUNC(INDIRECT(ADDRESS(ROW(),COLUMN())))</formula>
    </cfRule>
  </conditionalFormatting>
  <conditionalFormatting sqref="W104:BA104">
    <cfRule type="expression" dxfId="179" priority="113">
      <formula>INDIRECT(ADDRESS(ROW(),COLUMN()))=TRUNC(INDIRECT(ADDRESS(ROW(),COLUMN())))</formula>
    </cfRule>
  </conditionalFormatting>
  <conditionalFormatting sqref="BB106:BE106">
    <cfRule type="expression" dxfId="178" priority="112">
      <formula>INDIRECT(ADDRESS(ROW(),COLUMN()))=TRUNC(INDIRECT(ADDRESS(ROW(),COLUMN())))</formula>
    </cfRule>
  </conditionalFormatting>
  <conditionalFormatting sqref="W106:BA106">
    <cfRule type="expression" dxfId="177" priority="111">
      <formula>INDIRECT(ADDRESS(ROW(),COLUMN()))=TRUNC(INDIRECT(ADDRESS(ROW(),COLUMN())))</formula>
    </cfRule>
  </conditionalFormatting>
  <conditionalFormatting sqref="BB108:BE108">
    <cfRule type="expression" dxfId="176" priority="110">
      <formula>INDIRECT(ADDRESS(ROW(),COLUMN()))=TRUNC(INDIRECT(ADDRESS(ROW(),COLUMN())))</formula>
    </cfRule>
  </conditionalFormatting>
  <conditionalFormatting sqref="W108:BA108">
    <cfRule type="expression" dxfId="175" priority="109">
      <formula>INDIRECT(ADDRESS(ROW(),COLUMN()))=TRUNC(INDIRECT(ADDRESS(ROW(),COLUMN())))</formula>
    </cfRule>
  </conditionalFormatting>
  <conditionalFormatting sqref="BB110:BE110">
    <cfRule type="expression" dxfId="174" priority="108">
      <formula>INDIRECT(ADDRESS(ROW(),COLUMN()))=TRUNC(INDIRECT(ADDRESS(ROW(),COLUMN())))</formula>
    </cfRule>
  </conditionalFormatting>
  <conditionalFormatting sqref="W110:BA110">
    <cfRule type="expression" dxfId="173" priority="107">
      <formula>INDIRECT(ADDRESS(ROW(),COLUMN()))=TRUNC(INDIRECT(ADDRESS(ROW(),COLUMN())))</formula>
    </cfRule>
  </conditionalFormatting>
  <conditionalFormatting sqref="BB112:BE112">
    <cfRule type="expression" dxfId="172" priority="106">
      <formula>INDIRECT(ADDRESS(ROW(),COLUMN()))=TRUNC(INDIRECT(ADDRESS(ROW(),COLUMN())))</formula>
    </cfRule>
  </conditionalFormatting>
  <conditionalFormatting sqref="W112:BA112">
    <cfRule type="expression" dxfId="171" priority="105">
      <formula>INDIRECT(ADDRESS(ROW(),COLUMN()))=TRUNC(INDIRECT(ADDRESS(ROW(),COLUMN())))</formula>
    </cfRule>
  </conditionalFormatting>
  <conditionalFormatting sqref="BB114:BE114">
    <cfRule type="expression" dxfId="170" priority="104">
      <formula>INDIRECT(ADDRESS(ROW(),COLUMN()))=TRUNC(INDIRECT(ADDRESS(ROW(),COLUMN())))</formula>
    </cfRule>
  </conditionalFormatting>
  <conditionalFormatting sqref="W114:BA114">
    <cfRule type="expression" dxfId="169" priority="103">
      <formula>INDIRECT(ADDRESS(ROW(),COLUMN()))=TRUNC(INDIRECT(ADDRESS(ROW(),COLUMN())))</formula>
    </cfRule>
  </conditionalFormatting>
  <conditionalFormatting sqref="BB116:BE116">
    <cfRule type="expression" dxfId="168" priority="102">
      <formula>INDIRECT(ADDRESS(ROW(),COLUMN()))=TRUNC(INDIRECT(ADDRESS(ROW(),COLUMN())))</formula>
    </cfRule>
  </conditionalFormatting>
  <conditionalFormatting sqref="W116:BA116">
    <cfRule type="expression" dxfId="167" priority="101">
      <formula>INDIRECT(ADDRESS(ROW(),COLUMN()))=TRUNC(INDIRECT(ADDRESS(ROW(),COLUMN())))</formula>
    </cfRule>
  </conditionalFormatting>
  <conditionalFormatting sqref="BB118:BE118">
    <cfRule type="expression" dxfId="166" priority="100">
      <formula>INDIRECT(ADDRESS(ROW(),COLUMN()))=TRUNC(INDIRECT(ADDRESS(ROW(),COLUMN())))</formula>
    </cfRule>
  </conditionalFormatting>
  <conditionalFormatting sqref="W118:BA118">
    <cfRule type="expression" dxfId="165" priority="99">
      <formula>INDIRECT(ADDRESS(ROW(),COLUMN()))=TRUNC(INDIRECT(ADDRESS(ROW(),COLUMN())))</formula>
    </cfRule>
  </conditionalFormatting>
  <conditionalFormatting sqref="BB120:BE120">
    <cfRule type="expression" dxfId="164" priority="98">
      <formula>INDIRECT(ADDRESS(ROW(),COLUMN()))=TRUNC(INDIRECT(ADDRESS(ROW(),COLUMN())))</formula>
    </cfRule>
  </conditionalFormatting>
  <conditionalFormatting sqref="W120:BA120">
    <cfRule type="expression" dxfId="163" priority="97">
      <formula>INDIRECT(ADDRESS(ROW(),COLUMN()))=TRUNC(INDIRECT(ADDRESS(ROW(),COLUMN())))</formula>
    </cfRule>
  </conditionalFormatting>
  <conditionalFormatting sqref="BB122:BE122">
    <cfRule type="expression" dxfId="162" priority="96">
      <formula>INDIRECT(ADDRESS(ROW(),COLUMN()))=TRUNC(INDIRECT(ADDRESS(ROW(),COLUMN())))</formula>
    </cfRule>
  </conditionalFormatting>
  <conditionalFormatting sqref="W122:BA122">
    <cfRule type="expression" dxfId="161" priority="95">
      <formula>INDIRECT(ADDRESS(ROW(),COLUMN()))=TRUNC(INDIRECT(ADDRESS(ROW(),COLUMN())))</formula>
    </cfRule>
  </conditionalFormatting>
  <conditionalFormatting sqref="BB124:BE124">
    <cfRule type="expression" dxfId="160" priority="94">
      <formula>INDIRECT(ADDRESS(ROW(),COLUMN()))=TRUNC(INDIRECT(ADDRESS(ROW(),COLUMN())))</formula>
    </cfRule>
  </conditionalFormatting>
  <conditionalFormatting sqref="W124:BA124">
    <cfRule type="expression" dxfId="159" priority="93">
      <formula>INDIRECT(ADDRESS(ROW(),COLUMN()))=TRUNC(INDIRECT(ADDRESS(ROW(),COLUMN())))</formula>
    </cfRule>
  </conditionalFormatting>
  <conditionalFormatting sqref="BB126:BE126">
    <cfRule type="expression" dxfId="158" priority="92">
      <formula>INDIRECT(ADDRESS(ROW(),COLUMN()))=TRUNC(INDIRECT(ADDRESS(ROW(),COLUMN())))</formula>
    </cfRule>
  </conditionalFormatting>
  <conditionalFormatting sqref="W126:BA126">
    <cfRule type="expression" dxfId="157" priority="91">
      <formula>INDIRECT(ADDRESS(ROW(),COLUMN()))=TRUNC(INDIRECT(ADDRESS(ROW(),COLUMN())))</formula>
    </cfRule>
  </conditionalFormatting>
  <conditionalFormatting sqref="BB128:BE128">
    <cfRule type="expression" dxfId="156" priority="90">
      <formula>INDIRECT(ADDRESS(ROW(),COLUMN()))=TRUNC(INDIRECT(ADDRESS(ROW(),COLUMN())))</formula>
    </cfRule>
  </conditionalFormatting>
  <conditionalFormatting sqref="W128:BA128">
    <cfRule type="expression" dxfId="155" priority="89">
      <formula>INDIRECT(ADDRESS(ROW(),COLUMN()))=TRUNC(INDIRECT(ADDRESS(ROW(),COLUMN())))</formula>
    </cfRule>
  </conditionalFormatting>
  <conditionalFormatting sqref="BB130:BE130">
    <cfRule type="expression" dxfId="154" priority="88">
      <formula>INDIRECT(ADDRESS(ROW(),COLUMN()))=TRUNC(INDIRECT(ADDRESS(ROW(),COLUMN())))</formula>
    </cfRule>
  </conditionalFormatting>
  <conditionalFormatting sqref="W130:BA130">
    <cfRule type="expression" dxfId="153" priority="87">
      <formula>INDIRECT(ADDRESS(ROW(),COLUMN()))=TRUNC(INDIRECT(ADDRESS(ROW(),COLUMN())))</formula>
    </cfRule>
  </conditionalFormatting>
  <conditionalFormatting sqref="BB132:BE132">
    <cfRule type="expression" dxfId="152" priority="86">
      <formula>INDIRECT(ADDRESS(ROW(),COLUMN()))=TRUNC(INDIRECT(ADDRESS(ROW(),COLUMN())))</formula>
    </cfRule>
  </conditionalFormatting>
  <conditionalFormatting sqref="W132:BA132">
    <cfRule type="expression" dxfId="151" priority="85">
      <formula>INDIRECT(ADDRESS(ROW(),COLUMN()))=TRUNC(INDIRECT(ADDRESS(ROW(),COLUMN())))</formula>
    </cfRule>
  </conditionalFormatting>
  <conditionalFormatting sqref="BB134:BE134">
    <cfRule type="expression" dxfId="150" priority="84">
      <formula>INDIRECT(ADDRESS(ROW(),COLUMN()))=TRUNC(INDIRECT(ADDRESS(ROW(),COLUMN())))</formula>
    </cfRule>
  </conditionalFormatting>
  <conditionalFormatting sqref="W134:BA134">
    <cfRule type="expression" dxfId="149" priority="83">
      <formula>INDIRECT(ADDRESS(ROW(),COLUMN()))=TRUNC(INDIRECT(ADDRESS(ROW(),COLUMN())))</formula>
    </cfRule>
  </conditionalFormatting>
  <conditionalFormatting sqref="BB136:BE136">
    <cfRule type="expression" dxfId="148" priority="82">
      <formula>INDIRECT(ADDRESS(ROW(),COLUMN()))=TRUNC(INDIRECT(ADDRESS(ROW(),COLUMN())))</formula>
    </cfRule>
  </conditionalFormatting>
  <conditionalFormatting sqref="W136:BA136">
    <cfRule type="expression" dxfId="147" priority="81">
      <formula>INDIRECT(ADDRESS(ROW(),COLUMN()))=TRUNC(INDIRECT(ADDRESS(ROW(),COLUMN())))</formula>
    </cfRule>
  </conditionalFormatting>
  <conditionalFormatting sqref="BB138:BE138">
    <cfRule type="expression" dxfId="146" priority="80">
      <formula>INDIRECT(ADDRESS(ROW(),COLUMN()))=TRUNC(INDIRECT(ADDRESS(ROW(),COLUMN())))</formula>
    </cfRule>
  </conditionalFormatting>
  <conditionalFormatting sqref="W138:BA138">
    <cfRule type="expression" dxfId="145" priority="79">
      <formula>INDIRECT(ADDRESS(ROW(),COLUMN()))=TRUNC(INDIRECT(ADDRESS(ROW(),COLUMN())))</formula>
    </cfRule>
  </conditionalFormatting>
  <conditionalFormatting sqref="BB140:BE140">
    <cfRule type="expression" dxfId="144" priority="78">
      <formula>INDIRECT(ADDRESS(ROW(),COLUMN()))=TRUNC(INDIRECT(ADDRESS(ROW(),COLUMN())))</formula>
    </cfRule>
  </conditionalFormatting>
  <conditionalFormatting sqref="W140:BA140">
    <cfRule type="expression" dxfId="143" priority="77">
      <formula>INDIRECT(ADDRESS(ROW(),COLUMN()))=TRUNC(INDIRECT(ADDRESS(ROW(),COLUMN())))</formula>
    </cfRule>
  </conditionalFormatting>
  <conditionalFormatting sqref="BB142:BE142">
    <cfRule type="expression" dxfId="142" priority="76">
      <formula>INDIRECT(ADDRESS(ROW(),COLUMN()))=TRUNC(INDIRECT(ADDRESS(ROW(),COLUMN())))</formula>
    </cfRule>
  </conditionalFormatting>
  <conditionalFormatting sqref="W142:BA142">
    <cfRule type="expression" dxfId="141" priority="75">
      <formula>INDIRECT(ADDRESS(ROW(),COLUMN()))=TRUNC(INDIRECT(ADDRESS(ROW(),COLUMN())))</formula>
    </cfRule>
  </conditionalFormatting>
  <conditionalFormatting sqref="BB144:BE144">
    <cfRule type="expression" dxfId="140" priority="74">
      <formula>INDIRECT(ADDRESS(ROW(),COLUMN()))=TRUNC(INDIRECT(ADDRESS(ROW(),COLUMN())))</formula>
    </cfRule>
  </conditionalFormatting>
  <conditionalFormatting sqref="W144:BA144">
    <cfRule type="expression" dxfId="139" priority="73">
      <formula>INDIRECT(ADDRESS(ROW(),COLUMN()))=TRUNC(INDIRECT(ADDRESS(ROW(),COLUMN())))</formula>
    </cfRule>
  </conditionalFormatting>
  <conditionalFormatting sqref="BB146:BE146">
    <cfRule type="expression" dxfId="138" priority="72">
      <formula>INDIRECT(ADDRESS(ROW(),COLUMN()))=TRUNC(INDIRECT(ADDRESS(ROW(),COLUMN())))</formula>
    </cfRule>
  </conditionalFormatting>
  <conditionalFormatting sqref="W146:BA146">
    <cfRule type="expression" dxfId="137" priority="71">
      <formula>INDIRECT(ADDRESS(ROW(),COLUMN()))=TRUNC(INDIRECT(ADDRESS(ROW(),COLUMN())))</formula>
    </cfRule>
  </conditionalFormatting>
  <conditionalFormatting sqref="BB148:BE148">
    <cfRule type="expression" dxfId="136" priority="70">
      <formula>INDIRECT(ADDRESS(ROW(),COLUMN()))=TRUNC(INDIRECT(ADDRESS(ROW(),COLUMN())))</formula>
    </cfRule>
  </conditionalFormatting>
  <conditionalFormatting sqref="W148:BA148">
    <cfRule type="expression" dxfId="135" priority="69">
      <formula>INDIRECT(ADDRESS(ROW(),COLUMN()))=TRUNC(INDIRECT(ADDRESS(ROW(),COLUMN())))</formula>
    </cfRule>
  </conditionalFormatting>
  <conditionalFormatting sqref="BB150:BE150">
    <cfRule type="expression" dxfId="134" priority="68">
      <formula>INDIRECT(ADDRESS(ROW(),COLUMN()))=TRUNC(INDIRECT(ADDRESS(ROW(),COLUMN())))</formula>
    </cfRule>
  </conditionalFormatting>
  <conditionalFormatting sqref="W150:BA150">
    <cfRule type="expression" dxfId="133" priority="67">
      <formula>INDIRECT(ADDRESS(ROW(),COLUMN()))=TRUNC(INDIRECT(ADDRESS(ROW(),COLUMN())))</formula>
    </cfRule>
  </conditionalFormatting>
  <conditionalFormatting sqref="BB152:BE152">
    <cfRule type="expression" dxfId="132" priority="66">
      <formula>INDIRECT(ADDRESS(ROW(),COLUMN()))=TRUNC(INDIRECT(ADDRESS(ROW(),COLUMN())))</formula>
    </cfRule>
  </conditionalFormatting>
  <conditionalFormatting sqref="W152:BA152">
    <cfRule type="expression" dxfId="131" priority="65">
      <formula>INDIRECT(ADDRESS(ROW(),COLUMN()))=TRUNC(INDIRECT(ADDRESS(ROW(),COLUMN())))</formula>
    </cfRule>
  </conditionalFormatting>
  <conditionalFormatting sqref="BB154:BE154">
    <cfRule type="expression" dxfId="130" priority="64">
      <formula>INDIRECT(ADDRESS(ROW(),COLUMN()))=TRUNC(INDIRECT(ADDRESS(ROW(),COLUMN())))</formula>
    </cfRule>
  </conditionalFormatting>
  <conditionalFormatting sqref="W154:BA154">
    <cfRule type="expression" dxfId="129" priority="63">
      <formula>INDIRECT(ADDRESS(ROW(),COLUMN()))=TRUNC(INDIRECT(ADDRESS(ROW(),COLUMN())))</formula>
    </cfRule>
  </conditionalFormatting>
  <conditionalFormatting sqref="BB156:BE156">
    <cfRule type="expression" dxfId="128" priority="62">
      <formula>INDIRECT(ADDRESS(ROW(),COLUMN()))=TRUNC(INDIRECT(ADDRESS(ROW(),COLUMN())))</formula>
    </cfRule>
  </conditionalFormatting>
  <conditionalFormatting sqref="W156:BA156">
    <cfRule type="expression" dxfId="127" priority="61">
      <formula>INDIRECT(ADDRESS(ROW(),COLUMN()))=TRUNC(INDIRECT(ADDRESS(ROW(),COLUMN())))</formula>
    </cfRule>
  </conditionalFormatting>
  <conditionalFormatting sqref="BB158:BE158">
    <cfRule type="expression" dxfId="126" priority="60">
      <formula>INDIRECT(ADDRESS(ROW(),COLUMN()))=TRUNC(INDIRECT(ADDRESS(ROW(),COLUMN())))</formula>
    </cfRule>
  </conditionalFormatting>
  <conditionalFormatting sqref="W158:BA158">
    <cfRule type="expression" dxfId="125" priority="59">
      <formula>INDIRECT(ADDRESS(ROW(),COLUMN()))=TRUNC(INDIRECT(ADDRESS(ROW(),COLUMN())))</formula>
    </cfRule>
  </conditionalFormatting>
  <conditionalFormatting sqref="BB160:BE160">
    <cfRule type="expression" dxfId="124" priority="58">
      <formula>INDIRECT(ADDRESS(ROW(),COLUMN()))=TRUNC(INDIRECT(ADDRESS(ROW(),COLUMN())))</formula>
    </cfRule>
  </conditionalFormatting>
  <conditionalFormatting sqref="W160:BA160">
    <cfRule type="expression" dxfId="123" priority="57">
      <formula>INDIRECT(ADDRESS(ROW(),COLUMN()))=TRUNC(INDIRECT(ADDRESS(ROW(),COLUMN())))</formula>
    </cfRule>
  </conditionalFormatting>
  <conditionalFormatting sqref="BB162:BE162">
    <cfRule type="expression" dxfId="122" priority="56">
      <formula>INDIRECT(ADDRESS(ROW(),COLUMN()))=TRUNC(INDIRECT(ADDRESS(ROW(),COLUMN())))</formula>
    </cfRule>
  </conditionalFormatting>
  <conditionalFormatting sqref="W162:BA162">
    <cfRule type="expression" dxfId="121" priority="55">
      <formula>INDIRECT(ADDRESS(ROW(),COLUMN()))=TRUNC(INDIRECT(ADDRESS(ROW(),COLUMN())))</formula>
    </cfRule>
  </conditionalFormatting>
  <conditionalFormatting sqref="BB164:BE164">
    <cfRule type="expression" dxfId="120" priority="54">
      <formula>INDIRECT(ADDRESS(ROW(),COLUMN()))=TRUNC(INDIRECT(ADDRESS(ROW(),COLUMN())))</formula>
    </cfRule>
  </conditionalFormatting>
  <conditionalFormatting sqref="W164:BA164">
    <cfRule type="expression" dxfId="119" priority="53">
      <formula>INDIRECT(ADDRESS(ROW(),COLUMN()))=TRUNC(INDIRECT(ADDRESS(ROW(),COLUMN())))</formula>
    </cfRule>
  </conditionalFormatting>
  <conditionalFormatting sqref="BB166:BE166">
    <cfRule type="expression" dxfId="118" priority="52">
      <formula>INDIRECT(ADDRESS(ROW(),COLUMN()))=TRUNC(INDIRECT(ADDRESS(ROW(),COLUMN())))</formula>
    </cfRule>
  </conditionalFormatting>
  <conditionalFormatting sqref="W166:BA166">
    <cfRule type="expression" dxfId="117" priority="51">
      <formula>INDIRECT(ADDRESS(ROW(),COLUMN()))=TRUNC(INDIRECT(ADDRESS(ROW(),COLUMN())))</formula>
    </cfRule>
  </conditionalFormatting>
  <conditionalFormatting sqref="BB168:BE168">
    <cfRule type="expression" dxfId="116" priority="50">
      <formula>INDIRECT(ADDRESS(ROW(),COLUMN()))=TRUNC(INDIRECT(ADDRESS(ROW(),COLUMN())))</formula>
    </cfRule>
  </conditionalFormatting>
  <conditionalFormatting sqref="W168:BA168">
    <cfRule type="expression" dxfId="115" priority="49">
      <formula>INDIRECT(ADDRESS(ROW(),COLUMN()))=TRUNC(INDIRECT(ADDRESS(ROW(),COLUMN())))</formula>
    </cfRule>
  </conditionalFormatting>
  <conditionalFormatting sqref="BB170:BE170">
    <cfRule type="expression" dxfId="114" priority="48">
      <formula>INDIRECT(ADDRESS(ROW(),COLUMN()))=TRUNC(INDIRECT(ADDRESS(ROW(),COLUMN())))</formula>
    </cfRule>
  </conditionalFormatting>
  <conditionalFormatting sqref="W170:BA170">
    <cfRule type="expression" dxfId="113" priority="47">
      <formula>INDIRECT(ADDRESS(ROW(),COLUMN()))=TRUNC(INDIRECT(ADDRESS(ROW(),COLUMN())))</formula>
    </cfRule>
  </conditionalFormatting>
  <conditionalFormatting sqref="BB172:BE172">
    <cfRule type="expression" dxfId="112" priority="46">
      <formula>INDIRECT(ADDRESS(ROW(),COLUMN()))=TRUNC(INDIRECT(ADDRESS(ROW(),COLUMN())))</formula>
    </cfRule>
  </conditionalFormatting>
  <conditionalFormatting sqref="W172:BA172">
    <cfRule type="expression" dxfId="111" priority="45">
      <formula>INDIRECT(ADDRESS(ROW(),COLUMN()))=TRUNC(INDIRECT(ADDRESS(ROW(),COLUMN())))</formula>
    </cfRule>
  </conditionalFormatting>
  <conditionalFormatting sqref="BB174:BE174">
    <cfRule type="expression" dxfId="110" priority="44">
      <formula>INDIRECT(ADDRESS(ROW(),COLUMN()))=TRUNC(INDIRECT(ADDRESS(ROW(),COLUMN())))</formula>
    </cfRule>
  </conditionalFormatting>
  <conditionalFormatting sqref="W174:BA174">
    <cfRule type="expression" dxfId="109" priority="43">
      <formula>INDIRECT(ADDRESS(ROW(),COLUMN()))=TRUNC(INDIRECT(ADDRESS(ROW(),COLUMN())))</formula>
    </cfRule>
  </conditionalFormatting>
  <conditionalFormatting sqref="BB176:BE176">
    <cfRule type="expression" dxfId="108" priority="42">
      <formula>INDIRECT(ADDRESS(ROW(),COLUMN()))=TRUNC(INDIRECT(ADDRESS(ROW(),COLUMN())))</formula>
    </cfRule>
  </conditionalFormatting>
  <conditionalFormatting sqref="W176:BA176">
    <cfRule type="expression" dxfId="107" priority="41">
      <formula>INDIRECT(ADDRESS(ROW(),COLUMN()))=TRUNC(INDIRECT(ADDRESS(ROW(),COLUMN())))</formula>
    </cfRule>
  </conditionalFormatting>
  <conditionalFormatting sqref="BB178:BE178">
    <cfRule type="expression" dxfId="106" priority="40">
      <formula>INDIRECT(ADDRESS(ROW(),COLUMN()))=TRUNC(INDIRECT(ADDRESS(ROW(),COLUMN())))</formula>
    </cfRule>
  </conditionalFormatting>
  <conditionalFormatting sqref="W178:BA178">
    <cfRule type="expression" dxfId="105" priority="39">
      <formula>INDIRECT(ADDRESS(ROW(),COLUMN()))=TRUNC(INDIRECT(ADDRESS(ROW(),COLUMN())))</formula>
    </cfRule>
  </conditionalFormatting>
  <conditionalFormatting sqref="BB180:BE180">
    <cfRule type="expression" dxfId="104" priority="38">
      <formula>INDIRECT(ADDRESS(ROW(),COLUMN()))=TRUNC(INDIRECT(ADDRESS(ROW(),COLUMN())))</formula>
    </cfRule>
  </conditionalFormatting>
  <conditionalFormatting sqref="W180:BA180">
    <cfRule type="expression" dxfId="103" priority="37">
      <formula>INDIRECT(ADDRESS(ROW(),COLUMN()))=TRUNC(INDIRECT(ADDRESS(ROW(),COLUMN())))</formula>
    </cfRule>
  </conditionalFormatting>
  <conditionalFormatting sqref="BB182:BE182">
    <cfRule type="expression" dxfId="102" priority="36">
      <formula>INDIRECT(ADDRESS(ROW(),COLUMN()))=TRUNC(INDIRECT(ADDRESS(ROW(),COLUMN())))</formula>
    </cfRule>
  </conditionalFormatting>
  <conditionalFormatting sqref="W182:BA182">
    <cfRule type="expression" dxfId="101" priority="35">
      <formula>INDIRECT(ADDRESS(ROW(),COLUMN()))=TRUNC(INDIRECT(ADDRESS(ROW(),COLUMN())))</formula>
    </cfRule>
  </conditionalFormatting>
  <conditionalFormatting sqref="BB184:BE184">
    <cfRule type="expression" dxfId="100" priority="34">
      <formula>INDIRECT(ADDRESS(ROW(),COLUMN()))=TRUNC(INDIRECT(ADDRESS(ROW(),COLUMN())))</formula>
    </cfRule>
  </conditionalFormatting>
  <conditionalFormatting sqref="W184:BA184">
    <cfRule type="expression" dxfId="99" priority="33">
      <formula>INDIRECT(ADDRESS(ROW(),COLUMN()))=TRUNC(INDIRECT(ADDRESS(ROW(),COLUMN())))</formula>
    </cfRule>
  </conditionalFormatting>
  <conditionalFormatting sqref="BB186:BE186">
    <cfRule type="expression" dxfId="98" priority="32">
      <formula>INDIRECT(ADDRESS(ROW(),COLUMN()))=TRUNC(INDIRECT(ADDRESS(ROW(),COLUMN())))</formula>
    </cfRule>
  </conditionalFormatting>
  <conditionalFormatting sqref="W186:BA186">
    <cfRule type="expression" dxfId="97" priority="31">
      <formula>INDIRECT(ADDRESS(ROW(),COLUMN()))=TRUNC(INDIRECT(ADDRESS(ROW(),COLUMN())))</formula>
    </cfRule>
  </conditionalFormatting>
  <conditionalFormatting sqref="BB188:BE188">
    <cfRule type="expression" dxfId="96" priority="30">
      <formula>INDIRECT(ADDRESS(ROW(),COLUMN()))=TRUNC(INDIRECT(ADDRESS(ROW(),COLUMN())))</formula>
    </cfRule>
  </conditionalFormatting>
  <conditionalFormatting sqref="BB190:BE190">
    <cfRule type="expression" dxfId="95" priority="28">
      <formula>INDIRECT(ADDRESS(ROW(),COLUMN()))=TRUNC(INDIRECT(ADDRESS(ROW(),COLUMN())))</formula>
    </cfRule>
  </conditionalFormatting>
  <conditionalFormatting sqref="W190:BA190">
    <cfRule type="expression" dxfId="94" priority="27">
      <formula>INDIRECT(ADDRESS(ROW(),COLUMN()))=TRUNC(INDIRECT(ADDRESS(ROW(),COLUMN())))</formula>
    </cfRule>
  </conditionalFormatting>
  <conditionalFormatting sqref="BB192:BE192">
    <cfRule type="expression" dxfId="93" priority="26">
      <formula>INDIRECT(ADDRESS(ROW(),COLUMN()))=TRUNC(INDIRECT(ADDRESS(ROW(),COLUMN())))</formula>
    </cfRule>
  </conditionalFormatting>
  <conditionalFormatting sqref="W192:BA192">
    <cfRule type="expression" dxfId="92" priority="25">
      <formula>INDIRECT(ADDRESS(ROW(),COLUMN()))=TRUNC(INDIRECT(ADDRESS(ROW(),COLUMN())))</formula>
    </cfRule>
  </conditionalFormatting>
  <conditionalFormatting sqref="BB194:BE194">
    <cfRule type="expression" dxfId="91" priority="24">
      <formula>INDIRECT(ADDRESS(ROW(),COLUMN()))=TRUNC(INDIRECT(ADDRESS(ROW(),COLUMN())))</formula>
    </cfRule>
  </conditionalFormatting>
  <conditionalFormatting sqref="W194:BA194">
    <cfRule type="expression" dxfId="90" priority="23">
      <formula>INDIRECT(ADDRESS(ROW(),COLUMN()))=TRUNC(INDIRECT(ADDRESS(ROW(),COLUMN())))</formula>
    </cfRule>
  </conditionalFormatting>
  <conditionalFormatting sqref="BB196:BE196">
    <cfRule type="expression" dxfId="89" priority="22">
      <formula>INDIRECT(ADDRESS(ROW(),COLUMN()))=TRUNC(INDIRECT(ADDRESS(ROW(),COLUMN())))</formula>
    </cfRule>
  </conditionalFormatting>
  <conditionalFormatting sqref="W196:BA196">
    <cfRule type="expression" dxfId="88" priority="21">
      <formula>INDIRECT(ADDRESS(ROW(),COLUMN()))=TRUNC(INDIRECT(ADDRESS(ROW(),COLUMN())))</formula>
    </cfRule>
  </conditionalFormatting>
  <conditionalFormatting sqref="BB198:BE198">
    <cfRule type="expression" dxfId="87" priority="20">
      <formula>INDIRECT(ADDRESS(ROW(),COLUMN()))=TRUNC(INDIRECT(ADDRESS(ROW(),COLUMN())))</formula>
    </cfRule>
  </conditionalFormatting>
  <conditionalFormatting sqref="W198:BA198">
    <cfRule type="expression" dxfId="86" priority="19">
      <formula>INDIRECT(ADDRESS(ROW(),COLUMN()))=TRUNC(INDIRECT(ADDRESS(ROW(),COLUMN())))</formula>
    </cfRule>
  </conditionalFormatting>
  <conditionalFormatting sqref="BB200:BE200">
    <cfRule type="expression" dxfId="85" priority="18">
      <formula>INDIRECT(ADDRESS(ROW(),COLUMN()))=TRUNC(INDIRECT(ADDRESS(ROW(),COLUMN())))</formula>
    </cfRule>
  </conditionalFormatting>
  <conditionalFormatting sqref="W200:BA200">
    <cfRule type="expression" dxfId="84" priority="17">
      <formula>INDIRECT(ADDRESS(ROW(),COLUMN()))=TRUNC(INDIRECT(ADDRESS(ROW(),COLUMN())))</formula>
    </cfRule>
  </conditionalFormatting>
  <conditionalFormatting sqref="BB202:BE202">
    <cfRule type="expression" dxfId="83" priority="16">
      <formula>INDIRECT(ADDRESS(ROW(),COLUMN()))=TRUNC(INDIRECT(ADDRESS(ROW(),COLUMN())))</formula>
    </cfRule>
  </conditionalFormatting>
  <conditionalFormatting sqref="W202:BA202">
    <cfRule type="expression" dxfId="82" priority="15">
      <formula>INDIRECT(ADDRESS(ROW(),COLUMN()))=TRUNC(INDIRECT(ADDRESS(ROW(),COLUMN())))</formula>
    </cfRule>
  </conditionalFormatting>
  <conditionalFormatting sqref="BB204:BE204">
    <cfRule type="expression" dxfId="81" priority="14">
      <formula>INDIRECT(ADDRESS(ROW(),COLUMN()))=TRUNC(INDIRECT(ADDRESS(ROW(),COLUMN())))</formula>
    </cfRule>
  </conditionalFormatting>
  <conditionalFormatting sqref="W204:BA204">
    <cfRule type="expression" dxfId="80" priority="13">
      <formula>INDIRECT(ADDRESS(ROW(),COLUMN()))=TRUNC(INDIRECT(ADDRESS(ROW(),COLUMN())))</formula>
    </cfRule>
  </conditionalFormatting>
  <conditionalFormatting sqref="BB206:BE206">
    <cfRule type="expression" dxfId="79" priority="12">
      <formula>INDIRECT(ADDRESS(ROW(),COLUMN()))=TRUNC(INDIRECT(ADDRESS(ROW(),COLUMN())))</formula>
    </cfRule>
  </conditionalFormatting>
  <conditionalFormatting sqref="W206:BA206">
    <cfRule type="expression" dxfId="78" priority="11">
      <formula>INDIRECT(ADDRESS(ROW(),COLUMN()))=TRUNC(INDIRECT(ADDRESS(ROW(),COLUMN())))</formula>
    </cfRule>
  </conditionalFormatting>
  <conditionalFormatting sqref="BB208:BE208">
    <cfRule type="expression" dxfId="77" priority="10">
      <formula>INDIRECT(ADDRESS(ROW(),COLUMN()))=TRUNC(INDIRECT(ADDRESS(ROW(),COLUMN())))</formula>
    </cfRule>
  </conditionalFormatting>
  <conditionalFormatting sqref="W208:BA208">
    <cfRule type="expression" dxfId="76" priority="9">
      <formula>INDIRECT(ADDRESS(ROW(),COLUMN()))=TRUNC(INDIRECT(ADDRESS(ROW(),COLUMN())))</formula>
    </cfRule>
  </conditionalFormatting>
  <conditionalFormatting sqref="BB210:BE210">
    <cfRule type="expression" dxfId="75" priority="8">
      <formula>INDIRECT(ADDRESS(ROW(),COLUMN()))=TRUNC(INDIRECT(ADDRESS(ROW(),COLUMN())))</formula>
    </cfRule>
  </conditionalFormatting>
  <conditionalFormatting sqref="W210:BA210">
    <cfRule type="expression" dxfId="74" priority="7">
      <formula>INDIRECT(ADDRESS(ROW(),COLUMN()))=TRUNC(INDIRECT(ADDRESS(ROW(),COLUMN())))</formula>
    </cfRule>
  </conditionalFormatting>
  <conditionalFormatting sqref="BB212:BE212">
    <cfRule type="expression" dxfId="73" priority="6">
      <formula>INDIRECT(ADDRESS(ROW(),COLUMN()))=TRUNC(INDIRECT(ADDRESS(ROW(),COLUMN())))</formula>
    </cfRule>
  </conditionalFormatting>
  <conditionalFormatting sqref="W212:BA212">
    <cfRule type="expression" dxfId="72" priority="5">
      <formula>INDIRECT(ADDRESS(ROW(),COLUMN()))=TRUNC(INDIRECT(ADDRESS(ROW(),COLUMN())))</formula>
    </cfRule>
  </conditionalFormatting>
  <conditionalFormatting sqref="BB214:BE214">
    <cfRule type="expression" dxfId="71" priority="4">
      <formula>INDIRECT(ADDRESS(ROW(),COLUMN()))=TRUNC(INDIRECT(ADDRESS(ROW(),COLUMN())))</formula>
    </cfRule>
  </conditionalFormatting>
  <conditionalFormatting sqref="W214:BA214">
    <cfRule type="expression" dxfId="70" priority="3">
      <formula>INDIRECT(ADDRESS(ROW(),COLUMN()))=TRUNC(INDIRECT(ADDRESS(ROW(),COLUMN())))</formula>
    </cfRule>
  </conditionalFormatting>
  <conditionalFormatting sqref="BB216:BE216">
    <cfRule type="expression" dxfId="69" priority="2">
      <formula>INDIRECT(ADDRESS(ROW(),COLUMN()))=TRUNC(INDIRECT(ADDRESS(ROW(),COLUMN())))</formula>
    </cfRule>
  </conditionalFormatting>
  <conditionalFormatting sqref="W216:BA216">
    <cfRule type="expression" dxfId="68" priority="1">
      <formula>INDIRECT(ADDRESS(ROW(),COLUMN()))=TRUNC(INDIRECT(ADDRESS(ROW(),COLUMN())))</formula>
    </cfRule>
  </conditionalFormatting>
  <dataValidations count="10">
    <dataValidation allowBlank="1" showInputMessage="1" showErrorMessage="1" error="入力可能範囲　32～40" sqref="BE10"/>
    <dataValidation type="list" allowBlank="1" showInputMessage="1" showErrorMessage="1" sqref="R228:S228">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7:D216">
      <formula1>職種</formula1>
    </dataValidation>
    <dataValidation type="list" errorStyle="warning" allowBlank="1" showInputMessage="1" error="リストにない場合のみ、入力してください。" sqref="K17:N216">
      <formula1>INDIRECT(C17)</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allowBlank="1" showInputMessage="1" sqref="I17:J216">
      <formula1>"A, B, C, D"</formula1>
    </dataValidation>
  </dataValidations>
  <printOptions horizontalCentered="1"/>
  <pageMargins left="0.15748031496062992" right="0.15748031496062992" top="0.59055118110236227" bottom="0.35433070866141736" header="0.15748031496062992" footer="0.15748031496062992"/>
  <pageSetup paperSize="9" scale="12"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N54"/>
  <sheetViews>
    <sheetView zoomScale="75" zoomScaleNormal="75" workbookViewId="0">
      <selection activeCell="AA40" sqref="AA40"/>
    </sheetView>
  </sheetViews>
  <sheetFormatPr defaultColWidth="9.28515625" defaultRowHeight="19.2"/>
  <cols>
    <col min="1" max="1" width="2.140625" style="521" customWidth="1"/>
    <col min="2" max="2" width="7.42578125" style="520" customWidth="1"/>
    <col min="3" max="3" width="14.140625" style="520" customWidth="1"/>
    <col min="4" max="4" width="14.140625" style="520" hidden="1" customWidth="1"/>
    <col min="5" max="5" width="4.42578125" style="520" bestFit="1" customWidth="1"/>
    <col min="6" max="6" width="20.85546875" style="521" customWidth="1"/>
    <col min="7" max="7" width="4.42578125" style="521" bestFit="1" customWidth="1"/>
    <col min="8" max="8" width="20.85546875" style="521" customWidth="1"/>
    <col min="9" max="9" width="4.42578125" style="521" bestFit="1" customWidth="1"/>
    <col min="10" max="10" width="20.85546875" style="520" customWidth="1"/>
    <col min="11" max="11" width="4.42578125" style="521" bestFit="1" customWidth="1"/>
    <col min="12" max="12" width="20.85546875" style="521" customWidth="1"/>
    <col min="13" max="13" width="4.42578125" style="521" customWidth="1"/>
    <col min="14" max="14" width="67.42578125" style="521" customWidth="1"/>
    <col min="15" max="16384" width="9.28515625" style="521"/>
  </cols>
  <sheetData>
    <row r="1" spans="2:14">
      <c r="B1" s="519" t="s">
        <v>571</v>
      </c>
    </row>
    <row r="2" spans="2:14">
      <c r="B2" s="522" t="s">
        <v>572</v>
      </c>
      <c r="F2" s="523"/>
      <c r="G2" s="524"/>
      <c r="H2" s="524"/>
      <c r="I2" s="524"/>
      <c r="J2" s="525"/>
      <c r="K2" s="524"/>
      <c r="L2" s="524"/>
    </row>
    <row r="3" spans="2:14">
      <c r="B3" s="523" t="s">
        <v>573</v>
      </c>
      <c r="F3" s="525" t="s">
        <v>574</v>
      </c>
      <c r="G3" s="524"/>
      <c r="H3" s="524"/>
      <c r="I3" s="524"/>
      <c r="J3" s="525"/>
      <c r="K3" s="524"/>
      <c r="L3" s="524"/>
    </row>
    <row r="4" spans="2:14">
      <c r="B4" s="522"/>
      <c r="F4" s="1295" t="s">
        <v>575</v>
      </c>
      <c r="G4" s="1295"/>
      <c r="H4" s="1295"/>
      <c r="I4" s="1295"/>
      <c r="J4" s="1295"/>
      <c r="K4" s="1295"/>
      <c r="L4" s="1295"/>
      <c r="N4" s="1295" t="s">
        <v>576</v>
      </c>
    </row>
    <row r="5" spans="2:14">
      <c r="B5" s="520" t="s">
        <v>467</v>
      </c>
      <c r="C5" s="520" t="s">
        <v>553</v>
      </c>
      <c r="F5" s="520" t="s">
        <v>577</v>
      </c>
      <c r="G5" s="520"/>
      <c r="H5" s="520" t="s">
        <v>578</v>
      </c>
      <c r="J5" s="520" t="s">
        <v>579</v>
      </c>
      <c r="L5" s="520" t="s">
        <v>575</v>
      </c>
      <c r="N5" s="1295"/>
    </row>
    <row r="6" spans="2:14">
      <c r="B6" s="526">
        <v>1</v>
      </c>
      <c r="C6" s="527" t="s">
        <v>503</v>
      </c>
      <c r="D6" s="528" t="str">
        <f>C6</f>
        <v>a</v>
      </c>
      <c r="E6" s="526" t="s">
        <v>580</v>
      </c>
      <c r="F6" s="529"/>
      <c r="G6" s="526" t="s">
        <v>581</v>
      </c>
      <c r="H6" s="529"/>
      <c r="I6" s="530" t="s">
        <v>582</v>
      </c>
      <c r="J6" s="529"/>
      <c r="K6" s="531" t="s">
        <v>447</v>
      </c>
      <c r="L6" s="532" t="str">
        <f>IF(OR(F6="",H6=""),"",(H6+IF(F6&gt;H6,1,0)-F6-J6)*24)</f>
        <v/>
      </c>
      <c r="N6" s="533"/>
    </row>
    <row r="7" spans="2:14">
      <c r="B7" s="526">
        <v>2</v>
      </c>
      <c r="C7" s="527" t="s">
        <v>485</v>
      </c>
      <c r="D7" s="528" t="str">
        <f t="shared" ref="D7:D38" si="0">C7</f>
        <v>b</v>
      </c>
      <c r="E7" s="526" t="s">
        <v>580</v>
      </c>
      <c r="F7" s="529"/>
      <c r="G7" s="526" t="s">
        <v>581</v>
      </c>
      <c r="H7" s="529"/>
      <c r="I7" s="530" t="s">
        <v>582</v>
      </c>
      <c r="J7" s="529"/>
      <c r="K7" s="531" t="s">
        <v>447</v>
      </c>
      <c r="L7" s="532" t="str">
        <f>IF(OR(F7="",H7=""),"",(H7+IF(F7&gt;H7,1,0)-F7-J7)*24)</f>
        <v/>
      </c>
      <c r="N7" s="533"/>
    </row>
    <row r="8" spans="2:14">
      <c r="B8" s="526">
        <v>3</v>
      </c>
      <c r="C8" s="527" t="s">
        <v>583</v>
      </c>
      <c r="D8" s="528" t="str">
        <f t="shared" si="0"/>
        <v>c</v>
      </c>
      <c r="E8" s="526" t="s">
        <v>580</v>
      </c>
      <c r="F8" s="529"/>
      <c r="G8" s="526" t="s">
        <v>581</v>
      </c>
      <c r="H8" s="529"/>
      <c r="I8" s="530" t="s">
        <v>582</v>
      </c>
      <c r="J8" s="529"/>
      <c r="K8" s="531" t="s">
        <v>447</v>
      </c>
      <c r="L8" s="532" t="str">
        <f>IF(OR(F8="",H8=""),"",(H8+IF(F8&gt;H8,1,0)-F8-J8)*24)</f>
        <v/>
      </c>
      <c r="N8" s="533"/>
    </row>
    <row r="9" spans="2:14">
      <c r="B9" s="526">
        <v>4</v>
      </c>
      <c r="C9" s="527" t="s">
        <v>504</v>
      </c>
      <c r="D9" s="528" t="str">
        <f t="shared" si="0"/>
        <v>d</v>
      </c>
      <c r="E9" s="526" t="s">
        <v>580</v>
      </c>
      <c r="F9" s="529"/>
      <c r="G9" s="526" t="s">
        <v>581</v>
      </c>
      <c r="H9" s="529"/>
      <c r="I9" s="530" t="s">
        <v>582</v>
      </c>
      <c r="J9" s="529"/>
      <c r="K9" s="531" t="s">
        <v>447</v>
      </c>
      <c r="L9" s="532" t="str">
        <f>IF(OR(F9="",H9=""),"",(H9+IF(F9&gt;H9,1,0)-F9-J9)*24)</f>
        <v/>
      </c>
      <c r="N9" s="533"/>
    </row>
    <row r="10" spans="2:14">
      <c r="B10" s="526">
        <v>5</v>
      </c>
      <c r="C10" s="527" t="s">
        <v>505</v>
      </c>
      <c r="D10" s="528" t="str">
        <f t="shared" si="0"/>
        <v>e</v>
      </c>
      <c r="E10" s="526" t="s">
        <v>580</v>
      </c>
      <c r="F10" s="529"/>
      <c r="G10" s="526" t="s">
        <v>581</v>
      </c>
      <c r="H10" s="529"/>
      <c r="I10" s="530" t="s">
        <v>582</v>
      </c>
      <c r="J10" s="529"/>
      <c r="K10" s="531" t="s">
        <v>447</v>
      </c>
      <c r="L10" s="532" t="str">
        <f t="shared" ref="L10:L22" si="1">IF(OR(F10="",H10=""),"",(H10+IF(F10&gt;H10,1,0)-F10-J10)*24)</f>
        <v/>
      </c>
      <c r="N10" s="533"/>
    </row>
    <row r="11" spans="2:14">
      <c r="B11" s="526">
        <v>6</v>
      </c>
      <c r="C11" s="527" t="s">
        <v>497</v>
      </c>
      <c r="D11" s="528" t="str">
        <f t="shared" si="0"/>
        <v>f</v>
      </c>
      <c r="E11" s="526" t="s">
        <v>580</v>
      </c>
      <c r="F11" s="529"/>
      <c r="G11" s="526" t="s">
        <v>581</v>
      </c>
      <c r="H11" s="529"/>
      <c r="I11" s="530" t="s">
        <v>582</v>
      </c>
      <c r="J11" s="529"/>
      <c r="K11" s="531" t="s">
        <v>447</v>
      </c>
      <c r="L11" s="532" t="str">
        <f>IF(OR(F11="",H11=""),"",(H11+IF(F11&gt;H11,1,0)-F11-J11)*24)</f>
        <v/>
      </c>
      <c r="N11" s="533"/>
    </row>
    <row r="12" spans="2:14">
      <c r="B12" s="526">
        <v>7</v>
      </c>
      <c r="C12" s="527" t="s">
        <v>584</v>
      </c>
      <c r="D12" s="528" t="str">
        <f t="shared" si="0"/>
        <v>g</v>
      </c>
      <c r="E12" s="526" t="s">
        <v>580</v>
      </c>
      <c r="F12" s="529"/>
      <c r="G12" s="526" t="s">
        <v>581</v>
      </c>
      <c r="H12" s="529"/>
      <c r="I12" s="530" t="s">
        <v>582</v>
      </c>
      <c r="J12" s="529"/>
      <c r="K12" s="531" t="s">
        <v>447</v>
      </c>
      <c r="L12" s="532" t="str">
        <f t="shared" si="1"/>
        <v/>
      </c>
      <c r="N12" s="533"/>
    </row>
    <row r="13" spans="2:14">
      <c r="B13" s="526">
        <v>8</v>
      </c>
      <c r="C13" s="527" t="s">
        <v>501</v>
      </c>
      <c r="D13" s="528" t="str">
        <f t="shared" si="0"/>
        <v>h</v>
      </c>
      <c r="E13" s="526" t="s">
        <v>580</v>
      </c>
      <c r="F13" s="529"/>
      <c r="G13" s="526" t="s">
        <v>581</v>
      </c>
      <c r="H13" s="529"/>
      <c r="I13" s="530" t="s">
        <v>582</v>
      </c>
      <c r="J13" s="529"/>
      <c r="K13" s="531" t="s">
        <v>447</v>
      </c>
      <c r="L13" s="532" t="str">
        <f t="shared" si="1"/>
        <v/>
      </c>
      <c r="N13" s="533"/>
    </row>
    <row r="14" spans="2:14">
      <c r="B14" s="526">
        <v>9</v>
      </c>
      <c r="C14" s="527" t="s">
        <v>502</v>
      </c>
      <c r="D14" s="528" t="str">
        <f t="shared" si="0"/>
        <v>i</v>
      </c>
      <c r="E14" s="526" t="s">
        <v>580</v>
      </c>
      <c r="F14" s="529"/>
      <c r="G14" s="526" t="s">
        <v>581</v>
      </c>
      <c r="H14" s="529"/>
      <c r="I14" s="530" t="s">
        <v>582</v>
      </c>
      <c r="J14" s="529"/>
      <c r="K14" s="531" t="s">
        <v>447</v>
      </c>
      <c r="L14" s="532" t="str">
        <f t="shared" si="1"/>
        <v/>
      </c>
      <c r="N14" s="533"/>
    </row>
    <row r="15" spans="2:14">
      <c r="B15" s="526">
        <v>10</v>
      </c>
      <c r="C15" s="527" t="s">
        <v>587</v>
      </c>
      <c r="D15" s="528" t="str">
        <f t="shared" si="0"/>
        <v>j</v>
      </c>
      <c r="E15" s="526" t="s">
        <v>580</v>
      </c>
      <c r="F15" s="529"/>
      <c r="G15" s="526" t="s">
        <v>581</v>
      </c>
      <c r="H15" s="529"/>
      <c r="I15" s="530" t="s">
        <v>582</v>
      </c>
      <c r="J15" s="529"/>
      <c r="K15" s="531" t="s">
        <v>447</v>
      </c>
      <c r="L15" s="532" t="str">
        <f t="shared" si="1"/>
        <v/>
      </c>
      <c r="N15" s="533"/>
    </row>
    <row r="16" spans="2:14">
      <c r="B16" s="526">
        <v>11</v>
      </c>
      <c r="C16" s="527" t="s">
        <v>588</v>
      </c>
      <c r="D16" s="528" t="str">
        <f t="shared" si="0"/>
        <v>k</v>
      </c>
      <c r="E16" s="526" t="s">
        <v>580</v>
      </c>
      <c r="F16" s="529"/>
      <c r="G16" s="526" t="s">
        <v>581</v>
      </c>
      <c r="H16" s="529"/>
      <c r="I16" s="530" t="s">
        <v>582</v>
      </c>
      <c r="J16" s="529"/>
      <c r="K16" s="531" t="s">
        <v>447</v>
      </c>
      <c r="L16" s="532" t="str">
        <f t="shared" si="1"/>
        <v/>
      </c>
      <c r="N16" s="533"/>
    </row>
    <row r="17" spans="2:14">
      <c r="B17" s="526">
        <v>12</v>
      </c>
      <c r="C17" s="527" t="s">
        <v>589</v>
      </c>
      <c r="D17" s="528" t="str">
        <f t="shared" si="0"/>
        <v>l</v>
      </c>
      <c r="E17" s="526" t="s">
        <v>580</v>
      </c>
      <c r="F17" s="529"/>
      <c r="G17" s="526" t="s">
        <v>581</v>
      </c>
      <c r="H17" s="529"/>
      <c r="I17" s="530" t="s">
        <v>582</v>
      </c>
      <c r="J17" s="529"/>
      <c r="K17" s="531" t="s">
        <v>447</v>
      </c>
      <c r="L17" s="532" t="str">
        <f t="shared" si="1"/>
        <v/>
      </c>
      <c r="N17" s="533"/>
    </row>
    <row r="18" spans="2:14">
      <c r="B18" s="526">
        <v>13</v>
      </c>
      <c r="C18" s="527" t="s">
        <v>590</v>
      </c>
      <c r="D18" s="528" t="str">
        <f t="shared" si="0"/>
        <v>m</v>
      </c>
      <c r="E18" s="526" t="s">
        <v>580</v>
      </c>
      <c r="F18" s="529"/>
      <c r="G18" s="526" t="s">
        <v>581</v>
      </c>
      <c r="H18" s="529"/>
      <c r="I18" s="530" t="s">
        <v>582</v>
      </c>
      <c r="J18" s="529"/>
      <c r="K18" s="531" t="s">
        <v>447</v>
      </c>
      <c r="L18" s="532" t="str">
        <f t="shared" si="1"/>
        <v/>
      </c>
      <c r="N18" s="533"/>
    </row>
    <row r="19" spans="2:14">
      <c r="B19" s="526">
        <v>14</v>
      </c>
      <c r="C19" s="527" t="s">
        <v>591</v>
      </c>
      <c r="D19" s="528" t="str">
        <f t="shared" si="0"/>
        <v>n</v>
      </c>
      <c r="E19" s="526" t="s">
        <v>580</v>
      </c>
      <c r="F19" s="529"/>
      <c r="G19" s="526" t="s">
        <v>581</v>
      </c>
      <c r="H19" s="529"/>
      <c r="I19" s="530" t="s">
        <v>582</v>
      </c>
      <c r="J19" s="529"/>
      <c r="K19" s="531" t="s">
        <v>447</v>
      </c>
      <c r="L19" s="532" t="str">
        <f t="shared" si="1"/>
        <v/>
      </c>
      <c r="N19" s="533"/>
    </row>
    <row r="20" spans="2:14">
      <c r="B20" s="526">
        <v>15</v>
      </c>
      <c r="C20" s="527" t="s">
        <v>592</v>
      </c>
      <c r="D20" s="528" t="str">
        <f t="shared" si="0"/>
        <v>o</v>
      </c>
      <c r="E20" s="526" t="s">
        <v>580</v>
      </c>
      <c r="F20" s="529"/>
      <c r="G20" s="526" t="s">
        <v>581</v>
      </c>
      <c r="H20" s="529"/>
      <c r="I20" s="530" t="s">
        <v>582</v>
      </c>
      <c r="J20" s="529"/>
      <c r="K20" s="531" t="s">
        <v>447</v>
      </c>
      <c r="L20" s="532" t="str">
        <f t="shared" si="1"/>
        <v/>
      </c>
      <c r="N20" s="533"/>
    </row>
    <row r="21" spans="2:14">
      <c r="B21" s="526">
        <v>16</v>
      </c>
      <c r="C21" s="527" t="s">
        <v>593</v>
      </c>
      <c r="D21" s="528" t="str">
        <f t="shared" si="0"/>
        <v>p</v>
      </c>
      <c r="E21" s="526" t="s">
        <v>580</v>
      </c>
      <c r="F21" s="529"/>
      <c r="G21" s="526" t="s">
        <v>581</v>
      </c>
      <c r="H21" s="529"/>
      <c r="I21" s="530" t="s">
        <v>582</v>
      </c>
      <c r="J21" s="529"/>
      <c r="K21" s="531" t="s">
        <v>447</v>
      </c>
      <c r="L21" s="532" t="str">
        <f t="shared" si="1"/>
        <v/>
      </c>
      <c r="N21" s="533"/>
    </row>
    <row r="22" spans="2:14">
      <c r="B22" s="526">
        <v>17</v>
      </c>
      <c r="C22" s="527" t="s">
        <v>594</v>
      </c>
      <c r="D22" s="528" t="str">
        <f t="shared" si="0"/>
        <v>q</v>
      </c>
      <c r="E22" s="526" t="s">
        <v>580</v>
      </c>
      <c r="F22" s="529"/>
      <c r="G22" s="526" t="s">
        <v>581</v>
      </c>
      <c r="H22" s="529"/>
      <c r="I22" s="530" t="s">
        <v>582</v>
      </c>
      <c r="J22" s="529"/>
      <c r="K22" s="531" t="s">
        <v>447</v>
      </c>
      <c r="L22" s="532" t="str">
        <f t="shared" si="1"/>
        <v/>
      </c>
      <c r="N22" s="533"/>
    </row>
    <row r="23" spans="2:14">
      <c r="B23" s="526">
        <v>18</v>
      </c>
      <c r="C23" s="527" t="s">
        <v>595</v>
      </c>
      <c r="D23" s="528" t="str">
        <f t="shared" si="0"/>
        <v>r</v>
      </c>
      <c r="E23" s="526" t="s">
        <v>580</v>
      </c>
      <c r="F23" s="534"/>
      <c r="G23" s="526" t="s">
        <v>581</v>
      </c>
      <c r="H23" s="534"/>
      <c r="I23" s="530" t="s">
        <v>582</v>
      </c>
      <c r="J23" s="534"/>
      <c r="K23" s="531" t="s">
        <v>447</v>
      </c>
      <c r="L23" s="527"/>
      <c r="N23" s="533"/>
    </row>
    <row r="24" spans="2:14">
      <c r="B24" s="526">
        <v>19</v>
      </c>
      <c r="C24" s="527" t="s">
        <v>596</v>
      </c>
      <c r="D24" s="528" t="str">
        <f t="shared" si="0"/>
        <v>s</v>
      </c>
      <c r="E24" s="526" t="s">
        <v>580</v>
      </c>
      <c r="F24" s="534"/>
      <c r="G24" s="526" t="s">
        <v>581</v>
      </c>
      <c r="H24" s="534"/>
      <c r="I24" s="530" t="s">
        <v>582</v>
      </c>
      <c r="J24" s="534"/>
      <c r="K24" s="531" t="s">
        <v>447</v>
      </c>
      <c r="L24" s="527"/>
      <c r="N24" s="533"/>
    </row>
    <row r="25" spans="2:14">
      <c r="B25" s="526">
        <v>20</v>
      </c>
      <c r="C25" s="527" t="s">
        <v>597</v>
      </c>
      <c r="D25" s="528" t="str">
        <f t="shared" si="0"/>
        <v>t</v>
      </c>
      <c r="E25" s="526" t="s">
        <v>580</v>
      </c>
      <c r="F25" s="534"/>
      <c r="G25" s="526" t="s">
        <v>581</v>
      </c>
      <c r="H25" s="534"/>
      <c r="I25" s="530" t="s">
        <v>582</v>
      </c>
      <c r="J25" s="534"/>
      <c r="K25" s="531" t="s">
        <v>447</v>
      </c>
      <c r="L25" s="527"/>
      <c r="N25" s="533"/>
    </row>
    <row r="26" spans="2:14">
      <c r="B26" s="526">
        <v>21</v>
      </c>
      <c r="C26" s="527" t="s">
        <v>598</v>
      </c>
      <c r="D26" s="528" t="str">
        <f t="shared" si="0"/>
        <v>u</v>
      </c>
      <c r="E26" s="526" t="s">
        <v>580</v>
      </c>
      <c r="F26" s="534"/>
      <c r="G26" s="526" t="s">
        <v>581</v>
      </c>
      <c r="H26" s="534"/>
      <c r="I26" s="530" t="s">
        <v>582</v>
      </c>
      <c r="J26" s="534"/>
      <c r="K26" s="531" t="s">
        <v>447</v>
      </c>
      <c r="L26" s="527"/>
      <c r="N26" s="533"/>
    </row>
    <row r="27" spans="2:14">
      <c r="B27" s="526">
        <v>22</v>
      </c>
      <c r="C27" s="527" t="s">
        <v>599</v>
      </c>
      <c r="D27" s="528" t="str">
        <f t="shared" si="0"/>
        <v>v</v>
      </c>
      <c r="E27" s="526" t="s">
        <v>580</v>
      </c>
      <c r="F27" s="534"/>
      <c r="G27" s="526" t="s">
        <v>581</v>
      </c>
      <c r="H27" s="534"/>
      <c r="I27" s="530" t="s">
        <v>582</v>
      </c>
      <c r="J27" s="534"/>
      <c r="K27" s="531" t="s">
        <v>447</v>
      </c>
      <c r="L27" s="527"/>
      <c r="N27" s="533"/>
    </row>
    <row r="28" spans="2:14">
      <c r="B28" s="526">
        <v>23</v>
      </c>
      <c r="C28" s="527" t="s">
        <v>600</v>
      </c>
      <c r="D28" s="528" t="str">
        <f t="shared" si="0"/>
        <v>w</v>
      </c>
      <c r="E28" s="526" t="s">
        <v>580</v>
      </c>
      <c r="F28" s="534"/>
      <c r="G28" s="526" t="s">
        <v>581</v>
      </c>
      <c r="H28" s="534"/>
      <c r="I28" s="530" t="s">
        <v>582</v>
      </c>
      <c r="J28" s="534"/>
      <c r="K28" s="531" t="s">
        <v>447</v>
      </c>
      <c r="L28" s="527"/>
      <c r="N28" s="533"/>
    </row>
    <row r="29" spans="2:14">
      <c r="B29" s="526">
        <v>24</v>
      </c>
      <c r="C29" s="527" t="s">
        <v>601</v>
      </c>
      <c r="D29" s="528" t="str">
        <f t="shared" si="0"/>
        <v>x</v>
      </c>
      <c r="E29" s="526" t="s">
        <v>580</v>
      </c>
      <c r="F29" s="534"/>
      <c r="G29" s="526" t="s">
        <v>581</v>
      </c>
      <c r="H29" s="534"/>
      <c r="I29" s="530" t="s">
        <v>582</v>
      </c>
      <c r="J29" s="534"/>
      <c r="K29" s="531" t="s">
        <v>447</v>
      </c>
      <c r="L29" s="527"/>
      <c r="N29" s="533"/>
    </row>
    <row r="30" spans="2:14">
      <c r="B30" s="526">
        <v>25</v>
      </c>
      <c r="C30" s="527" t="s">
        <v>602</v>
      </c>
      <c r="D30" s="528" t="str">
        <f t="shared" si="0"/>
        <v>y</v>
      </c>
      <c r="E30" s="526" t="s">
        <v>580</v>
      </c>
      <c r="F30" s="534"/>
      <c r="G30" s="526" t="s">
        <v>581</v>
      </c>
      <c r="H30" s="534"/>
      <c r="I30" s="530" t="s">
        <v>582</v>
      </c>
      <c r="J30" s="534"/>
      <c r="K30" s="531" t="s">
        <v>447</v>
      </c>
      <c r="L30" s="527"/>
      <c r="N30" s="533"/>
    </row>
    <row r="31" spans="2:14">
      <c r="B31" s="526">
        <v>26</v>
      </c>
      <c r="C31" s="527" t="s">
        <v>603</v>
      </c>
      <c r="D31" s="528" t="str">
        <f t="shared" si="0"/>
        <v>z</v>
      </c>
      <c r="E31" s="526" t="s">
        <v>580</v>
      </c>
      <c r="F31" s="534"/>
      <c r="G31" s="526" t="s">
        <v>581</v>
      </c>
      <c r="H31" s="534"/>
      <c r="I31" s="530" t="s">
        <v>582</v>
      </c>
      <c r="J31" s="534"/>
      <c r="K31" s="531" t="s">
        <v>447</v>
      </c>
      <c r="L31" s="527"/>
      <c r="N31" s="533"/>
    </row>
    <row r="32" spans="2:14">
      <c r="B32" s="526">
        <v>27</v>
      </c>
      <c r="C32" s="527" t="s">
        <v>601</v>
      </c>
      <c r="D32" s="528" t="str">
        <f t="shared" si="0"/>
        <v>x</v>
      </c>
      <c r="E32" s="526" t="s">
        <v>580</v>
      </c>
      <c r="F32" s="534"/>
      <c r="G32" s="526" t="s">
        <v>581</v>
      </c>
      <c r="H32" s="534"/>
      <c r="I32" s="530" t="s">
        <v>582</v>
      </c>
      <c r="J32" s="534"/>
      <c r="K32" s="531" t="s">
        <v>447</v>
      </c>
      <c r="L32" s="527"/>
      <c r="N32" s="533"/>
    </row>
    <row r="33" spans="2:14">
      <c r="B33" s="526">
        <v>28</v>
      </c>
      <c r="C33" s="527" t="s">
        <v>604</v>
      </c>
      <c r="D33" s="528" t="str">
        <f t="shared" si="0"/>
        <v>aa</v>
      </c>
      <c r="E33" s="526" t="s">
        <v>580</v>
      </c>
      <c r="F33" s="534"/>
      <c r="G33" s="526" t="s">
        <v>581</v>
      </c>
      <c r="H33" s="534"/>
      <c r="I33" s="530" t="s">
        <v>582</v>
      </c>
      <c r="J33" s="534"/>
      <c r="K33" s="531" t="s">
        <v>447</v>
      </c>
      <c r="L33" s="527"/>
      <c r="N33" s="533"/>
    </row>
    <row r="34" spans="2:14">
      <c r="B34" s="526">
        <v>29</v>
      </c>
      <c r="C34" s="527" t="s">
        <v>605</v>
      </c>
      <c r="D34" s="528" t="str">
        <f t="shared" si="0"/>
        <v>ab</v>
      </c>
      <c r="E34" s="526" t="s">
        <v>580</v>
      </c>
      <c r="F34" s="534"/>
      <c r="G34" s="526" t="s">
        <v>581</v>
      </c>
      <c r="H34" s="534"/>
      <c r="I34" s="530" t="s">
        <v>582</v>
      </c>
      <c r="J34" s="534"/>
      <c r="K34" s="531" t="s">
        <v>447</v>
      </c>
      <c r="L34" s="527"/>
      <c r="N34" s="533"/>
    </row>
    <row r="35" spans="2:14">
      <c r="B35" s="526">
        <v>30</v>
      </c>
      <c r="C35" s="527" t="s">
        <v>606</v>
      </c>
      <c r="D35" s="528" t="str">
        <f t="shared" si="0"/>
        <v>ac</v>
      </c>
      <c r="E35" s="526" t="s">
        <v>580</v>
      </c>
      <c r="F35" s="534"/>
      <c r="G35" s="526" t="s">
        <v>581</v>
      </c>
      <c r="H35" s="534"/>
      <c r="I35" s="530" t="s">
        <v>582</v>
      </c>
      <c r="J35" s="534"/>
      <c r="K35" s="531" t="s">
        <v>447</v>
      </c>
      <c r="L35" s="527"/>
      <c r="N35" s="533"/>
    </row>
    <row r="36" spans="2:14">
      <c r="B36" s="526">
        <v>31</v>
      </c>
      <c r="C36" s="527" t="s">
        <v>607</v>
      </c>
      <c r="D36" s="528" t="str">
        <f t="shared" si="0"/>
        <v>ad</v>
      </c>
      <c r="E36" s="526" t="s">
        <v>580</v>
      </c>
      <c r="F36" s="534"/>
      <c r="G36" s="526" t="s">
        <v>581</v>
      </c>
      <c r="H36" s="534"/>
      <c r="I36" s="530" t="s">
        <v>582</v>
      </c>
      <c r="J36" s="534"/>
      <c r="K36" s="531" t="s">
        <v>447</v>
      </c>
      <c r="L36" s="527"/>
      <c r="N36" s="533"/>
    </row>
    <row r="37" spans="2:14">
      <c r="B37" s="526">
        <v>32</v>
      </c>
      <c r="C37" s="527" t="s">
        <v>608</v>
      </c>
      <c r="D37" s="528" t="str">
        <f t="shared" si="0"/>
        <v>ae</v>
      </c>
      <c r="E37" s="526" t="s">
        <v>580</v>
      </c>
      <c r="F37" s="534"/>
      <c r="G37" s="526" t="s">
        <v>581</v>
      </c>
      <c r="H37" s="534"/>
      <c r="I37" s="530" t="s">
        <v>582</v>
      </c>
      <c r="J37" s="534"/>
      <c r="K37" s="531" t="s">
        <v>447</v>
      </c>
      <c r="L37" s="527"/>
      <c r="N37" s="533"/>
    </row>
    <row r="38" spans="2:14">
      <c r="B38" s="526">
        <v>33</v>
      </c>
      <c r="C38" s="527" t="s">
        <v>609</v>
      </c>
      <c r="D38" s="528" t="str">
        <f t="shared" si="0"/>
        <v>af</v>
      </c>
      <c r="E38" s="526" t="s">
        <v>580</v>
      </c>
      <c r="F38" s="534"/>
      <c r="G38" s="526" t="s">
        <v>581</v>
      </c>
      <c r="H38" s="534"/>
      <c r="I38" s="530" t="s">
        <v>582</v>
      </c>
      <c r="J38" s="534"/>
      <c r="K38" s="531" t="s">
        <v>447</v>
      </c>
      <c r="L38" s="527"/>
      <c r="N38" s="533"/>
    </row>
    <row r="39" spans="2:14">
      <c r="B39" s="526">
        <v>34</v>
      </c>
      <c r="C39" s="535" t="s">
        <v>610</v>
      </c>
      <c r="D39" s="528"/>
      <c r="E39" s="526" t="s">
        <v>580</v>
      </c>
      <c r="F39" s="529"/>
      <c r="G39" s="526" t="s">
        <v>581</v>
      </c>
      <c r="H39" s="529"/>
      <c r="I39" s="530" t="s">
        <v>582</v>
      </c>
      <c r="J39" s="529"/>
      <c r="K39" s="531" t="s">
        <v>447</v>
      </c>
      <c r="L39" s="532" t="str">
        <f t="shared" ref="L39:L40" si="2">IF(OR(F39="",H39=""),"",(H39+IF(F39&gt;H39,1,0)-F39-J39)*24)</f>
        <v/>
      </c>
      <c r="N39" s="533"/>
    </row>
    <row r="40" spans="2:14">
      <c r="B40" s="526"/>
      <c r="C40" s="536" t="s">
        <v>550</v>
      </c>
      <c r="D40" s="528"/>
      <c r="E40" s="526" t="s">
        <v>580</v>
      </c>
      <c r="F40" s="529"/>
      <c r="G40" s="526" t="s">
        <v>581</v>
      </c>
      <c r="H40" s="529"/>
      <c r="I40" s="530" t="s">
        <v>582</v>
      </c>
      <c r="J40" s="529"/>
      <c r="K40" s="531" t="s">
        <v>447</v>
      </c>
      <c r="L40" s="532" t="str">
        <f t="shared" si="2"/>
        <v/>
      </c>
      <c r="N40" s="533"/>
    </row>
    <row r="41" spans="2:14">
      <c r="B41" s="526"/>
      <c r="C41" s="537" t="s">
        <v>550</v>
      </c>
      <c r="D41" s="528" t="str">
        <f>C39</f>
        <v>ag</v>
      </c>
      <c r="E41" s="526" t="s">
        <v>580</v>
      </c>
      <c r="F41" s="529"/>
      <c r="G41" s="526" t="s">
        <v>581</v>
      </c>
      <c r="H41" s="529"/>
      <c r="I41" s="530" t="s">
        <v>582</v>
      </c>
      <c r="J41" s="529"/>
      <c r="K41" s="531" t="s">
        <v>447</v>
      </c>
      <c r="L41" s="532" t="str">
        <f>IF(OR(L39="",L40=""),"",L39+L40)</f>
        <v/>
      </c>
      <c r="N41" s="533"/>
    </row>
    <row r="42" spans="2:14">
      <c r="B42" s="526"/>
      <c r="C42" s="535" t="s">
        <v>612</v>
      </c>
      <c r="D42" s="528"/>
      <c r="E42" s="526" t="s">
        <v>580</v>
      </c>
      <c r="F42" s="529"/>
      <c r="G42" s="526" t="s">
        <v>581</v>
      </c>
      <c r="H42" s="529"/>
      <c r="I42" s="530" t="s">
        <v>582</v>
      </c>
      <c r="J42" s="529"/>
      <c r="K42" s="531" t="s">
        <v>447</v>
      </c>
      <c r="L42" s="532" t="str">
        <f t="shared" ref="L42:L43" si="3">IF(OR(F42="",H42=""),"",(H42+IF(F42&gt;H42,1,0)-F42-J42)*24)</f>
        <v/>
      </c>
      <c r="N42" s="533"/>
    </row>
    <row r="43" spans="2:14">
      <c r="B43" s="526">
        <v>35</v>
      </c>
      <c r="C43" s="536" t="s">
        <v>550</v>
      </c>
      <c r="D43" s="528"/>
      <c r="E43" s="526" t="s">
        <v>580</v>
      </c>
      <c r="F43" s="529"/>
      <c r="G43" s="526" t="s">
        <v>581</v>
      </c>
      <c r="H43" s="529"/>
      <c r="I43" s="530" t="s">
        <v>582</v>
      </c>
      <c r="J43" s="529"/>
      <c r="K43" s="531" t="s">
        <v>447</v>
      </c>
      <c r="L43" s="532" t="str">
        <f t="shared" si="3"/>
        <v/>
      </c>
      <c r="N43" s="533"/>
    </row>
    <row r="44" spans="2:14">
      <c r="B44" s="526"/>
      <c r="C44" s="537" t="s">
        <v>550</v>
      </c>
      <c r="D44" s="528" t="str">
        <f>C42</f>
        <v>ah</v>
      </c>
      <c r="E44" s="526" t="s">
        <v>580</v>
      </c>
      <c r="F44" s="529"/>
      <c r="G44" s="526" t="s">
        <v>581</v>
      </c>
      <c r="H44" s="529"/>
      <c r="I44" s="530" t="s">
        <v>582</v>
      </c>
      <c r="J44" s="529"/>
      <c r="K44" s="531" t="s">
        <v>447</v>
      </c>
      <c r="L44" s="532" t="str">
        <f>IF(OR(L42="",L43=""),"",L42+L43)</f>
        <v/>
      </c>
      <c r="N44" s="533"/>
    </row>
    <row r="45" spans="2:14">
      <c r="B45" s="526"/>
      <c r="C45" s="535" t="s">
        <v>614</v>
      </c>
      <c r="D45" s="528"/>
      <c r="E45" s="526" t="s">
        <v>580</v>
      </c>
      <c r="F45" s="529"/>
      <c r="G45" s="526" t="s">
        <v>581</v>
      </c>
      <c r="H45" s="529"/>
      <c r="I45" s="530" t="s">
        <v>582</v>
      </c>
      <c r="J45" s="529"/>
      <c r="K45" s="531" t="s">
        <v>447</v>
      </c>
      <c r="L45" s="532" t="str">
        <f t="shared" ref="L45:L46" si="4">IF(OR(F45="",H45=""),"",(H45+IF(F45&gt;H45,1,0)-F45-J45)*24)</f>
        <v/>
      </c>
      <c r="N45" s="533"/>
    </row>
    <row r="46" spans="2:14">
      <c r="B46" s="526">
        <v>36</v>
      </c>
      <c r="C46" s="536" t="s">
        <v>550</v>
      </c>
      <c r="D46" s="528"/>
      <c r="E46" s="526" t="s">
        <v>580</v>
      </c>
      <c r="F46" s="529"/>
      <c r="G46" s="526" t="s">
        <v>581</v>
      </c>
      <c r="H46" s="529"/>
      <c r="I46" s="530" t="s">
        <v>582</v>
      </c>
      <c r="J46" s="529"/>
      <c r="K46" s="531" t="s">
        <v>447</v>
      </c>
      <c r="L46" s="532" t="str">
        <f t="shared" si="4"/>
        <v/>
      </c>
      <c r="N46" s="533"/>
    </row>
    <row r="47" spans="2:14">
      <c r="B47" s="526"/>
      <c r="C47" s="537" t="s">
        <v>550</v>
      </c>
      <c r="D47" s="528" t="str">
        <f>C45</f>
        <v>ai</v>
      </c>
      <c r="E47" s="526" t="s">
        <v>580</v>
      </c>
      <c r="F47" s="529"/>
      <c r="G47" s="526" t="s">
        <v>581</v>
      </c>
      <c r="H47" s="529"/>
      <c r="I47" s="530" t="s">
        <v>582</v>
      </c>
      <c r="J47" s="529"/>
      <c r="K47" s="531" t="s">
        <v>447</v>
      </c>
      <c r="L47" s="532" t="str">
        <f>IF(OR(L45="",L46=""),"",L45+L46)</f>
        <v/>
      </c>
      <c r="N47" s="533"/>
    </row>
    <row r="49" spans="3:4">
      <c r="C49" s="522" t="s">
        <v>615</v>
      </c>
      <c r="D49" s="522"/>
    </row>
    <row r="50" spans="3:4">
      <c r="C50" s="522" t="s">
        <v>616</v>
      </c>
      <c r="D50" s="522"/>
    </row>
    <row r="51" spans="3:4">
      <c r="C51" s="522" t="s">
        <v>617</v>
      </c>
      <c r="D51" s="522"/>
    </row>
    <row r="52" spans="3:4">
      <c r="C52" s="522" t="s">
        <v>618</v>
      </c>
      <c r="D52" s="522"/>
    </row>
    <row r="53" spans="3:4">
      <c r="C53" s="522" t="s">
        <v>619</v>
      </c>
      <c r="D53" s="522"/>
    </row>
    <row r="54" spans="3:4">
      <c r="C54" s="522" t="s">
        <v>620</v>
      </c>
      <c r="D54" s="522"/>
    </row>
  </sheetData>
  <sheetProtection sheet="1" insertRows="0" deleteRows="0"/>
  <mergeCells count="2">
    <mergeCell ref="F4:L4"/>
    <mergeCell ref="N4:N5"/>
  </mergeCells>
  <phoneticPr fontId="5"/>
  <printOptions horizontalCentered="1"/>
  <pageMargins left="0.70866141732283472" right="0.70866141732283472" top="0.55118110236220474" bottom="0.35433070866141736"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sheetPr>
  <dimension ref="A1:AK86"/>
  <sheetViews>
    <sheetView view="pageBreakPreview" zoomScaleNormal="100" zoomScaleSheetLayoutView="100" workbookViewId="0">
      <selection sqref="A1:XFD1048576"/>
    </sheetView>
  </sheetViews>
  <sheetFormatPr defaultRowHeight="13.2"/>
  <cols>
    <col min="1" max="1" width="1.85546875" style="1328" customWidth="1"/>
    <col min="2" max="3" width="5.42578125" style="1328" customWidth="1"/>
    <col min="4" max="4" width="0.85546875" style="1328" customWidth="1"/>
    <col min="5" max="30" width="4" style="1328" customWidth="1"/>
    <col min="31" max="31" width="7.42578125" style="1328" customWidth="1"/>
    <col min="32" max="36" width="4" style="1328" customWidth="1"/>
    <col min="37" max="37" width="15.85546875" style="1328" customWidth="1"/>
    <col min="38" max="16384" width="9.140625" style="1328"/>
  </cols>
  <sheetData>
    <row r="1" spans="2:37">
      <c r="B1" s="1328" t="s">
        <v>823</v>
      </c>
      <c r="AB1" s="1040" t="s">
        <v>824</v>
      </c>
      <c r="AC1" s="1040"/>
      <c r="AD1" s="1040"/>
      <c r="AE1" s="1040"/>
      <c r="AF1" s="1040"/>
      <c r="AG1" s="1329"/>
      <c r="AH1" s="1329"/>
      <c r="AI1" s="1329"/>
      <c r="AJ1" s="1329"/>
      <c r="AK1" s="1329"/>
    </row>
    <row r="2" spans="2:37" ht="14.25" customHeight="1">
      <c r="AB2" s="1040"/>
      <c r="AC2" s="1040"/>
      <c r="AD2" s="1040"/>
      <c r="AE2" s="1040"/>
      <c r="AF2" s="1040"/>
      <c r="AG2" s="1329"/>
      <c r="AH2" s="1329"/>
      <c r="AI2" s="1329"/>
      <c r="AJ2" s="1329"/>
      <c r="AK2" s="1329"/>
    </row>
    <row r="4" spans="2:37">
      <c r="B4" s="1042" t="s">
        <v>979</v>
      </c>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row>
    <row r="5" spans="2:37" ht="13.5" customHeight="1">
      <c r="AE5" s="1328" t="s">
        <v>336</v>
      </c>
      <c r="AF5" s="1042"/>
      <c r="AG5" s="1042"/>
      <c r="AH5" s="1328" t="s">
        <v>0</v>
      </c>
      <c r="AI5" s="1042"/>
      <c r="AJ5" s="1042"/>
      <c r="AK5" s="1328" t="s">
        <v>825</v>
      </c>
    </row>
    <row r="6" spans="2:37">
      <c r="B6" s="1042" t="s">
        <v>913</v>
      </c>
      <c r="C6" s="1042"/>
      <c r="D6" s="1042"/>
      <c r="E6" s="1042"/>
      <c r="F6" s="1042"/>
      <c r="G6" s="1042"/>
      <c r="H6" s="1042"/>
      <c r="I6" s="1042"/>
      <c r="J6" s="1042"/>
      <c r="K6" s="1328" t="s">
        <v>826</v>
      </c>
    </row>
    <row r="7" spans="2:37">
      <c r="V7" s="1330" t="s">
        <v>827</v>
      </c>
      <c r="W7" s="1330"/>
      <c r="X7" s="1330"/>
      <c r="Y7" s="1330"/>
      <c r="Z7" s="1330"/>
      <c r="AA7" s="1330"/>
      <c r="AB7" s="1330"/>
      <c r="AC7" s="1330"/>
      <c r="AD7" s="1330"/>
      <c r="AE7" s="1330"/>
      <c r="AF7" s="1330"/>
      <c r="AG7" s="1330"/>
      <c r="AH7" s="1330"/>
      <c r="AI7" s="1330"/>
      <c r="AJ7" s="1330"/>
      <c r="AK7" s="1330"/>
    </row>
    <row r="8" spans="2:37">
      <c r="Y8" s="1042"/>
      <c r="Z8" s="1042"/>
      <c r="AA8" s="1042"/>
      <c r="AB8" s="1042"/>
      <c r="AC8" s="1042"/>
      <c r="AD8" s="1042"/>
      <c r="AE8" s="1042"/>
      <c r="AF8" s="1042"/>
      <c r="AG8" s="1042"/>
      <c r="AH8" s="1042"/>
      <c r="AI8" s="1042"/>
      <c r="AJ8" s="1042"/>
      <c r="AK8" s="1042"/>
    </row>
    <row r="9" spans="2:37">
      <c r="V9" s="1042" t="s">
        <v>828</v>
      </c>
      <c r="W9" s="1042"/>
      <c r="X9" s="1042"/>
      <c r="Y9" s="1042"/>
      <c r="Z9" s="1042"/>
      <c r="AA9" s="1042"/>
      <c r="AB9" s="1042"/>
      <c r="AC9" s="1042"/>
      <c r="AD9" s="1042"/>
      <c r="AE9" s="1042"/>
      <c r="AF9" s="1042"/>
      <c r="AG9" s="1042"/>
      <c r="AH9" s="1042"/>
      <c r="AI9" s="1042"/>
      <c r="AJ9" s="1042"/>
      <c r="AK9" s="1042"/>
    </row>
    <row r="10" spans="2:37" ht="6.6" customHeight="1">
      <c r="Y10" s="1042"/>
      <c r="Z10" s="1042"/>
      <c r="AA10" s="1042"/>
      <c r="AB10" s="1042"/>
      <c r="AC10" s="1042"/>
      <c r="AD10" s="1042"/>
      <c r="AE10" s="1042"/>
      <c r="AF10" s="1042"/>
      <c r="AG10" s="1042"/>
      <c r="AH10" s="1042"/>
      <c r="AI10" s="1042"/>
      <c r="AJ10" s="1042"/>
      <c r="AK10" s="1042"/>
    </row>
    <row r="11" spans="2:37">
      <c r="C11" s="1328" t="s">
        <v>829</v>
      </c>
    </row>
    <row r="12" spans="2:37">
      <c r="N12" s="1331"/>
      <c r="O12" s="1331"/>
      <c r="AB12" s="1332" t="s">
        <v>830</v>
      </c>
      <c r="AC12" s="1333"/>
      <c r="AD12" s="1333"/>
      <c r="AE12" s="1333"/>
      <c r="AF12" s="1333"/>
      <c r="AG12" s="1333"/>
      <c r="AH12" s="1333"/>
      <c r="AI12" s="1334"/>
      <c r="AJ12" s="1335"/>
      <c r="AK12" s="1336"/>
    </row>
    <row r="13" spans="2:37" ht="14.25" customHeight="1">
      <c r="B13" s="1337" t="s">
        <v>831</v>
      </c>
      <c r="C13" s="1338" t="s">
        <v>832</v>
      </c>
      <c r="D13" s="1339"/>
      <c r="E13" s="1339"/>
      <c r="F13" s="1339"/>
      <c r="G13" s="1339"/>
      <c r="H13" s="1339"/>
      <c r="I13" s="1339"/>
      <c r="J13" s="1339"/>
      <c r="K13" s="1339"/>
      <c r="L13" s="1340"/>
      <c r="M13" s="1341"/>
      <c r="N13" s="1342"/>
      <c r="O13" s="1342"/>
      <c r="P13" s="1342"/>
      <c r="Q13" s="1342"/>
      <c r="R13" s="1342"/>
      <c r="S13" s="1342"/>
      <c r="T13" s="1342"/>
      <c r="U13" s="1342"/>
      <c r="V13" s="1342"/>
      <c r="W13" s="1342"/>
      <c r="X13" s="1342"/>
      <c r="Y13" s="1342"/>
      <c r="Z13" s="1342"/>
      <c r="AA13" s="1342"/>
      <c r="AB13" s="1342"/>
      <c r="AC13" s="1342"/>
      <c r="AD13" s="1342"/>
      <c r="AE13" s="1342"/>
      <c r="AF13" s="1342"/>
      <c r="AG13" s="1342"/>
      <c r="AH13" s="1342"/>
      <c r="AI13" s="1342"/>
      <c r="AJ13" s="1342"/>
      <c r="AK13" s="1343"/>
    </row>
    <row r="14" spans="2:37" ht="14.25" customHeight="1">
      <c r="B14" s="1344"/>
      <c r="C14" s="1018" t="s">
        <v>833</v>
      </c>
      <c r="D14" s="1345"/>
      <c r="E14" s="1345"/>
      <c r="F14" s="1345"/>
      <c r="G14" s="1345"/>
      <c r="H14" s="1345"/>
      <c r="I14" s="1345"/>
      <c r="J14" s="1345"/>
      <c r="K14" s="1345"/>
      <c r="L14" s="1345"/>
      <c r="M14" s="1346"/>
      <c r="N14" s="1347"/>
      <c r="O14" s="1347"/>
      <c r="P14" s="1347"/>
      <c r="Q14" s="1347"/>
      <c r="R14" s="1347"/>
      <c r="S14" s="1347"/>
      <c r="T14" s="1347"/>
      <c r="U14" s="1347"/>
      <c r="V14" s="1347"/>
      <c r="W14" s="1347"/>
      <c r="X14" s="1347"/>
      <c r="Y14" s="1347"/>
      <c r="Z14" s="1347"/>
      <c r="AA14" s="1347"/>
      <c r="AB14" s="1347"/>
      <c r="AC14" s="1347"/>
      <c r="AD14" s="1347"/>
      <c r="AE14" s="1347"/>
      <c r="AF14" s="1347"/>
      <c r="AG14" s="1347"/>
      <c r="AH14" s="1347"/>
      <c r="AI14" s="1347"/>
      <c r="AJ14" s="1347"/>
      <c r="AK14" s="1348"/>
    </row>
    <row r="15" spans="2:37" ht="13.5" customHeight="1">
      <c r="B15" s="1344"/>
      <c r="C15" s="1338" t="s">
        <v>834</v>
      </c>
      <c r="D15" s="1339"/>
      <c r="E15" s="1339"/>
      <c r="F15" s="1339"/>
      <c r="G15" s="1339"/>
      <c r="H15" s="1339"/>
      <c r="I15" s="1339"/>
      <c r="J15" s="1339"/>
      <c r="K15" s="1339"/>
      <c r="L15" s="1349"/>
      <c r="M15" s="1052" t="s">
        <v>835</v>
      </c>
      <c r="N15" s="1053"/>
      <c r="O15" s="1053"/>
      <c r="P15" s="1053"/>
      <c r="Q15" s="1053"/>
      <c r="R15" s="1053"/>
      <c r="S15" s="1053"/>
      <c r="T15" s="1328" t="s">
        <v>836</v>
      </c>
      <c r="U15" s="1053"/>
      <c r="V15" s="1053"/>
      <c r="W15" s="1053"/>
      <c r="X15" s="1328" t="s">
        <v>837</v>
      </c>
      <c r="Y15" s="1339"/>
      <c r="Z15" s="1339"/>
      <c r="AA15" s="1339"/>
      <c r="AB15" s="1339"/>
      <c r="AC15" s="1339"/>
      <c r="AD15" s="1339"/>
      <c r="AE15" s="1339"/>
      <c r="AF15" s="1339"/>
      <c r="AG15" s="1339"/>
      <c r="AH15" s="1339"/>
      <c r="AI15" s="1339"/>
      <c r="AJ15" s="1339"/>
      <c r="AK15" s="1349"/>
    </row>
    <row r="16" spans="2:37" ht="13.5" customHeight="1">
      <c r="B16" s="1344"/>
      <c r="C16" s="1018"/>
      <c r="D16" s="1345"/>
      <c r="E16" s="1345"/>
      <c r="F16" s="1345"/>
      <c r="G16" s="1345"/>
      <c r="H16" s="1345"/>
      <c r="I16" s="1345"/>
      <c r="J16" s="1345"/>
      <c r="K16" s="1345"/>
      <c r="L16" s="1020"/>
      <c r="M16" s="1350" t="s">
        <v>838</v>
      </c>
      <c r="N16" s="1351"/>
      <c r="O16" s="1351"/>
      <c r="P16" s="1351"/>
      <c r="Q16" s="1328" t="s">
        <v>839</v>
      </c>
      <c r="R16" s="1351"/>
      <c r="S16" s="1351"/>
      <c r="T16" s="1351"/>
      <c r="U16" s="1351"/>
      <c r="V16" s="1351" t="s">
        <v>840</v>
      </c>
      <c r="W16" s="1351"/>
      <c r="X16" s="1352"/>
      <c r="Y16" s="1352"/>
      <c r="Z16" s="1352"/>
      <c r="AA16" s="1352"/>
      <c r="AB16" s="1352"/>
      <c r="AC16" s="1352"/>
      <c r="AD16" s="1352"/>
      <c r="AE16" s="1352"/>
      <c r="AF16" s="1352"/>
      <c r="AG16" s="1352"/>
      <c r="AH16" s="1352"/>
      <c r="AI16" s="1352"/>
      <c r="AJ16" s="1352"/>
      <c r="AK16" s="1353"/>
    </row>
    <row r="17" spans="2:37" ht="13.5" customHeight="1">
      <c r="B17" s="1344"/>
      <c r="C17" s="1021"/>
      <c r="D17" s="1022"/>
      <c r="E17" s="1022"/>
      <c r="F17" s="1022"/>
      <c r="G17" s="1022"/>
      <c r="H17" s="1022"/>
      <c r="I17" s="1022"/>
      <c r="J17" s="1022"/>
      <c r="K17" s="1022"/>
      <c r="L17" s="1023"/>
      <c r="M17" s="1354" t="s">
        <v>841</v>
      </c>
      <c r="N17" s="1355"/>
      <c r="O17" s="1355"/>
      <c r="P17" s="1355"/>
      <c r="Q17" s="1355"/>
      <c r="R17" s="1355"/>
      <c r="S17" s="1355"/>
      <c r="T17" s="1355"/>
      <c r="U17" s="1355"/>
      <c r="V17" s="1355"/>
      <c r="W17" s="1355"/>
      <c r="X17" s="1355"/>
      <c r="Y17" s="1355"/>
      <c r="Z17" s="1355"/>
      <c r="AA17" s="1355"/>
      <c r="AB17" s="1355"/>
      <c r="AC17" s="1355"/>
      <c r="AD17" s="1355"/>
      <c r="AE17" s="1355"/>
      <c r="AF17" s="1355"/>
      <c r="AG17" s="1355"/>
      <c r="AH17" s="1355"/>
      <c r="AI17" s="1355"/>
      <c r="AJ17" s="1355"/>
      <c r="AK17" s="1356"/>
    </row>
    <row r="18" spans="2:37" ht="14.25" customHeight="1">
      <c r="B18" s="1344"/>
      <c r="C18" s="1357" t="s">
        <v>842</v>
      </c>
      <c r="D18" s="1358"/>
      <c r="E18" s="1358"/>
      <c r="F18" s="1358"/>
      <c r="G18" s="1358"/>
      <c r="H18" s="1358"/>
      <c r="I18" s="1358"/>
      <c r="J18" s="1358"/>
      <c r="K18" s="1358"/>
      <c r="L18" s="1359"/>
      <c r="M18" s="1360" t="s">
        <v>843</v>
      </c>
      <c r="N18" s="1361"/>
      <c r="O18" s="1361"/>
      <c r="P18" s="1361"/>
      <c r="Q18" s="1051"/>
      <c r="R18" s="1362"/>
      <c r="S18" s="1363"/>
      <c r="T18" s="1363"/>
      <c r="U18" s="1363"/>
      <c r="V18" s="1363"/>
      <c r="W18" s="1363"/>
      <c r="X18" s="1363"/>
      <c r="Y18" s="1363"/>
      <c r="Z18" s="1363"/>
      <c r="AA18" s="1364"/>
      <c r="AB18" s="1052" t="s">
        <v>844</v>
      </c>
      <c r="AC18" s="1053"/>
      <c r="AD18" s="1053"/>
      <c r="AE18" s="1053"/>
      <c r="AF18" s="1365"/>
      <c r="AG18" s="1362"/>
      <c r="AH18" s="1363"/>
      <c r="AI18" s="1363"/>
      <c r="AJ18" s="1363"/>
      <c r="AK18" s="1364"/>
    </row>
    <row r="19" spans="2:37" ht="14.25" customHeight="1">
      <c r="B19" s="1344"/>
      <c r="C19" s="1366" t="s">
        <v>845</v>
      </c>
      <c r="D19" s="1366"/>
      <c r="E19" s="1366"/>
      <c r="F19" s="1366"/>
      <c r="G19" s="1366"/>
      <c r="H19" s="1366"/>
      <c r="I19" s="1366"/>
      <c r="J19" s="1366"/>
      <c r="K19" s="1366"/>
      <c r="L19" s="1366"/>
      <c r="M19" s="1367"/>
      <c r="N19" s="1368"/>
      <c r="O19" s="1368"/>
      <c r="P19" s="1368"/>
      <c r="Q19" s="1368"/>
      <c r="R19" s="1368"/>
      <c r="S19" s="1368"/>
      <c r="T19" s="1368"/>
      <c r="U19" s="1369"/>
      <c r="V19" s="1367" t="s">
        <v>846</v>
      </c>
      <c r="W19" s="1368"/>
      <c r="X19" s="1368"/>
      <c r="Y19" s="1368"/>
      <c r="Z19" s="1368"/>
      <c r="AA19" s="1369"/>
      <c r="AB19" s="1367"/>
      <c r="AC19" s="1368"/>
      <c r="AD19" s="1368"/>
      <c r="AE19" s="1368"/>
      <c r="AF19" s="1368"/>
      <c r="AG19" s="1368"/>
      <c r="AH19" s="1368"/>
      <c r="AI19" s="1368"/>
      <c r="AJ19" s="1368"/>
      <c r="AK19" s="1369"/>
    </row>
    <row r="20" spans="2:37" ht="14.25" customHeight="1">
      <c r="B20" s="1344"/>
      <c r="C20" s="1366" t="s">
        <v>847</v>
      </c>
      <c r="D20" s="1366"/>
      <c r="E20" s="1366"/>
      <c r="F20" s="1366"/>
      <c r="G20" s="1366"/>
      <c r="H20" s="1366"/>
      <c r="I20" s="1366"/>
      <c r="J20" s="1370"/>
      <c r="K20" s="1370"/>
      <c r="L20" s="1371"/>
      <c r="M20" s="1367" t="s">
        <v>848</v>
      </c>
      <c r="N20" s="1368"/>
      <c r="O20" s="1368"/>
      <c r="P20" s="1368"/>
      <c r="Q20" s="1369"/>
      <c r="R20" s="1372"/>
      <c r="S20" s="1373"/>
      <c r="T20" s="1373"/>
      <c r="U20" s="1373"/>
      <c r="V20" s="1373"/>
      <c r="W20" s="1373"/>
      <c r="X20" s="1373"/>
      <c r="Y20" s="1373"/>
      <c r="Z20" s="1373"/>
      <c r="AA20" s="1374"/>
      <c r="AB20" s="1368" t="s">
        <v>849</v>
      </c>
      <c r="AC20" s="1368"/>
      <c r="AD20" s="1368"/>
      <c r="AE20" s="1368"/>
      <c r="AF20" s="1369"/>
      <c r="AG20" s="1372"/>
      <c r="AH20" s="1373"/>
      <c r="AI20" s="1373"/>
      <c r="AJ20" s="1373"/>
      <c r="AK20" s="1374"/>
    </row>
    <row r="21" spans="2:37" ht="13.5" customHeight="1">
      <c r="B21" s="1344"/>
      <c r="C21" s="1375" t="s">
        <v>850</v>
      </c>
      <c r="D21" s="1375"/>
      <c r="E21" s="1375"/>
      <c r="F21" s="1375"/>
      <c r="G21" s="1375"/>
      <c r="H21" s="1375"/>
      <c r="I21" s="1375"/>
      <c r="J21" s="1376"/>
      <c r="K21" s="1376"/>
      <c r="L21" s="1376"/>
      <c r="M21" s="1052" t="s">
        <v>835</v>
      </c>
      <c r="N21" s="1053"/>
      <c r="O21" s="1053"/>
      <c r="P21" s="1053"/>
      <c r="Q21" s="1053"/>
      <c r="R21" s="1053"/>
      <c r="S21" s="1053"/>
      <c r="T21" s="1328" t="s">
        <v>836</v>
      </c>
      <c r="U21" s="1053"/>
      <c r="V21" s="1053"/>
      <c r="W21" s="1053"/>
      <c r="X21" s="1328" t="s">
        <v>837</v>
      </c>
      <c r="Y21" s="1339"/>
      <c r="Z21" s="1339"/>
      <c r="AA21" s="1339"/>
      <c r="AB21" s="1339"/>
      <c r="AC21" s="1339"/>
      <c r="AD21" s="1339"/>
      <c r="AE21" s="1339"/>
      <c r="AF21" s="1339"/>
      <c r="AG21" s="1339"/>
      <c r="AH21" s="1339"/>
      <c r="AI21" s="1339"/>
      <c r="AJ21" s="1339"/>
      <c r="AK21" s="1349"/>
    </row>
    <row r="22" spans="2:37" ht="14.25" customHeight="1">
      <c r="B22" s="1344"/>
      <c r="C22" s="1375"/>
      <c r="D22" s="1375"/>
      <c r="E22" s="1375"/>
      <c r="F22" s="1375"/>
      <c r="G22" s="1375"/>
      <c r="H22" s="1375"/>
      <c r="I22" s="1375"/>
      <c r="J22" s="1376"/>
      <c r="K22" s="1376"/>
      <c r="L22" s="1376"/>
      <c r="M22" s="1350" t="s">
        <v>838</v>
      </c>
      <c r="N22" s="1351"/>
      <c r="O22" s="1351"/>
      <c r="P22" s="1351"/>
      <c r="Q22" s="1328" t="s">
        <v>839</v>
      </c>
      <c r="R22" s="1351"/>
      <c r="S22" s="1351"/>
      <c r="T22" s="1351"/>
      <c r="U22" s="1351"/>
      <c r="V22" s="1351" t="s">
        <v>840</v>
      </c>
      <c r="W22" s="1351"/>
      <c r="X22" s="1352"/>
      <c r="Y22" s="1352"/>
      <c r="Z22" s="1352"/>
      <c r="AA22" s="1352"/>
      <c r="AB22" s="1352"/>
      <c r="AC22" s="1352"/>
      <c r="AD22" s="1352"/>
      <c r="AE22" s="1352"/>
      <c r="AF22" s="1352"/>
      <c r="AG22" s="1352"/>
      <c r="AH22" s="1352"/>
      <c r="AI22" s="1352"/>
      <c r="AJ22" s="1352"/>
      <c r="AK22" s="1353"/>
    </row>
    <row r="23" spans="2:37">
      <c r="B23" s="1377"/>
      <c r="C23" s="1378"/>
      <c r="D23" s="1378"/>
      <c r="E23" s="1378"/>
      <c r="F23" s="1378"/>
      <c r="G23" s="1378"/>
      <c r="H23" s="1378"/>
      <c r="I23" s="1378"/>
      <c r="J23" s="1379"/>
      <c r="K23" s="1379"/>
      <c r="L23" s="1379"/>
      <c r="M23" s="1380"/>
      <c r="N23" s="1381"/>
      <c r="O23" s="1381"/>
      <c r="P23" s="1381"/>
      <c r="Q23" s="1381"/>
      <c r="R23" s="1381"/>
      <c r="S23" s="1381"/>
      <c r="T23" s="1381"/>
      <c r="U23" s="1381"/>
      <c r="V23" s="1381"/>
      <c r="W23" s="1381"/>
      <c r="X23" s="1381"/>
      <c r="Y23" s="1381"/>
      <c r="Z23" s="1381"/>
      <c r="AA23" s="1381"/>
      <c r="AB23" s="1381"/>
      <c r="AC23" s="1381"/>
      <c r="AD23" s="1381"/>
      <c r="AE23" s="1381"/>
      <c r="AF23" s="1381"/>
      <c r="AG23" s="1381"/>
      <c r="AH23" s="1381"/>
      <c r="AI23" s="1381"/>
      <c r="AJ23" s="1381"/>
      <c r="AK23" s="1382"/>
    </row>
    <row r="24" spans="2:37" ht="14.25" customHeight="1">
      <c r="B24" s="1383" t="s">
        <v>851</v>
      </c>
      <c r="C24" s="1338" t="s">
        <v>852</v>
      </c>
      <c r="D24" s="1339"/>
      <c r="E24" s="1339"/>
      <c r="F24" s="1339"/>
      <c r="G24" s="1339"/>
      <c r="H24" s="1339"/>
      <c r="I24" s="1339"/>
      <c r="J24" s="1339"/>
      <c r="K24" s="1339"/>
      <c r="L24" s="1349"/>
      <c r="M24" s="1384"/>
      <c r="N24" s="1385"/>
      <c r="O24" s="1385"/>
      <c r="P24" s="1385"/>
      <c r="Q24" s="1385"/>
      <c r="R24" s="1385"/>
      <c r="S24" s="1385"/>
      <c r="T24" s="1385"/>
      <c r="U24" s="1385"/>
      <c r="V24" s="1385"/>
      <c r="W24" s="1385"/>
      <c r="X24" s="1385"/>
      <c r="Y24" s="1385"/>
      <c r="Z24" s="1385"/>
      <c r="AA24" s="1385"/>
      <c r="AB24" s="1385"/>
      <c r="AC24" s="1385"/>
      <c r="AD24" s="1385"/>
      <c r="AE24" s="1385"/>
      <c r="AF24" s="1385"/>
      <c r="AG24" s="1385"/>
      <c r="AH24" s="1385"/>
      <c r="AI24" s="1385"/>
      <c r="AJ24" s="1385"/>
      <c r="AK24" s="1386"/>
    </row>
    <row r="25" spans="2:37" ht="14.25" customHeight="1">
      <c r="B25" s="1387"/>
      <c r="C25" s="1021" t="s">
        <v>853</v>
      </c>
      <c r="D25" s="1022"/>
      <c r="E25" s="1022"/>
      <c r="F25" s="1022"/>
      <c r="G25" s="1022"/>
      <c r="H25" s="1022"/>
      <c r="I25" s="1022"/>
      <c r="J25" s="1022"/>
      <c r="K25" s="1022"/>
      <c r="L25" s="1023"/>
      <c r="M25" s="1021"/>
      <c r="N25" s="1022"/>
      <c r="O25" s="1022"/>
      <c r="P25" s="1022"/>
      <c r="Q25" s="1022"/>
      <c r="R25" s="1022"/>
      <c r="S25" s="1022"/>
      <c r="T25" s="1022"/>
      <c r="U25" s="1022"/>
      <c r="V25" s="1022"/>
      <c r="W25" s="1022"/>
      <c r="X25" s="1022"/>
      <c r="Y25" s="1022"/>
      <c r="Z25" s="1022"/>
      <c r="AA25" s="1022"/>
      <c r="AB25" s="1022"/>
      <c r="AC25" s="1022"/>
      <c r="AD25" s="1022"/>
      <c r="AE25" s="1022"/>
      <c r="AF25" s="1022"/>
      <c r="AG25" s="1022"/>
      <c r="AH25" s="1022"/>
      <c r="AI25" s="1022"/>
      <c r="AJ25" s="1022"/>
      <c r="AK25" s="1023"/>
    </row>
    <row r="26" spans="2:37" ht="13.5" customHeight="1">
      <c r="B26" s="1387"/>
      <c r="C26" s="1375" t="s">
        <v>854</v>
      </c>
      <c r="D26" s="1375"/>
      <c r="E26" s="1375"/>
      <c r="F26" s="1375"/>
      <c r="G26" s="1375"/>
      <c r="H26" s="1375"/>
      <c r="I26" s="1375"/>
      <c r="J26" s="1375"/>
      <c r="K26" s="1375"/>
      <c r="L26" s="1375"/>
      <c r="M26" s="1052" t="s">
        <v>835</v>
      </c>
      <c r="N26" s="1053"/>
      <c r="O26" s="1053"/>
      <c r="P26" s="1053"/>
      <c r="Q26" s="1053"/>
      <c r="R26" s="1053"/>
      <c r="S26" s="1053"/>
      <c r="T26" s="1328" t="s">
        <v>836</v>
      </c>
      <c r="U26" s="1053"/>
      <c r="V26" s="1053"/>
      <c r="W26" s="1053"/>
      <c r="X26" s="1328" t="s">
        <v>837</v>
      </c>
      <c r="Y26" s="1339"/>
      <c r="Z26" s="1339"/>
      <c r="AA26" s="1339"/>
      <c r="AB26" s="1339"/>
      <c r="AC26" s="1339"/>
      <c r="AD26" s="1339"/>
      <c r="AE26" s="1339"/>
      <c r="AF26" s="1339"/>
      <c r="AG26" s="1339"/>
      <c r="AH26" s="1339"/>
      <c r="AI26" s="1339"/>
      <c r="AJ26" s="1339"/>
      <c r="AK26" s="1349"/>
    </row>
    <row r="27" spans="2:37" ht="14.25" customHeight="1">
      <c r="B27" s="1387"/>
      <c r="C27" s="1375"/>
      <c r="D27" s="1375"/>
      <c r="E27" s="1375"/>
      <c r="F27" s="1375"/>
      <c r="G27" s="1375"/>
      <c r="H27" s="1375"/>
      <c r="I27" s="1375"/>
      <c r="J27" s="1375"/>
      <c r="K27" s="1375"/>
      <c r="L27" s="1375"/>
      <c r="M27" s="1350" t="s">
        <v>838</v>
      </c>
      <c r="N27" s="1351"/>
      <c r="O27" s="1351"/>
      <c r="P27" s="1351"/>
      <c r="Q27" s="1328" t="s">
        <v>839</v>
      </c>
      <c r="R27" s="1351"/>
      <c r="S27" s="1351"/>
      <c r="T27" s="1351"/>
      <c r="U27" s="1351"/>
      <c r="V27" s="1351" t="s">
        <v>840</v>
      </c>
      <c r="W27" s="1351"/>
      <c r="X27" s="1352"/>
      <c r="Y27" s="1352"/>
      <c r="Z27" s="1352"/>
      <c r="AA27" s="1352"/>
      <c r="AB27" s="1352"/>
      <c r="AC27" s="1352"/>
      <c r="AD27" s="1352"/>
      <c r="AE27" s="1352"/>
      <c r="AF27" s="1352"/>
      <c r="AG27" s="1352"/>
      <c r="AH27" s="1352"/>
      <c r="AI27" s="1352"/>
      <c r="AJ27" s="1352"/>
      <c r="AK27" s="1353"/>
    </row>
    <row r="28" spans="2:37">
      <c r="B28" s="1387"/>
      <c r="C28" s="1375"/>
      <c r="D28" s="1375"/>
      <c r="E28" s="1375"/>
      <c r="F28" s="1375"/>
      <c r="G28" s="1375"/>
      <c r="H28" s="1375"/>
      <c r="I28" s="1375"/>
      <c r="J28" s="1375"/>
      <c r="K28" s="1375"/>
      <c r="L28" s="1375"/>
      <c r="M28" s="1380"/>
      <c r="N28" s="1381"/>
      <c r="O28" s="1381"/>
      <c r="P28" s="1381"/>
      <c r="Q28" s="1381"/>
      <c r="R28" s="1381"/>
      <c r="S28" s="1381"/>
      <c r="T28" s="1381"/>
      <c r="U28" s="1381"/>
      <c r="V28" s="1381"/>
      <c r="W28" s="1381"/>
      <c r="X28" s="1381"/>
      <c r="Y28" s="1381"/>
      <c r="Z28" s="1381"/>
      <c r="AA28" s="1381"/>
      <c r="AB28" s="1381"/>
      <c r="AC28" s="1381"/>
      <c r="AD28" s="1381"/>
      <c r="AE28" s="1381"/>
      <c r="AF28" s="1381"/>
      <c r="AG28" s="1381"/>
      <c r="AH28" s="1381"/>
      <c r="AI28" s="1381"/>
      <c r="AJ28" s="1381"/>
      <c r="AK28" s="1382"/>
    </row>
    <row r="29" spans="2:37" ht="14.25" customHeight="1">
      <c r="B29" s="1387"/>
      <c r="C29" s="1375" t="s">
        <v>842</v>
      </c>
      <c r="D29" s="1375"/>
      <c r="E29" s="1375"/>
      <c r="F29" s="1375"/>
      <c r="G29" s="1375"/>
      <c r="H29" s="1375"/>
      <c r="I29" s="1375"/>
      <c r="J29" s="1375"/>
      <c r="K29" s="1375"/>
      <c r="L29" s="1375"/>
      <c r="M29" s="1360" t="s">
        <v>843</v>
      </c>
      <c r="N29" s="1361"/>
      <c r="O29" s="1361"/>
      <c r="P29" s="1361"/>
      <c r="Q29" s="1051"/>
      <c r="R29" s="1362"/>
      <c r="S29" s="1363"/>
      <c r="T29" s="1363"/>
      <c r="U29" s="1363"/>
      <c r="V29" s="1363"/>
      <c r="W29" s="1363"/>
      <c r="X29" s="1363"/>
      <c r="Y29" s="1363"/>
      <c r="Z29" s="1363"/>
      <c r="AA29" s="1364"/>
      <c r="AB29" s="1052" t="s">
        <v>844</v>
      </c>
      <c r="AC29" s="1053"/>
      <c r="AD29" s="1053"/>
      <c r="AE29" s="1053"/>
      <c r="AF29" s="1365"/>
      <c r="AG29" s="1362"/>
      <c r="AH29" s="1363"/>
      <c r="AI29" s="1363"/>
      <c r="AJ29" s="1363"/>
      <c r="AK29" s="1364"/>
    </row>
    <row r="30" spans="2:37" ht="13.5" customHeight="1">
      <c r="B30" s="1387"/>
      <c r="C30" s="1388" t="s">
        <v>855</v>
      </c>
      <c r="D30" s="1388"/>
      <c r="E30" s="1388"/>
      <c r="F30" s="1388"/>
      <c r="G30" s="1388"/>
      <c r="H30" s="1388"/>
      <c r="I30" s="1388"/>
      <c r="J30" s="1388"/>
      <c r="K30" s="1388"/>
      <c r="L30" s="1388"/>
      <c r="M30" s="1389" t="s">
        <v>835</v>
      </c>
      <c r="N30" s="1390"/>
      <c r="O30" s="1390"/>
      <c r="P30" s="1390"/>
      <c r="Q30" s="1390"/>
      <c r="R30" s="1390"/>
      <c r="S30" s="1390"/>
      <c r="T30" s="1391" t="s">
        <v>836</v>
      </c>
      <c r="U30" s="1390"/>
      <c r="V30" s="1390"/>
      <c r="W30" s="1390"/>
      <c r="X30" s="1391" t="s">
        <v>837</v>
      </c>
      <c r="Y30" s="1392"/>
      <c r="Z30" s="1392"/>
      <c r="AA30" s="1392"/>
      <c r="AB30" s="1392"/>
      <c r="AC30" s="1392"/>
      <c r="AD30" s="1392"/>
      <c r="AE30" s="1392"/>
      <c r="AF30" s="1392"/>
      <c r="AG30" s="1392"/>
      <c r="AH30" s="1392"/>
      <c r="AI30" s="1392"/>
      <c r="AJ30" s="1392"/>
      <c r="AK30" s="1393"/>
    </row>
    <row r="31" spans="2:37" ht="14.25" customHeight="1">
      <c r="B31" s="1387"/>
      <c r="C31" s="1388"/>
      <c r="D31" s="1388"/>
      <c r="E31" s="1388"/>
      <c r="F31" s="1388"/>
      <c r="G31" s="1388"/>
      <c r="H31" s="1388"/>
      <c r="I31" s="1388"/>
      <c r="J31" s="1388"/>
      <c r="K31" s="1388"/>
      <c r="L31" s="1388"/>
      <c r="M31" s="1394" t="s">
        <v>838</v>
      </c>
      <c r="N31" s="1395"/>
      <c r="O31" s="1395"/>
      <c r="P31" s="1395"/>
      <c r="Q31" s="1391" t="s">
        <v>839</v>
      </c>
      <c r="R31" s="1395"/>
      <c r="S31" s="1395"/>
      <c r="T31" s="1395"/>
      <c r="U31" s="1395"/>
      <c r="V31" s="1395" t="s">
        <v>840</v>
      </c>
      <c r="W31" s="1395"/>
      <c r="X31" s="1396"/>
      <c r="Y31" s="1396"/>
      <c r="Z31" s="1396"/>
      <c r="AA31" s="1396"/>
      <c r="AB31" s="1396"/>
      <c r="AC31" s="1396"/>
      <c r="AD31" s="1396"/>
      <c r="AE31" s="1396"/>
      <c r="AF31" s="1396"/>
      <c r="AG31" s="1396"/>
      <c r="AH31" s="1396"/>
      <c r="AI31" s="1396"/>
      <c r="AJ31" s="1396"/>
      <c r="AK31" s="1397"/>
    </row>
    <row r="32" spans="2:37">
      <c r="B32" s="1387"/>
      <c r="C32" s="1388"/>
      <c r="D32" s="1388"/>
      <c r="E32" s="1388"/>
      <c r="F32" s="1388"/>
      <c r="G32" s="1388"/>
      <c r="H32" s="1388"/>
      <c r="I32" s="1388"/>
      <c r="J32" s="1388"/>
      <c r="K32" s="1388"/>
      <c r="L32" s="1388"/>
      <c r="M32" s="1398"/>
      <c r="N32" s="1399"/>
      <c r="O32" s="1399"/>
      <c r="P32" s="1399"/>
      <c r="Q32" s="1399"/>
      <c r="R32" s="1399"/>
      <c r="S32" s="1399"/>
      <c r="T32" s="1399"/>
      <c r="U32" s="1399"/>
      <c r="V32" s="1399"/>
      <c r="W32" s="1399"/>
      <c r="X32" s="1399"/>
      <c r="Y32" s="1399"/>
      <c r="Z32" s="1399"/>
      <c r="AA32" s="1399"/>
      <c r="AB32" s="1399"/>
      <c r="AC32" s="1399"/>
      <c r="AD32" s="1399"/>
      <c r="AE32" s="1399"/>
      <c r="AF32" s="1399"/>
      <c r="AG32" s="1399"/>
      <c r="AH32" s="1399"/>
      <c r="AI32" s="1399"/>
      <c r="AJ32" s="1399"/>
      <c r="AK32" s="1400"/>
    </row>
    <row r="33" spans="1:37" ht="14.25" customHeight="1">
      <c r="B33" s="1387"/>
      <c r="C33" s="1375" t="s">
        <v>978</v>
      </c>
      <c r="D33" s="1375"/>
      <c r="E33" s="1375"/>
      <c r="F33" s="1375"/>
      <c r="G33" s="1375"/>
      <c r="H33" s="1375"/>
      <c r="I33" s="1375"/>
      <c r="J33" s="1375"/>
      <c r="K33" s="1375"/>
      <c r="L33" s="1375"/>
      <c r="M33" s="1360" t="s">
        <v>843</v>
      </c>
      <c r="N33" s="1361"/>
      <c r="O33" s="1361"/>
      <c r="P33" s="1361"/>
      <c r="Q33" s="1051"/>
      <c r="R33" s="1362"/>
      <c r="S33" s="1363"/>
      <c r="T33" s="1363"/>
      <c r="U33" s="1363"/>
      <c r="V33" s="1363"/>
      <c r="W33" s="1363"/>
      <c r="X33" s="1363"/>
      <c r="Y33" s="1363"/>
      <c r="Z33" s="1363"/>
      <c r="AA33" s="1364"/>
      <c r="AB33" s="1052" t="s">
        <v>844</v>
      </c>
      <c r="AC33" s="1053"/>
      <c r="AD33" s="1053"/>
      <c r="AE33" s="1053"/>
      <c r="AF33" s="1365"/>
      <c r="AG33" s="1362"/>
      <c r="AH33" s="1363"/>
      <c r="AI33" s="1363"/>
      <c r="AJ33" s="1363"/>
      <c r="AK33" s="1364"/>
    </row>
    <row r="34" spans="1:37" ht="14.25" customHeight="1">
      <c r="B34" s="1387"/>
      <c r="C34" s="1375" t="s">
        <v>856</v>
      </c>
      <c r="D34" s="1375"/>
      <c r="E34" s="1375"/>
      <c r="F34" s="1375"/>
      <c r="G34" s="1375"/>
      <c r="H34" s="1375"/>
      <c r="I34" s="1375"/>
      <c r="J34" s="1375"/>
      <c r="K34" s="1375"/>
      <c r="L34" s="1375"/>
      <c r="M34" s="1366"/>
      <c r="N34" s="1366"/>
      <c r="O34" s="1366"/>
      <c r="P34" s="1366"/>
      <c r="Q34" s="1366"/>
      <c r="R34" s="1366"/>
      <c r="S34" s="1366"/>
      <c r="T34" s="1366"/>
      <c r="U34" s="1366"/>
      <c r="V34" s="1366"/>
      <c r="W34" s="1366"/>
      <c r="X34" s="1366"/>
      <c r="Y34" s="1366"/>
      <c r="Z34" s="1366"/>
      <c r="AA34" s="1366"/>
      <c r="AB34" s="1366"/>
      <c r="AC34" s="1366"/>
      <c r="AD34" s="1366"/>
      <c r="AE34" s="1366"/>
      <c r="AF34" s="1366"/>
      <c r="AG34" s="1366"/>
      <c r="AH34" s="1366"/>
      <c r="AI34" s="1366"/>
      <c r="AJ34" s="1366"/>
      <c r="AK34" s="1366"/>
    </row>
    <row r="35" spans="1:37" ht="13.5" customHeight="1">
      <c r="B35" s="1387"/>
      <c r="C35" s="1375" t="s">
        <v>857</v>
      </c>
      <c r="D35" s="1375"/>
      <c r="E35" s="1375"/>
      <c r="F35" s="1375"/>
      <c r="G35" s="1375"/>
      <c r="H35" s="1375"/>
      <c r="I35" s="1375"/>
      <c r="J35" s="1375"/>
      <c r="K35" s="1375"/>
      <c r="L35" s="1375"/>
      <c r="M35" s="1052" t="s">
        <v>835</v>
      </c>
      <c r="N35" s="1053"/>
      <c r="O35" s="1053"/>
      <c r="P35" s="1053"/>
      <c r="Q35" s="1053"/>
      <c r="R35" s="1053"/>
      <c r="S35" s="1053"/>
      <c r="T35" s="1328" t="s">
        <v>836</v>
      </c>
      <c r="U35" s="1053"/>
      <c r="V35" s="1053"/>
      <c r="W35" s="1053"/>
      <c r="X35" s="1328" t="s">
        <v>837</v>
      </c>
      <c r="Y35" s="1339"/>
      <c r="Z35" s="1339"/>
      <c r="AA35" s="1339"/>
      <c r="AB35" s="1339"/>
      <c r="AC35" s="1339"/>
      <c r="AD35" s="1339"/>
      <c r="AE35" s="1339"/>
      <c r="AF35" s="1339"/>
      <c r="AG35" s="1339"/>
      <c r="AH35" s="1339"/>
      <c r="AI35" s="1339"/>
      <c r="AJ35" s="1339"/>
      <c r="AK35" s="1349"/>
    </row>
    <row r="36" spans="1:37" ht="14.25" customHeight="1">
      <c r="B36" s="1387"/>
      <c r="C36" s="1375"/>
      <c r="D36" s="1375"/>
      <c r="E36" s="1375"/>
      <c r="F36" s="1375"/>
      <c r="G36" s="1375"/>
      <c r="H36" s="1375"/>
      <c r="I36" s="1375"/>
      <c r="J36" s="1375"/>
      <c r="K36" s="1375"/>
      <c r="L36" s="1375"/>
      <c r="M36" s="1350" t="s">
        <v>838</v>
      </c>
      <c r="N36" s="1351"/>
      <c r="O36" s="1351"/>
      <c r="P36" s="1351"/>
      <c r="Q36" s="1328" t="s">
        <v>839</v>
      </c>
      <c r="R36" s="1351"/>
      <c r="S36" s="1351"/>
      <c r="T36" s="1351"/>
      <c r="U36" s="1351"/>
      <c r="V36" s="1351" t="s">
        <v>840</v>
      </c>
      <c r="W36" s="1351"/>
      <c r="X36" s="1352"/>
      <c r="Y36" s="1352"/>
      <c r="Z36" s="1352"/>
      <c r="AA36" s="1352"/>
      <c r="AB36" s="1352"/>
      <c r="AC36" s="1352"/>
      <c r="AD36" s="1352"/>
      <c r="AE36" s="1352"/>
      <c r="AF36" s="1352"/>
      <c r="AG36" s="1352"/>
      <c r="AH36" s="1352"/>
      <c r="AI36" s="1352"/>
      <c r="AJ36" s="1352"/>
      <c r="AK36" s="1353"/>
    </row>
    <row r="37" spans="1:37">
      <c r="B37" s="1401"/>
      <c r="C37" s="1375"/>
      <c r="D37" s="1375"/>
      <c r="E37" s="1375"/>
      <c r="F37" s="1375"/>
      <c r="G37" s="1375"/>
      <c r="H37" s="1375"/>
      <c r="I37" s="1375"/>
      <c r="J37" s="1375"/>
      <c r="K37" s="1375"/>
      <c r="L37" s="1375"/>
      <c r="M37" s="1380"/>
      <c r="N37" s="1381"/>
      <c r="O37" s="1381"/>
      <c r="P37" s="1381"/>
      <c r="Q37" s="1381"/>
      <c r="R37" s="1381"/>
      <c r="S37" s="1381"/>
      <c r="T37" s="1381"/>
      <c r="U37" s="1381"/>
      <c r="V37" s="1381"/>
      <c r="W37" s="1381"/>
      <c r="X37" s="1381"/>
      <c r="Y37" s="1381"/>
      <c r="Z37" s="1381"/>
      <c r="AA37" s="1381"/>
      <c r="AB37" s="1381"/>
      <c r="AC37" s="1381"/>
      <c r="AD37" s="1381"/>
      <c r="AE37" s="1381"/>
      <c r="AF37" s="1381"/>
      <c r="AG37" s="1381"/>
      <c r="AH37" s="1381"/>
      <c r="AI37" s="1381"/>
      <c r="AJ37" s="1402"/>
      <c r="AK37" s="1403"/>
    </row>
    <row r="38" spans="1:37" ht="13.5" customHeight="1">
      <c r="A38" s="1404"/>
      <c r="B38" s="1387" t="s">
        <v>858</v>
      </c>
      <c r="C38" s="1405" t="s">
        <v>859</v>
      </c>
      <c r="D38" s="1406"/>
      <c r="E38" s="1406"/>
      <c r="F38" s="1406"/>
      <c r="G38" s="1406"/>
      <c r="H38" s="1406"/>
      <c r="I38" s="1406"/>
      <c r="J38" s="1406"/>
      <c r="K38" s="1406"/>
      <c r="L38" s="1406"/>
      <c r="M38" s="1406"/>
      <c r="N38" s="1407"/>
      <c r="O38" s="1408" t="s">
        <v>860</v>
      </c>
      <c r="P38" s="1409"/>
      <c r="Q38" s="1410" t="s">
        <v>861</v>
      </c>
      <c r="R38" s="1406"/>
      <c r="S38" s="1406"/>
      <c r="T38" s="1406"/>
      <c r="U38" s="1411"/>
      <c r="V38" s="1412" t="s">
        <v>862</v>
      </c>
      <c r="W38" s="1413"/>
      <c r="X38" s="1413"/>
      <c r="Y38" s="1413"/>
      <c r="Z38" s="1413"/>
      <c r="AA38" s="1413"/>
      <c r="AB38" s="1413"/>
      <c r="AC38" s="1413"/>
      <c r="AD38" s="1414"/>
      <c r="AE38" s="1415" t="s">
        <v>863</v>
      </c>
      <c r="AF38" s="1406"/>
      <c r="AG38" s="1416"/>
      <c r="AH38" s="1416"/>
      <c r="AI38" s="1416"/>
      <c r="AJ38" s="1405" t="s">
        <v>864</v>
      </c>
      <c r="AK38" s="1417"/>
    </row>
    <row r="39" spans="1:37" ht="14.25" customHeight="1">
      <c r="B39" s="1387"/>
      <c r="C39" s="1415"/>
      <c r="D39" s="1406"/>
      <c r="E39" s="1406"/>
      <c r="F39" s="1406"/>
      <c r="G39" s="1406"/>
      <c r="H39" s="1406"/>
      <c r="I39" s="1406"/>
      <c r="J39" s="1406"/>
      <c r="K39" s="1406"/>
      <c r="L39" s="1406"/>
      <c r="M39" s="1406"/>
      <c r="N39" s="1407"/>
      <c r="O39" s="1418"/>
      <c r="P39" s="1419"/>
      <c r="Q39" s="1420" t="s">
        <v>865</v>
      </c>
      <c r="R39" s="1421"/>
      <c r="S39" s="1421"/>
      <c r="T39" s="1421"/>
      <c r="U39" s="1422"/>
      <c r="V39" s="1423"/>
      <c r="W39" s="1424"/>
      <c r="X39" s="1424"/>
      <c r="Y39" s="1424"/>
      <c r="Z39" s="1424"/>
      <c r="AA39" s="1424"/>
      <c r="AB39" s="1424"/>
      <c r="AC39" s="1424"/>
      <c r="AD39" s="1425"/>
      <c r="AE39" s="1415" t="s">
        <v>865</v>
      </c>
      <c r="AF39" s="1406"/>
      <c r="AG39" s="1406"/>
      <c r="AH39" s="1406"/>
      <c r="AI39" s="1406"/>
      <c r="AJ39" s="1426" t="s">
        <v>866</v>
      </c>
      <c r="AK39" s="1422"/>
    </row>
    <row r="40" spans="1:37" ht="14.25" customHeight="1">
      <c r="B40" s="1387"/>
      <c r="C40" s="1344" t="s">
        <v>867</v>
      </c>
      <c r="E40" s="1427" t="s">
        <v>868</v>
      </c>
      <c r="F40" s="1427"/>
      <c r="G40" s="1427"/>
      <c r="H40" s="1427"/>
      <c r="I40" s="1427"/>
      <c r="J40" s="1427"/>
      <c r="K40" s="1427"/>
      <c r="L40" s="1427"/>
      <c r="M40" s="1427"/>
      <c r="N40" s="1428"/>
      <c r="O40" s="1429"/>
      <c r="P40" s="1430"/>
      <c r="Q40" s="1429"/>
      <c r="R40" s="1431"/>
      <c r="S40" s="1431"/>
      <c r="T40" s="1431"/>
      <c r="U40" s="1432"/>
      <c r="V40" s="1433" t="s">
        <v>354</v>
      </c>
      <c r="W40" s="1434" t="s">
        <v>869</v>
      </c>
      <c r="X40" s="1434"/>
      <c r="Y40" s="1433" t="s">
        <v>354</v>
      </c>
      <c r="Z40" s="1434" t="s">
        <v>870</v>
      </c>
      <c r="AA40" s="1434"/>
      <c r="AB40" s="1433" t="s">
        <v>354</v>
      </c>
      <c r="AC40" s="1434" t="s">
        <v>871</v>
      </c>
      <c r="AD40" s="1435"/>
      <c r="AE40" s="1436"/>
      <c r="AF40" s="1437"/>
      <c r="AG40" s="1437"/>
      <c r="AH40" s="1437"/>
      <c r="AI40" s="1438"/>
      <c r="AJ40" s="1439"/>
      <c r="AK40" s="1440"/>
    </row>
    <row r="41" spans="1:37" ht="14.25" customHeight="1">
      <c r="B41" s="1387"/>
      <c r="C41" s="1344"/>
      <c r="E41" s="1427" t="s">
        <v>872</v>
      </c>
      <c r="F41" s="1441"/>
      <c r="G41" s="1441"/>
      <c r="H41" s="1441"/>
      <c r="I41" s="1441"/>
      <c r="J41" s="1441"/>
      <c r="K41" s="1441"/>
      <c r="L41" s="1441"/>
      <c r="M41" s="1441"/>
      <c r="N41" s="1428"/>
      <c r="O41" s="1429"/>
      <c r="P41" s="1430"/>
      <c r="Q41" s="1429"/>
      <c r="R41" s="1431"/>
      <c r="S41" s="1431"/>
      <c r="T41" s="1431"/>
      <c r="U41" s="1432"/>
      <c r="V41" s="1433" t="s">
        <v>354</v>
      </c>
      <c r="W41" s="1434" t="s">
        <v>869</v>
      </c>
      <c r="X41" s="1434"/>
      <c r="Y41" s="1433" t="s">
        <v>354</v>
      </c>
      <c r="Z41" s="1434" t="s">
        <v>870</v>
      </c>
      <c r="AA41" s="1434"/>
      <c r="AB41" s="1433" t="s">
        <v>354</v>
      </c>
      <c r="AC41" s="1434" t="s">
        <v>871</v>
      </c>
      <c r="AD41" s="1435"/>
      <c r="AE41" s="1436"/>
      <c r="AF41" s="1437"/>
      <c r="AG41" s="1437"/>
      <c r="AH41" s="1437"/>
      <c r="AI41" s="1438"/>
      <c r="AJ41" s="1439"/>
      <c r="AK41" s="1440"/>
    </row>
    <row r="42" spans="1:37" ht="14.25" customHeight="1">
      <c r="B42" s="1387"/>
      <c r="C42" s="1344"/>
      <c r="E42" s="1427" t="s">
        <v>873</v>
      </c>
      <c r="F42" s="1441"/>
      <c r="G42" s="1441"/>
      <c r="H42" s="1441"/>
      <c r="I42" s="1441"/>
      <c r="J42" s="1441"/>
      <c r="K42" s="1441"/>
      <c r="L42" s="1441"/>
      <c r="M42" s="1441"/>
      <c r="N42" s="1428"/>
      <c r="O42" s="1429"/>
      <c r="P42" s="1430"/>
      <c r="Q42" s="1429"/>
      <c r="R42" s="1431"/>
      <c r="S42" s="1431"/>
      <c r="T42" s="1431"/>
      <c r="U42" s="1432"/>
      <c r="V42" s="1433" t="s">
        <v>354</v>
      </c>
      <c r="W42" s="1434" t="s">
        <v>869</v>
      </c>
      <c r="X42" s="1434"/>
      <c r="Y42" s="1433" t="s">
        <v>354</v>
      </c>
      <c r="Z42" s="1434" t="s">
        <v>870</v>
      </c>
      <c r="AA42" s="1434"/>
      <c r="AB42" s="1433" t="s">
        <v>354</v>
      </c>
      <c r="AC42" s="1434" t="s">
        <v>871</v>
      </c>
      <c r="AD42" s="1435"/>
      <c r="AE42" s="1436"/>
      <c r="AF42" s="1437"/>
      <c r="AG42" s="1437"/>
      <c r="AH42" s="1437"/>
      <c r="AI42" s="1438"/>
      <c r="AJ42" s="1439"/>
      <c r="AK42" s="1440"/>
    </row>
    <row r="43" spans="1:37" ht="14.25" customHeight="1">
      <c r="B43" s="1387"/>
      <c r="C43" s="1344"/>
      <c r="E43" s="1427" t="s">
        <v>874</v>
      </c>
      <c r="F43" s="1441"/>
      <c r="G43" s="1441"/>
      <c r="H43" s="1441"/>
      <c r="I43" s="1441"/>
      <c r="J43" s="1441"/>
      <c r="K43" s="1441"/>
      <c r="L43" s="1441"/>
      <c r="M43" s="1441"/>
      <c r="N43" s="1428"/>
      <c r="O43" s="1429"/>
      <c r="P43" s="1430"/>
      <c r="Q43" s="1429"/>
      <c r="R43" s="1431"/>
      <c r="S43" s="1431"/>
      <c r="T43" s="1431"/>
      <c r="U43" s="1432"/>
      <c r="V43" s="1433" t="s">
        <v>354</v>
      </c>
      <c r="W43" s="1434" t="s">
        <v>869</v>
      </c>
      <c r="X43" s="1434"/>
      <c r="Y43" s="1433" t="s">
        <v>354</v>
      </c>
      <c r="Z43" s="1434" t="s">
        <v>870</v>
      </c>
      <c r="AA43" s="1434"/>
      <c r="AB43" s="1433" t="s">
        <v>354</v>
      </c>
      <c r="AC43" s="1434" t="s">
        <v>871</v>
      </c>
      <c r="AD43" s="1435"/>
      <c r="AE43" s="1436"/>
      <c r="AF43" s="1437"/>
      <c r="AG43" s="1437"/>
      <c r="AH43" s="1437"/>
      <c r="AI43" s="1438"/>
      <c r="AJ43" s="1439"/>
      <c r="AK43" s="1440"/>
    </row>
    <row r="44" spans="1:37" ht="14.25" customHeight="1">
      <c r="B44" s="1387"/>
      <c r="C44" s="1344"/>
      <c r="E44" s="1427" t="s">
        <v>875</v>
      </c>
      <c r="F44" s="1441"/>
      <c r="G44" s="1441"/>
      <c r="H44" s="1441"/>
      <c r="I44" s="1441"/>
      <c r="J44" s="1441"/>
      <c r="K44" s="1441"/>
      <c r="L44" s="1441"/>
      <c r="M44" s="1441"/>
      <c r="N44" s="1428"/>
      <c r="O44" s="1429"/>
      <c r="P44" s="1430"/>
      <c r="Q44" s="1429"/>
      <c r="R44" s="1431"/>
      <c r="S44" s="1431"/>
      <c r="T44" s="1431"/>
      <c r="U44" s="1432"/>
      <c r="V44" s="1433" t="s">
        <v>354</v>
      </c>
      <c r="W44" s="1434" t="s">
        <v>869</v>
      </c>
      <c r="X44" s="1434"/>
      <c r="Y44" s="1433" t="s">
        <v>354</v>
      </c>
      <c r="Z44" s="1434" t="s">
        <v>870</v>
      </c>
      <c r="AA44" s="1434"/>
      <c r="AB44" s="1433" t="s">
        <v>354</v>
      </c>
      <c r="AC44" s="1434" t="s">
        <v>871</v>
      </c>
      <c r="AD44" s="1435"/>
      <c r="AE44" s="1436"/>
      <c r="AF44" s="1437"/>
      <c r="AG44" s="1437"/>
      <c r="AH44" s="1437"/>
      <c r="AI44" s="1438"/>
      <c r="AJ44" s="1439"/>
      <c r="AK44" s="1440"/>
    </row>
    <row r="45" spans="1:37" ht="14.25" customHeight="1">
      <c r="B45" s="1387"/>
      <c r="C45" s="1344"/>
      <c r="E45" s="1427" t="s">
        <v>876</v>
      </c>
      <c r="F45" s="1441"/>
      <c r="G45" s="1441"/>
      <c r="H45" s="1441"/>
      <c r="I45" s="1441"/>
      <c r="J45" s="1441"/>
      <c r="K45" s="1441"/>
      <c r="L45" s="1441"/>
      <c r="M45" s="1441"/>
      <c r="N45" s="1428"/>
      <c r="O45" s="1429"/>
      <c r="P45" s="1430"/>
      <c r="Q45" s="1429"/>
      <c r="R45" s="1431"/>
      <c r="S45" s="1431"/>
      <c r="T45" s="1431"/>
      <c r="U45" s="1432"/>
      <c r="V45" s="1433" t="s">
        <v>354</v>
      </c>
      <c r="W45" s="1434" t="s">
        <v>869</v>
      </c>
      <c r="X45" s="1434"/>
      <c r="Y45" s="1433" t="s">
        <v>354</v>
      </c>
      <c r="Z45" s="1434" t="s">
        <v>870</v>
      </c>
      <c r="AA45" s="1434"/>
      <c r="AB45" s="1433" t="s">
        <v>354</v>
      </c>
      <c r="AC45" s="1434" t="s">
        <v>871</v>
      </c>
      <c r="AD45" s="1435"/>
      <c r="AE45" s="1436"/>
      <c r="AF45" s="1437"/>
      <c r="AG45" s="1437"/>
      <c r="AH45" s="1437"/>
      <c r="AI45" s="1438"/>
      <c r="AJ45" s="1439"/>
      <c r="AK45" s="1440"/>
    </row>
    <row r="46" spans="1:37" ht="14.25" customHeight="1">
      <c r="B46" s="1387"/>
      <c r="C46" s="1344"/>
      <c r="E46" s="1427" t="s">
        <v>877</v>
      </c>
      <c r="F46" s="1441"/>
      <c r="G46" s="1441"/>
      <c r="H46" s="1441"/>
      <c r="I46" s="1441"/>
      <c r="J46" s="1441"/>
      <c r="K46" s="1441"/>
      <c r="L46" s="1441"/>
      <c r="M46" s="1441"/>
      <c r="N46" s="1428"/>
      <c r="O46" s="1429"/>
      <c r="P46" s="1430"/>
      <c r="Q46" s="1429"/>
      <c r="R46" s="1431"/>
      <c r="S46" s="1431"/>
      <c r="T46" s="1431"/>
      <c r="U46" s="1432"/>
      <c r="V46" s="1433" t="s">
        <v>354</v>
      </c>
      <c r="W46" s="1434" t="s">
        <v>869</v>
      </c>
      <c r="X46" s="1434"/>
      <c r="Y46" s="1433" t="s">
        <v>354</v>
      </c>
      <c r="Z46" s="1434" t="s">
        <v>870</v>
      </c>
      <c r="AA46" s="1434"/>
      <c r="AB46" s="1433" t="s">
        <v>354</v>
      </c>
      <c r="AC46" s="1434" t="s">
        <v>871</v>
      </c>
      <c r="AD46" s="1435"/>
      <c r="AE46" s="1436"/>
      <c r="AF46" s="1437"/>
      <c r="AG46" s="1437"/>
      <c r="AH46" s="1437"/>
      <c r="AI46" s="1438"/>
      <c r="AJ46" s="1439"/>
      <c r="AK46" s="1440"/>
    </row>
    <row r="47" spans="1:37" ht="14.25" customHeight="1">
      <c r="B47" s="1387"/>
      <c r="C47" s="1344"/>
      <c r="E47" s="1427" t="s">
        <v>878</v>
      </c>
      <c r="F47" s="1441"/>
      <c r="G47" s="1441"/>
      <c r="H47" s="1441"/>
      <c r="I47" s="1441"/>
      <c r="J47" s="1441"/>
      <c r="K47" s="1441"/>
      <c r="L47" s="1441"/>
      <c r="M47" s="1441"/>
      <c r="N47" s="1428"/>
      <c r="O47" s="1429"/>
      <c r="P47" s="1430"/>
      <c r="Q47" s="1429"/>
      <c r="R47" s="1431"/>
      <c r="S47" s="1431"/>
      <c r="T47" s="1431"/>
      <c r="U47" s="1432"/>
      <c r="V47" s="1433" t="s">
        <v>354</v>
      </c>
      <c r="W47" s="1434" t="s">
        <v>869</v>
      </c>
      <c r="X47" s="1434"/>
      <c r="Y47" s="1433" t="s">
        <v>354</v>
      </c>
      <c r="Z47" s="1434" t="s">
        <v>870</v>
      </c>
      <c r="AA47" s="1434"/>
      <c r="AB47" s="1433" t="s">
        <v>354</v>
      </c>
      <c r="AC47" s="1434" t="s">
        <v>871</v>
      </c>
      <c r="AD47" s="1435"/>
      <c r="AE47" s="1436"/>
      <c r="AF47" s="1437"/>
      <c r="AG47" s="1437"/>
      <c r="AH47" s="1437"/>
      <c r="AI47" s="1438"/>
      <c r="AJ47" s="1439"/>
      <c r="AK47" s="1440"/>
    </row>
    <row r="48" spans="1:37" ht="14.25" customHeight="1">
      <c r="B48" s="1387"/>
      <c r="C48" s="1344"/>
      <c r="E48" s="1427" t="s">
        <v>879</v>
      </c>
      <c r="F48" s="1441"/>
      <c r="G48" s="1441"/>
      <c r="H48" s="1441"/>
      <c r="I48" s="1441"/>
      <c r="J48" s="1441"/>
      <c r="K48" s="1441"/>
      <c r="L48" s="1441"/>
      <c r="M48" s="1441"/>
      <c r="N48" s="1428"/>
      <c r="O48" s="1429"/>
      <c r="P48" s="1430"/>
      <c r="Q48" s="1429"/>
      <c r="R48" s="1431"/>
      <c r="S48" s="1431"/>
      <c r="T48" s="1431"/>
      <c r="U48" s="1432"/>
      <c r="V48" s="1433" t="s">
        <v>354</v>
      </c>
      <c r="W48" s="1434" t="s">
        <v>869</v>
      </c>
      <c r="X48" s="1434"/>
      <c r="Y48" s="1433" t="s">
        <v>354</v>
      </c>
      <c r="Z48" s="1434" t="s">
        <v>870</v>
      </c>
      <c r="AA48" s="1434"/>
      <c r="AB48" s="1433" t="s">
        <v>354</v>
      </c>
      <c r="AC48" s="1434" t="s">
        <v>871</v>
      </c>
      <c r="AD48" s="1435"/>
      <c r="AE48" s="1436"/>
      <c r="AF48" s="1437"/>
      <c r="AG48" s="1437"/>
      <c r="AH48" s="1437"/>
      <c r="AI48" s="1438"/>
      <c r="AJ48" s="1439"/>
      <c r="AK48" s="1440"/>
    </row>
    <row r="49" spans="2:37" ht="19.8" customHeight="1">
      <c r="B49" s="1387"/>
      <c r="C49" s="1344"/>
      <c r="E49" s="1358" t="s">
        <v>880</v>
      </c>
      <c r="F49" s="1442"/>
      <c r="G49" s="1442"/>
      <c r="H49" s="1442"/>
      <c r="I49" s="1442"/>
      <c r="J49" s="1442"/>
      <c r="K49" s="1442"/>
      <c r="L49" s="1442"/>
      <c r="M49" s="1442"/>
      <c r="N49" s="1443"/>
      <c r="O49" s="1444"/>
      <c r="P49" s="1445"/>
      <c r="Q49" s="1444"/>
      <c r="R49" s="1368"/>
      <c r="S49" s="1368"/>
      <c r="T49" s="1368"/>
      <c r="U49" s="1369"/>
      <c r="V49" s="1446" t="s">
        <v>354</v>
      </c>
      <c r="W49" s="1447" t="s">
        <v>869</v>
      </c>
      <c r="X49" s="1447"/>
      <c r="Y49" s="1446" t="s">
        <v>354</v>
      </c>
      <c r="Z49" s="1447" t="s">
        <v>870</v>
      </c>
      <c r="AA49" s="1447"/>
      <c r="AB49" s="1446" t="s">
        <v>354</v>
      </c>
      <c r="AC49" s="1447" t="s">
        <v>871</v>
      </c>
      <c r="AD49" s="1448"/>
      <c r="AE49" s="1362"/>
      <c r="AF49" s="1363"/>
      <c r="AG49" s="1363"/>
      <c r="AH49" s="1363"/>
      <c r="AI49" s="1364"/>
      <c r="AJ49" s="1362" t="s">
        <v>914</v>
      </c>
      <c r="AK49" s="1364"/>
    </row>
    <row r="50" spans="2:37" ht="14.25" customHeight="1" thickBot="1">
      <c r="B50" s="1387"/>
      <c r="C50" s="1344"/>
      <c r="E50" s="1449" t="s">
        <v>881</v>
      </c>
      <c r="F50" s="1450"/>
      <c r="G50" s="1450"/>
      <c r="H50" s="1450"/>
      <c r="I50" s="1450"/>
      <c r="J50" s="1450"/>
      <c r="K50" s="1450"/>
      <c r="L50" s="1450"/>
      <c r="M50" s="1450"/>
      <c r="N50" s="1451"/>
      <c r="O50" s="1452"/>
      <c r="P50" s="1453"/>
      <c r="Q50" s="1452"/>
      <c r="R50" s="1454"/>
      <c r="S50" s="1454"/>
      <c r="T50" s="1454"/>
      <c r="U50" s="1455"/>
      <c r="V50" s="1433" t="s">
        <v>354</v>
      </c>
      <c r="W50" s="1456" t="s">
        <v>869</v>
      </c>
      <c r="X50" s="1456"/>
      <c r="Y50" s="1433" t="s">
        <v>354</v>
      </c>
      <c r="Z50" s="1456" t="s">
        <v>870</v>
      </c>
      <c r="AA50" s="1456"/>
      <c r="AB50" s="1433" t="s">
        <v>354</v>
      </c>
      <c r="AC50" s="1456" t="s">
        <v>871</v>
      </c>
      <c r="AD50" s="1457"/>
      <c r="AE50" s="1458"/>
      <c r="AF50" s="1459"/>
      <c r="AG50" s="1459"/>
      <c r="AH50" s="1459"/>
      <c r="AI50" s="1460"/>
      <c r="AJ50" s="1461"/>
      <c r="AK50" s="1462"/>
    </row>
    <row r="51" spans="2:37" ht="14.25" customHeight="1" thickTop="1">
      <c r="B51" s="1387"/>
      <c r="C51" s="1344"/>
      <c r="E51" s="1463" t="s">
        <v>882</v>
      </c>
      <c r="F51" s="1464"/>
      <c r="G51" s="1464"/>
      <c r="H51" s="1464"/>
      <c r="I51" s="1464"/>
      <c r="J51" s="1464"/>
      <c r="K51" s="1464"/>
      <c r="L51" s="1464"/>
      <c r="M51" s="1464"/>
      <c r="N51" s="1465"/>
      <c r="O51" s="1466"/>
      <c r="P51" s="1467"/>
      <c r="Q51" s="1466"/>
      <c r="R51" s="1468"/>
      <c r="S51" s="1468"/>
      <c r="T51" s="1468"/>
      <c r="U51" s="1469"/>
      <c r="V51" s="1433" t="s">
        <v>354</v>
      </c>
      <c r="W51" s="1470" t="s">
        <v>869</v>
      </c>
      <c r="X51" s="1470"/>
      <c r="Y51" s="1433" t="s">
        <v>354</v>
      </c>
      <c r="Z51" s="1470" t="s">
        <v>870</v>
      </c>
      <c r="AA51" s="1470"/>
      <c r="AB51" s="1433" t="s">
        <v>354</v>
      </c>
      <c r="AC51" s="1470" t="s">
        <v>871</v>
      </c>
      <c r="AD51" s="1471"/>
      <c r="AE51" s="1472"/>
      <c r="AF51" s="1473"/>
      <c r="AG51" s="1473"/>
      <c r="AH51" s="1473"/>
      <c r="AI51" s="1474"/>
      <c r="AJ51" s="1475"/>
      <c r="AK51" s="1476"/>
    </row>
    <row r="52" spans="2:37" ht="14.25" customHeight="1">
      <c r="B52" s="1387"/>
      <c r="C52" s="1344"/>
      <c r="E52" s="1477" t="s">
        <v>883</v>
      </c>
      <c r="F52" s="1478"/>
      <c r="G52" s="1478"/>
      <c r="H52" s="1478"/>
      <c r="I52" s="1478"/>
      <c r="J52" s="1478"/>
      <c r="K52" s="1478"/>
      <c r="L52" s="1478"/>
      <c r="M52" s="1478"/>
      <c r="N52" s="1479"/>
      <c r="O52" s="1429"/>
      <c r="P52" s="1430"/>
      <c r="Q52" s="1429"/>
      <c r="R52" s="1431"/>
      <c r="S52" s="1431"/>
      <c r="T52" s="1431"/>
      <c r="U52" s="1432"/>
      <c r="V52" s="1433" t="s">
        <v>354</v>
      </c>
      <c r="W52" s="1434" t="s">
        <v>869</v>
      </c>
      <c r="X52" s="1434"/>
      <c r="Y52" s="1433" t="s">
        <v>354</v>
      </c>
      <c r="Z52" s="1434" t="s">
        <v>870</v>
      </c>
      <c r="AA52" s="1434"/>
      <c r="AB52" s="1433" t="s">
        <v>354</v>
      </c>
      <c r="AC52" s="1434" t="s">
        <v>871</v>
      </c>
      <c r="AD52" s="1435"/>
      <c r="AE52" s="1436"/>
      <c r="AF52" s="1437"/>
      <c r="AG52" s="1437"/>
      <c r="AH52" s="1437"/>
      <c r="AI52" s="1438"/>
      <c r="AJ52" s="1439"/>
      <c r="AK52" s="1440"/>
    </row>
    <row r="53" spans="2:37" ht="14.25" customHeight="1">
      <c r="B53" s="1387"/>
      <c r="C53" s="1344"/>
      <c r="E53" s="1477" t="s">
        <v>884</v>
      </c>
      <c r="F53" s="1478"/>
      <c r="G53" s="1478"/>
      <c r="H53" s="1478"/>
      <c r="I53" s="1478"/>
      <c r="J53" s="1478"/>
      <c r="K53" s="1478"/>
      <c r="L53" s="1478"/>
      <c r="M53" s="1478"/>
      <c r="N53" s="1479"/>
      <c r="O53" s="1429"/>
      <c r="P53" s="1430"/>
      <c r="Q53" s="1429"/>
      <c r="R53" s="1431"/>
      <c r="S53" s="1431"/>
      <c r="T53" s="1431"/>
      <c r="U53" s="1432"/>
      <c r="V53" s="1433" t="s">
        <v>354</v>
      </c>
      <c r="W53" s="1434" t="s">
        <v>869</v>
      </c>
      <c r="X53" s="1434"/>
      <c r="Y53" s="1433" t="s">
        <v>354</v>
      </c>
      <c r="Z53" s="1434" t="s">
        <v>870</v>
      </c>
      <c r="AA53" s="1434"/>
      <c r="AB53" s="1433" t="s">
        <v>354</v>
      </c>
      <c r="AC53" s="1434" t="s">
        <v>871</v>
      </c>
      <c r="AD53" s="1435"/>
      <c r="AE53" s="1436"/>
      <c r="AF53" s="1437"/>
      <c r="AG53" s="1437"/>
      <c r="AH53" s="1437"/>
      <c r="AI53" s="1438"/>
      <c r="AJ53" s="1439"/>
      <c r="AK53" s="1440"/>
    </row>
    <row r="54" spans="2:37" ht="14.25" customHeight="1">
      <c r="B54" s="1387"/>
      <c r="C54" s="1344"/>
      <c r="E54" s="1477" t="s">
        <v>885</v>
      </c>
      <c r="F54" s="1478"/>
      <c r="G54" s="1478"/>
      <c r="H54" s="1478"/>
      <c r="I54" s="1478"/>
      <c r="J54" s="1478"/>
      <c r="K54" s="1478"/>
      <c r="L54" s="1478"/>
      <c r="M54" s="1478"/>
      <c r="N54" s="1479"/>
      <c r="O54" s="1429"/>
      <c r="P54" s="1430"/>
      <c r="Q54" s="1429"/>
      <c r="R54" s="1431"/>
      <c r="S54" s="1431"/>
      <c r="T54" s="1431"/>
      <c r="U54" s="1432"/>
      <c r="V54" s="1433" t="s">
        <v>354</v>
      </c>
      <c r="W54" s="1434" t="s">
        <v>869</v>
      </c>
      <c r="X54" s="1434"/>
      <c r="Y54" s="1433" t="s">
        <v>354</v>
      </c>
      <c r="Z54" s="1434" t="s">
        <v>870</v>
      </c>
      <c r="AA54" s="1434"/>
      <c r="AB54" s="1433" t="s">
        <v>354</v>
      </c>
      <c r="AC54" s="1434" t="s">
        <v>871</v>
      </c>
      <c r="AD54" s="1435"/>
      <c r="AE54" s="1436"/>
      <c r="AF54" s="1437"/>
      <c r="AG54" s="1437"/>
      <c r="AH54" s="1437"/>
      <c r="AI54" s="1438"/>
      <c r="AJ54" s="1439"/>
      <c r="AK54" s="1440"/>
    </row>
    <row r="55" spans="2:37" ht="14.25" customHeight="1">
      <c r="B55" s="1387"/>
      <c r="C55" s="1344"/>
      <c r="E55" s="1477" t="s">
        <v>886</v>
      </c>
      <c r="F55" s="1478"/>
      <c r="G55" s="1478"/>
      <c r="H55" s="1478"/>
      <c r="I55" s="1478"/>
      <c r="J55" s="1478"/>
      <c r="K55" s="1478"/>
      <c r="L55" s="1478"/>
      <c r="M55" s="1478"/>
      <c r="N55" s="1479"/>
      <c r="O55" s="1429"/>
      <c r="P55" s="1430"/>
      <c r="Q55" s="1429"/>
      <c r="R55" s="1431"/>
      <c r="S55" s="1431"/>
      <c r="T55" s="1431"/>
      <c r="U55" s="1432"/>
      <c r="V55" s="1433" t="s">
        <v>354</v>
      </c>
      <c r="W55" s="1434" t="s">
        <v>869</v>
      </c>
      <c r="X55" s="1434"/>
      <c r="Y55" s="1433" t="s">
        <v>354</v>
      </c>
      <c r="Z55" s="1434" t="s">
        <v>870</v>
      </c>
      <c r="AA55" s="1434"/>
      <c r="AB55" s="1433" t="s">
        <v>354</v>
      </c>
      <c r="AC55" s="1434" t="s">
        <v>871</v>
      </c>
      <c r="AD55" s="1435"/>
      <c r="AE55" s="1436"/>
      <c r="AF55" s="1437"/>
      <c r="AG55" s="1437"/>
      <c r="AH55" s="1437"/>
      <c r="AI55" s="1438"/>
      <c r="AJ55" s="1439"/>
      <c r="AK55" s="1440"/>
    </row>
    <row r="56" spans="2:37" ht="14.25" customHeight="1">
      <c r="B56" s="1387"/>
      <c r="C56" s="1344"/>
      <c r="E56" s="1477" t="s">
        <v>887</v>
      </c>
      <c r="F56" s="1478"/>
      <c r="G56" s="1478"/>
      <c r="H56" s="1478"/>
      <c r="I56" s="1478"/>
      <c r="J56" s="1478"/>
      <c r="K56" s="1478"/>
      <c r="L56" s="1478"/>
      <c r="M56" s="1478"/>
      <c r="N56" s="1479"/>
      <c r="O56" s="1429"/>
      <c r="P56" s="1430"/>
      <c r="Q56" s="1429"/>
      <c r="R56" s="1431"/>
      <c r="S56" s="1431"/>
      <c r="T56" s="1431"/>
      <c r="U56" s="1432"/>
      <c r="V56" s="1433" t="s">
        <v>354</v>
      </c>
      <c r="W56" s="1434" t="s">
        <v>869</v>
      </c>
      <c r="X56" s="1434"/>
      <c r="Y56" s="1433" t="s">
        <v>354</v>
      </c>
      <c r="Z56" s="1434" t="s">
        <v>870</v>
      </c>
      <c r="AA56" s="1434"/>
      <c r="AB56" s="1433" t="s">
        <v>354</v>
      </c>
      <c r="AC56" s="1434" t="s">
        <v>871</v>
      </c>
      <c r="AD56" s="1435"/>
      <c r="AE56" s="1436"/>
      <c r="AF56" s="1437"/>
      <c r="AG56" s="1437"/>
      <c r="AH56" s="1437"/>
      <c r="AI56" s="1438"/>
      <c r="AJ56" s="1439"/>
      <c r="AK56" s="1440"/>
    </row>
    <row r="57" spans="2:37" ht="14.25" customHeight="1">
      <c r="B57" s="1387"/>
      <c r="C57" s="1344"/>
      <c r="E57" s="1477" t="s">
        <v>888</v>
      </c>
      <c r="F57" s="1478"/>
      <c r="G57" s="1478"/>
      <c r="H57" s="1478"/>
      <c r="I57" s="1478"/>
      <c r="J57" s="1478"/>
      <c r="K57" s="1478"/>
      <c r="L57" s="1478"/>
      <c r="M57" s="1478"/>
      <c r="N57" s="1479"/>
      <c r="O57" s="1429"/>
      <c r="P57" s="1430"/>
      <c r="Q57" s="1429"/>
      <c r="R57" s="1431"/>
      <c r="S57" s="1431"/>
      <c r="T57" s="1431"/>
      <c r="U57" s="1432"/>
      <c r="V57" s="1433" t="s">
        <v>354</v>
      </c>
      <c r="W57" s="1434" t="s">
        <v>869</v>
      </c>
      <c r="X57" s="1434"/>
      <c r="Y57" s="1433" t="s">
        <v>354</v>
      </c>
      <c r="Z57" s="1434" t="s">
        <v>870</v>
      </c>
      <c r="AA57" s="1434"/>
      <c r="AB57" s="1433" t="s">
        <v>354</v>
      </c>
      <c r="AC57" s="1434" t="s">
        <v>871</v>
      </c>
      <c r="AD57" s="1435"/>
      <c r="AE57" s="1436"/>
      <c r="AF57" s="1437"/>
      <c r="AG57" s="1437"/>
      <c r="AH57" s="1437"/>
      <c r="AI57" s="1438"/>
      <c r="AJ57" s="1439"/>
      <c r="AK57" s="1440"/>
    </row>
    <row r="58" spans="2:37" ht="19.2" customHeight="1">
      <c r="B58" s="1387"/>
      <c r="C58" s="1344"/>
      <c r="E58" s="1480" t="s">
        <v>889</v>
      </c>
      <c r="F58" s="1481"/>
      <c r="G58" s="1481"/>
      <c r="H58" s="1481"/>
      <c r="I58" s="1481"/>
      <c r="J58" s="1481"/>
      <c r="K58" s="1481"/>
      <c r="L58" s="1481"/>
      <c r="M58" s="1481"/>
      <c r="N58" s="1482"/>
      <c r="O58" s="1483"/>
      <c r="P58" s="1484"/>
      <c r="Q58" s="1483"/>
      <c r="R58" s="1361"/>
      <c r="S58" s="1361"/>
      <c r="T58" s="1361"/>
      <c r="U58" s="1051"/>
      <c r="V58" s="1446" t="s">
        <v>354</v>
      </c>
      <c r="W58" s="1447" t="s">
        <v>869</v>
      </c>
      <c r="X58" s="1447"/>
      <c r="Y58" s="1446" t="s">
        <v>354</v>
      </c>
      <c r="Z58" s="1447" t="s">
        <v>870</v>
      </c>
      <c r="AA58" s="1447"/>
      <c r="AB58" s="1446" t="s">
        <v>354</v>
      </c>
      <c r="AC58" s="1447" t="s">
        <v>871</v>
      </c>
      <c r="AD58" s="1448"/>
      <c r="AE58" s="1362"/>
      <c r="AF58" s="1363"/>
      <c r="AG58" s="1363"/>
      <c r="AH58" s="1363"/>
      <c r="AI58" s="1364"/>
      <c r="AJ58" s="1362" t="s">
        <v>914</v>
      </c>
      <c r="AK58" s="1364"/>
    </row>
    <row r="59" spans="2:37" ht="14.25" customHeight="1">
      <c r="B59" s="1387"/>
      <c r="C59" s="1377"/>
      <c r="E59" s="1477" t="s">
        <v>890</v>
      </c>
      <c r="F59" s="1478"/>
      <c r="G59" s="1478"/>
      <c r="H59" s="1478"/>
      <c r="I59" s="1478"/>
      <c r="J59" s="1478"/>
      <c r="K59" s="1478"/>
      <c r="L59" s="1478"/>
      <c r="M59" s="1478"/>
      <c r="N59" s="1479"/>
      <c r="O59" s="1429"/>
      <c r="P59" s="1430"/>
      <c r="Q59" s="1429"/>
      <c r="R59" s="1431"/>
      <c r="S59" s="1431"/>
      <c r="T59" s="1431"/>
      <c r="U59" s="1432"/>
      <c r="V59" s="1433" t="s">
        <v>354</v>
      </c>
      <c r="W59" s="1434" t="s">
        <v>869</v>
      </c>
      <c r="X59" s="1434"/>
      <c r="Y59" s="1433" t="s">
        <v>354</v>
      </c>
      <c r="Z59" s="1434" t="s">
        <v>870</v>
      </c>
      <c r="AA59" s="1434"/>
      <c r="AB59" s="1433" t="s">
        <v>354</v>
      </c>
      <c r="AC59" s="1434" t="s">
        <v>871</v>
      </c>
      <c r="AD59" s="1435"/>
      <c r="AE59" s="1436"/>
      <c r="AF59" s="1437"/>
      <c r="AG59" s="1437"/>
      <c r="AH59" s="1437"/>
      <c r="AI59" s="1438"/>
      <c r="AJ59" s="1439"/>
      <c r="AK59" s="1440"/>
    </row>
    <row r="60" spans="2:37" ht="14.25" customHeight="1">
      <c r="B60" s="1387"/>
      <c r="C60" s="1485" t="s">
        <v>891</v>
      </c>
      <c r="E60" s="1427" t="s">
        <v>892</v>
      </c>
      <c r="F60" s="1427"/>
      <c r="G60" s="1427"/>
      <c r="H60" s="1427"/>
      <c r="I60" s="1427"/>
      <c r="J60" s="1427"/>
      <c r="K60" s="1427"/>
      <c r="L60" s="1427"/>
      <c r="M60" s="1427"/>
      <c r="N60" s="1486"/>
      <c r="O60" s="1429"/>
      <c r="P60" s="1430"/>
      <c r="Q60" s="1429"/>
      <c r="R60" s="1431"/>
      <c r="S60" s="1431"/>
      <c r="T60" s="1431"/>
      <c r="U60" s="1432"/>
      <c r="V60" s="1433" t="s">
        <v>354</v>
      </c>
      <c r="W60" s="1434" t="s">
        <v>869</v>
      </c>
      <c r="X60" s="1434"/>
      <c r="Y60" s="1433" t="s">
        <v>354</v>
      </c>
      <c r="Z60" s="1434" t="s">
        <v>870</v>
      </c>
      <c r="AA60" s="1434"/>
      <c r="AB60" s="1433" t="s">
        <v>354</v>
      </c>
      <c r="AC60" s="1434" t="s">
        <v>871</v>
      </c>
      <c r="AD60" s="1435"/>
      <c r="AE60" s="1436"/>
      <c r="AF60" s="1437"/>
      <c r="AG60" s="1437"/>
      <c r="AH60" s="1437"/>
      <c r="AI60" s="1438"/>
      <c r="AJ60" s="1439"/>
      <c r="AK60" s="1440"/>
    </row>
    <row r="61" spans="2:37" ht="14.25" customHeight="1">
      <c r="B61" s="1387"/>
      <c r="C61" s="1485"/>
      <c r="E61" s="1427" t="s">
        <v>893</v>
      </c>
      <c r="F61" s="1427"/>
      <c r="G61" s="1427"/>
      <c r="H61" s="1427"/>
      <c r="I61" s="1427"/>
      <c r="J61" s="1427"/>
      <c r="K61" s="1427"/>
      <c r="L61" s="1427"/>
      <c r="M61" s="1427"/>
      <c r="N61" s="1486"/>
      <c r="O61" s="1429"/>
      <c r="P61" s="1430"/>
      <c r="Q61" s="1429"/>
      <c r="R61" s="1431"/>
      <c r="S61" s="1431"/>
      <c r="T61" s="1431"/>
      <c r="U61" s="1432"/>
      <c r="V61" s="1433" t="s">
        <v>354</v>
      </c>
      <c r="W61" s="1434" t="s">
        <v>869</v>
      </c>
      <c r="X61" s="1434"/>
      <c r="Y61" s="1433" t="s">
        <v>354</v>
      </c>
      <c r="Z61" s="1434" t="s">
        <v>870</v>
      </c>
      <c r="AA61" s="1434"/>
      <c r="AB61" s="1433" t="s">
        <v>354</v>
      </c>
      <c r="AC61" s="1434" t="s">
        <v>871</v>
      </c>
      <c r="AD61" s="1435"/>
      <c r="AE61" s="1436"/>
      <c r="AF61" s="1437"/>
      <c r="AG61" s="1437"/>
      <c r="AH61" s="1437"/>
      <c r="AI61" s="1438"/>
      <c r="AJ61" s="1439"/>
      <c r="AK61" s="1440"/>
    </row>
    <row r="62" spans="2:37" ht="14.25" customHeight="1" thickBot="1">
      <c r="B62" s="1401"/>
      <c r="C62" s="1485"/>
      <c r="E62" s="1427" t="s">
        <v>894</v>
      </c>
      <c r="F62" s="1427"/>
      <c r="G62" s="1427"/>
      <c r="H62" s="1427"/>
      <c r="I62" s="1427"/>
      <c r="J62" s="1427"/>
      <c r="K62" s="1427"/>
      <c r="L62" s="1427"/>
      <c r="M62" s="1487"/>
      <c r="N62" s="1488"/>
      <c r="O62" s="1489"/>
      <c r="P62" s="1490"/>
      <c r="Q62" s="1489"/>
      <c r="R62" s="1491"/>
      <c r="S62" s="1491"/>
      <c r="T62" s="1491"/>
      <c r="U62" s="1492"/>
      <c r="V62" s="1433" t="s">
        <v>354</v>
      </c>
      <c r="W62" s="1493" t="s">
        <v>869</v>
      </c>
      <c r="X62" s="1493"/>
      <c r="Y62" s="1433" t="s">
        <v>354</v>
      </c>
      <c r="Z62" s="1493" t="s">
        <v>870</v>
      </c>
      <c r="AA62" s="1493"/>
      <c r="AB62" s="1433" t="s">
        <v>354</v>
      </c>
      <c r="AC62" s="1493" t="s">
        <v>871</v>
      </c>
      <c r="AD62" s="1494"/>
      <c r="AE62" s="1495"/>
      <c r="AF62" s="1496"/>
      <c r="AG62" s="1496"/>
      <c r="AH62" s="1496"/>
      <c r="AI62" s="1497"/>
      <c r="AJ62" s="1498"/>
      <c r="AK62" s="1499"/>
    </row>
    <row r="63" spans="2:37" ht="20.399999999999999" customHeight="1" thickBot="1">
      <c r="B63" s="1500" t="s">
        <v>895</v>
      </c>
      <c r="C63" s="1500"/>
      <c r="D63" s="1500"/>
      <c r="E63" s="1500"/>
      <c r="F63" s="1500"/>
      <c r="G63" s="1500"/>
      <c r="H63" s="1500"/>
      <c r="I63" s="1500"/>
      <c r="J63" s="1500"/>
      <c r="K63" s="1500"/>
      <c r="L63" s="1501"/>
      <c r="M63" s="1809">
        <v>1</v>
      </c>
      <c r="N63" s="1502"/>
      <c r="O63" s="1502">
        <v>3</v>
      </c>
      <c r="P63" s="1502"/>
      <c r="Q63" s="1502"/>
      <c r="R63" s="1502"/>
      <c r="S63" s="1502"/>
      <c r="T63" s="1502"/>
      <c r="U63" s="1502"/>
      <c r="V63" s="1502"/>
      <c r="W63" s="1503"/>
      <c r="X63" s="1503"/>
      <c r="Y63" s="1503"/>
      <c r="Z63" s="1503"/>
      <c r="AA63" s="1503"/>
      <c r="AB63" s="1503"/>
      <c r="AC63" s="1503"/>
      <c r="AD63" s="1503"/>
      <c r="AE63" s="1503"/>
      <c r="AF63" s="1504"/>
      <c r="AG63" s="1505"/>
      <c r="AH63" s="1505"/>
      <c r="AI63" s="1505"/>
      <c r="AJ63" s="1505"/>
      <c r="AK63" s="1506"/>
    </row>
    <row r="64" spans="2:37" ht="13.2" customHeight="1">
      <c r="B64" s="1507" t="s">
        <v>896</v>
      </c>
      <c r="C64" s="1507"/>
      <c r="D64" s="1507"/>
      <c r="E64" s="1507"/>
      <c r="F64" s="1507"/>
      <c r="G64" s="1507"/>
      <c r="H64" s="1507"/>
      <c r="I64" s="1507"/>
      <c r="J64" s="1507"/>
      <c r="K64" s="1507"/>
      <c r="L64" s="1507"/>
      <c r="M64" s="1508"/>
      <c r="N64" s="1508"/>
      <c r="O64" s="1508"/>
      <c r="P64" s="1509"/>
      <c r="Q64" s="1509"/>
      <c r="R64" s="1509"/>
      <c r="S64" s="1509"/>
      <c r="T64" s="1509"/>
      <c r="U64" s="1509"/>
      <c r="V64" s="1509"/>
      <c r="W64" s="1510"/>
      <c r="X64" s="1511"/>
      <c r="Y64" s="1511"/>
      <c r="Z64" s="1511"/>
      <c r="AA64" s="1511"/>
      <c r="AB64" s="1511"/>
      <c r="AC64" s="1511"/>
      <c r="AD64" s="1511"/>
      <c r="AE64" s="1511"/>
      <c r="AF64" s="1511"/>
      <c r="AG64" s="1512"/>
      <c r="AH64" s="1512"/>
      <c r="AI64" s="1512"/>
      <c r="AJ64" s="1512"/>
      <c r="AK64" s="1512"/>
    </row>
    <row r="65" spans="2:37" ht="14.25" customHeight="1">
      <c r="B65" s="1337" t="s">
        <v>897</v>
      </c>
      <c r="C65" s="1367" t="s">
        <v>898</v>
      </c>
      <c r="D65" s="1368"/>
      <c r="E65" s="1368"/>
      <c r="F65" s="1368"/>
      <c r="G65" s="1368"/>
      <c r="H65" s="1368"/>
      <c r="I65" s="1368"/>
      <c r="J65" s="1368"/>
      <c r="K65" s="1368"/>
      <c r="L65" s="1368"/>
      <c r="M65" s="1368"/>
      <c r="N65" s="1368"/>
      <c r="O65" s="1368"/>
      <c r="P65" s="1368"/>
      <c r="Q65" s="1368"/>
      <c r="R65" s="1368"/>
      <c r="S65" s="1368"/>
      <c r="T65" s="1368"/>
      <c r="U65" s="1369"/>
      <c r="V65" s="1367" t="s">
        <v>899</v>
      </c>
      <c r="W65" s="1418"/>
      <c r="X65" s="1418"/>
      <c r="Y65" s="1418"/>
      <c r="Z65" s="1418"/>
      <c r="AA65" s="1418"/>
      <c r="AB65" s="1418"/>
      <c r="AC65" s="1418"/>
      <c r="AD65" s="1418"/>
      <c r="AE65" s="1418"/>
      <c r="AF65" s="1418"/>
      <c r="AG65" s="1418"/>
      <c r="AH65" s="1418"/>
      <c r="AI65" s="1418"/>
      <c r="AJ65" s="1418"/>
      <c r="AK65" s="1513"/>
    </row>
    <row r="66" spans="2:37">
      <c r="B66" s="1344"/>
      <c r="C66" s="1514"/>
      <c r="D66" s="1515"/>
      <c r="E66" s="1515"/>
      <c r="F66" s="1515"/>
      <c r="G66" s="1515"/>
      <c r="H66" s="1515"/>
      <c r="I66" s="1515"/>
      <c r="J66" s="1515"/>
      <c r="K66" s="1515"/>
      <c r="L66" s="1515"/>
      <c r="M66" s="1515"/>
      <c r="N66" s="1515"/>
      <c r="O66" s="1515"/>
      <c r="P66" s="1515"/>
      <c r="Q66" s="1515"/>
      <c r="R66" s="1515"/>
      <c r="S66" s="1515"/>
      <c r="T66" s="1515"/>
      <c r="U66" s="1516"/>
      <c r="V66" s="1514"/>
      <c r="W66" s="1515"/>
      <c r="X66" s="1515"/>
      <c r="Y66" s="1515"/>
      <c r="Z66" s="1515"/>
      <c r="AA66" s="1515"/>
      <c r="AB66" s="1515"/>
      <c r="AC66" s="1515"/>
      <c r="AD66" s="1515"/>
      <c r="AE66" s="1515"/>
      <c r="AF66" s="1515"/>
      <c r="AG66" s="1515"/>
      <c r="AH66" s="1515"/>
      <c r="AI66" s="1515"/>
      <c r="AJ66" s="1515"/>
      <c r="AK66" s="1516"/>
    </row>
    <row r="67" spans="2:37">
      <c r="B67" s="1344"/>
      <c r="C67" s="1412"/>
      <c r="D67" s="1517"/>
      <c r="E67" s="1517"/>
      <c r="F67" s="1517"/>
      <c r="G67" s="1517"/>
      <c r="H67" s="1517"/>
      <c r="I67" s="1517"/>
      <c r="J67" s="1517"/>
      <c r="K67" s="1517"/>
      <c r="L67" s="1517"/>
      <c r="M67" s="1517"/>
      <c r="N67" s="1517"/>
      <c r="O67" s="1517"/>
      <c r="P67" s="1517"/>
      <c r="Q67" s="1517"/>
      <c r="R67" s="1517"/>
      <c r="S67" s="1517"/>
      <c r="T67" s="1517"/>
      <c r="U67" s="1414"/>
      <c r="V67" s="1412"/>
      <c r="W67" s="1517"/>
      <c r="X67" s="1517"/>
      <c r="Y67" s="1517"/>
      <c r="Z67" s="1517"/>
      <c r="AA67" s="1517"/>
      <c r="AB67" s="1517"/>
      <c r="AC67" s="1517"/>
      <c r="AD67" s="1517"/>
      <c r="AE67" s="1517"/>
      <c r="AF67" s="1517"/>
      <c r="AG67" s="1517"/>
      <c r="AH67" s="1517"/>
      <c r="AI67" s="1517"/>
      <c r="AJ67" s="1517"/>
      <c r="AK67" s="1414"/>
    </row>
    <row r="68" spans="2:37">
      <c r="B68" s="1344"/>
      <c r="C68" s="1412"/>
      <c r="D68" s="1517"/>
      <c r="E68" s="1517"/>
      <c r="F68" s="1517"/>
      <c r="G68" s="1517"/>
      <c r="H68" s="1517"/>
      <c r="I68" s="1517"/>
      <c r="J68" s="1517"/>
      <c r="K68" s="1517"/>
      <c r="L68" s="1517"/>
      <c r="M68" s="1517"/>
      <c r="N68" s="1517"/>
      <c r="O68" s="1517"/>
      <c r="P68" s="1517"/>
      <c r="Q68" s="1517"/>
      <c r="R68" s="1517"/>
      <c r="S68" s="1517"/>
      <c r="T68" s="1517"/>
      <c r="U68" s="1414"/>
      <c r="V68" s="1412"/>
      <c r="W68" s="1517"/>
      <c r="X68" s="1517"/>
      <c r="Y68" s="1517"/>
      <c r="Z68" s="1517"/>
      <c r="AA68" s="1517"/>
      <c r="AB68" s="1517"/>
      <c r="AC68" s="1517"/>
      <c r="AD68" s="1517"/>
      <c r="AE68" s="1517"/>
      <c r="AF68" s="1517"/>
      <c r="AG68" s="1517"/>
      <c r="AH68" s="1517"/>
      <c r="AI68" s="1517"/>
      <c r="AJ68" s="1517"/>
      <c r="AK68" s="1414"/>
    </row>
    <row r="69" spans="2:37">
      <c r="B69" s="1344"/>
      <c r="C69" s="1412"/>
      <c r="D69" s="1517"/>
      <c r="E69" s="1517"/>
      <c r="F69" s="1517"/>
      <c r="G69" s="1517"/>
      <c r="H69" s="1517"/>
      <c r="I69" s="1517"/>
      <c r="J69" s="1517"/>
      <c r="K69" s="1517"/>
      <c r="L69" s="1517"/>
      <c r="M69" s="1517"/>
      <c r="N69" s="1517"/>
      <c r="O69" s="1517"/>
      <c r="P69" s="1517"/>
      <c r="Q69" s="1517"/>
      <c r="R69" s="1517"/>
      <c r="S69" s="1517"/>
      <c r="T69" s="1517"/>
      <c r="U69" s="1414"/>
      <c r="V69" s="1412"/>
      <c r="W69" s="1517"/>
      <c r="X69" s="1517"/>
      <c r="Y69" s="1517"/>
      <c r="Z69" s="1517"/>
      <c r="AA69" s="1517"/>
      <c r="AB69" s="1517"/>
      <c r="AC69" s="1517"/>
      <c r="AD69" s="1517"/>
      <c r="AE69" s="1517"/>
      <c r="AF69" s="1517"/>
      <c r="AG69" s="1517"/>
      <c r="AH69" s="1517"/>
      <c r="AI69" s="1517"/>
      <c r="AJ69" s="1517"/>
      <c r="AK69" s="1414"/>
    </row>
    <row r="70" spans="2:37">
      <c r="B70" s="1344"/>
      <c r="C70" s="1412"/>
      <c r="D70" s="1517"/>
      <c r="E70" s="1517"/>
      <c r="F70" s="1517"/>
      <c r="G70" s="1517"/>
      <c r="H70" s="1517"/>
      <c r="I70" s="1517"/>
      <c r="J70" s="1517"/>
      <c r="K70" s="1517"/>
      <c r="L70" s="1517"/>
      <c r="M70" s="1517"/>
      <c r="N70" s="1517"/>
      <c r="O70" s="1517"/>
      <c r="P70" s="1517"/>
      <c r="Q70" s="1517"/>
      <c r="R70" s="1517"/>
      <c r="S70" s="1517"/>
      <c r="T70" s="1517"/>
      <c r="U70" s="1414"/>
      <c r="V70" s="1412"/>
      <c r="W70" s="1517"/>
      <c r="X70" s="1517"/>
      <c r="Y70" s="1517"/>
      <c r="Z70" s="1517"/>
      <c r="AA70" s="1517"/>
      <c r="AB70" s="1517"/>
      <c r="AC70" s="1517"/>
      <c r="AD70" s="1517"/>
      <c r="AE70" s="1517"/>
      <c r="AF70" s="1517"/>
      <c r="AG70" s="1517"/>
      <c r="AH70" s="1517"/>
      <c r="AI70" s="1517"/>
      <c r="AJ70" s="1517"/>
      <c r="AK70" s="1414"/>
    </row>
    <row r="71" spans="2:37">
      <c r="B71" s="1344"/>
      <c r="C71" s="1412"/>
      <c r="D71" s="1413"/>
      <c r="E71" s="1413"/>
      <c r="F71" s="1413"/>
      <c r="G71" s="1413"/>
      <c r="H71" s="1413"/>
      <c r="I71" s="1413"/>
      <c r="J71" s="1413"/>
      <c r="K71" s="1413"/>
      <c r="L71" s="1413"/>
      <c r="M71" s="1413"/>
      <c r="N71" s="1413"/>
      <c r="O71" s="1413"/>
      <c r="P71" s="1413"/>
      <c r="Q71" s="1413"/>
      <c r="R71" s="1413"/>
      <c r="S71" s="1413"/>
      <c r="T71" s="1413"/>
      <c r="U71" s="1414"/>
      <c r="V71" s="1412"/>
      <c r="W71" s="1413"/>
      <c r="X71" s="1413"/>
      <c r="Y71" s="1413"/>
      <c r="Z71" s="1413"/>
      <c r="AA71" s="1413"/>
      <c r="AB71" s="1413"/>
      <c r="AC71" s="1413"/>
      <c r="AD71" s="1413"/>
      <c r="AE71" s="1413"/>
      <c r="AF71" s="1413"/>
      <c r="AG71" s="1413"/>
      <c r="AH71" s="1413"/>
      <c r="AI71" s="1413"/>
      <c r="AJ71" s="1413"/>
      <c r="AK71" s="1414"/>
    </row>
    <row r="72" spans="2:37">
      <c r="B72" s="1344"/>
      <c r="C72" s="1412"/>
      <c r="D72" s="1413"/>
      <c r="E72" s="1413"/>
      <c r="F72" s="1413"/>
      <c r="G72" s="1413"/>
      <c r="H72" s="1413"/>
      <c r="I72" s="1413"/>
      <c r="J72" s="1413"/>
      <c r="K72" s="1413"/>
      <c r="L72" s="1413"/>
      <c r="M72" s="1413"/>
      <c r="N72" s="1413"/>
      <c r="O72" s="1413"/>
      <c r="P72" s="1413"/>
      <c r="Q72" s="1413"/>
      <c r="R72" s="1413"/>
      <c r="S72" s="1413"/>
      <c r="T72" s="1413"/>
      <c r="U72" s="1414"/>
      <c r="V72" s="1412"/>
      <c r="W72" s="1413"/>
      <c r="X72" s="1413"/>
      <c r="Y72" s="1413"/>
      <c r="Z72" s="1413"/>
      <c r="AA72" s="1413"/>
      <c r="AB72" s="1413"/>
      <c r="AC72" s="1413"/>
      <c r="AD72" s="1413"/>
      <c r="AE72" s="1413"/>
      <c r="AF72" s="1413"/>
      <c r="AG72" s="1413"/>
      <c r="AH72" s="1413"/>
      <c r="AI72" s="1413"/>
      <c r="AJ72" s="1413"/>
      <c r="AK72" s="1414"/>
    </row>
    <row r="73" spans="2:37">
      <c r="B73" s="1377"/>
      <c r="C73" s="1423"/>
      <c r="D73" s="1424"/>
      <c r="E73" s="1424"/>
      <c r="F73" s="1424"/>
      <c r="G73" s="1424"/>
      <c r="H73" s="1424"/>
      <c r="I73" s="1424"/>
      <c r="J73" s="1424"/>
      <c r="K73" s="1424"/>
      <c r="L73" s="1424"/>
      <c r="M73" s="1424"/>
      <c r="N73" s="1424"/>
      <c r="O73" s="1424"/>
      <c r="P73" s="1424"/>
      <c r="Q73" s="1424"/>
      <c r="R73" s="1424"/>
      <c r="S73" s="1424"/>
      <c r="T73" s="1424"/>
      <c r="U73" s="1425"/>
      <c r="V73" s="1423"/>
      <c r="W73" s="1424"/>
      <c r="X73" s="1424"/>
      <c r="Y73" s="1424"/>
      <c r="Z73" s="1424"/>
      <c r="AA73" s="1424"/>
      <c r="AB73" s="1424"/>
      <c r="AC73" s="1424"/>
      <c r="AD73" s="1424"/>
      <c r="AE73" s="1424"/>
      <c r="AF73" s="1424"/>
      <c r="AG73" s="1424"/>
      <c r="AH73" s="1424"/>
      <c r="AI73" s="1424"/>
      <c r="AJ73" s="1424"/>
      <c r="AK73" s="1425"/>
    </row>
    <row r="74" spans="2:37" ht="14.25" customHeight="1">
      <c r="B74" s="1360" t="s">
        <v>900</v>
      </c>
      <c r="C74" s="1361"/>
      <c r="D74" s="1361"/>
      <c r="E74" s="1361"/>
      <c r="F74" s="1051"/>
      <c r="G74" s="1366" t="s">
        <v>901</v>
      </c>
      <c r="H74" s="1366"/>
      <c r="I74" s="1366"/>
      <c r="J74" s="1366"/>
      <c r="K74" s="1366"/>
      <c r="L74" s="1366"/>
      <c r="M74" s="1366"/>
      <c r="N74" s="1366"/>
      <c r="O74" s="1366"/>
      <c r="P74" s="1366"/>
      <c r="Q74" s="1366"/>
      <c r="R74" s="1366"/>
      <c r="S74" s="1366"/>
      <c r="T74" s="1366"/>
      <c r="U74" s="1366"/>
      <c r="V74" s="1366"/>
      <c r="W74" s="1366"/>
      <c r="X74" s="1366"/>
      <c r="Y74" s="1366"/>
      <c r="Z74" s="1366"/>
      <c r="AA74" s="1366"/>
      <c r="AB74" s="1366"/>
      <c r="AC74" s="1366"/>
      <c r="AD74" s="1366"/>
      <c r="AE74" s="1366"/>
      <c r="AF74" s="1366"/>
      <c r="AG74" s="1366"/>
      <c r="AH74" s="1366"/>
      <c r="AI74" s="1366"/>
      <c r="AJ74" s="1366"/>
      <c r="AK74" s="1366"/>
    </row>
    <row r="75" spans="2:37" ht="8.4" customHeight="1"/>
    <row r="76" spans="2:37">
      <c r="B76" s="1328" t="s">
        <v>902</v>
      </c>
    </row>
    <row r="77" spans="2:37">
      <c r="B77" s="1328" t="s">
        <v>903</v>
      </c>
    </row>
    <row r="78" spans="2:37">
      <c r="B78" s="1328" t="s">
        <v>904</v>
      </c>
    </row>
    <row r="79" spans="2:37">
      <c r="B79" s="1328" t="s">
        <v>905</v>
      </c>
    </row>
    <row r="80" spans="2:37">
      <c r="B80" s="1328" t="s">
        <v>906</v>
      </c>
    </row>
    <row r="81" spans="2:3">
      <c r="B81" s="1328" t="s">
        <v>907</v>
      </c>
    </row>
    <row r="82" spans="2:3">
      <c r="B82" s="1328" t="s">
        <v>908</v>
      </c>
    </row>
    <row r="83" spans="2:3">
      <c r="C83" s="1328" t="s">
        <v>909</v>
      </c>
    </row>
    <row r="84" spans="2:3">
      <c r="B84" s="1328" t="s">
        <v>910</v>
      </c>
    </row>
    <row r="85" spans="2:3">
      <c r="B85" s="1328" t="s">
        <v>911</v>
      </c>
    </row>
    <row r="86" spans="2:3">
      <c r="B86" s="1328" t="s">
        <v>912</v>
      </c>
    </row>
  </sheetData>
  <mergeCells count="318">
    <mergeCell ref="AE63:AF63"/>
    <mergeCell ref="AG63:AK63"/>
    <mergeCell ref="M63:N63"/>
    <mergeCell ref="O63:P63"/>
    <mergeCell ref="Q63:R63"/>
    <mergeCell ref="S63:T63"/>
    <mergeCell ref="U63:V63"/>
    <mergeCell ref="W63:X63"/>
    <mergeCell ref="Y63:Z63"/>
    <mergeCell ref="AA63:AB63"/>
    <mergeCell ref="AC63:AD63"/>
    <mergeCell ref="B74:F74"/>
    <mergeCell ref="G74:AK74"/>
    <mergeCell ref="B6:J6"/>
    <mergeCell ref="B63:L63"/>
    <mergeCell ref="B64:O64"/>
    <mergeCell ref="B65:B73"/>
    <mergeCell ref="C65:U65"/>
    <mergeCell ref="V65:AK65"/>
    <mergeCell ref="C66:U73"/>
    <mergeCell ref="V66:AK73"/>
    <mergeCell ref="AJ61:AK61"/>
    <mergeCell ref="E62:N62"/>
    <mergeCell ref="O62:P62"/>
    <mergeCell ref="Q62:U62"/>
    <mergeCell ref="W62:X62"/>
    <mergeCell ref="Z62:AA62"/>
    <mergeCell ref="AC62:AD62"/>
    <mergeCell ref="AE62:AI62"/>
    <mergeCell ref="AJ62:AK62"/>
    <mergeCell ref="AC60:AD60"/>
    <mergeCell ref="AE60:AI60"/>
    <mergeCell ref="AJ60:AK60"/>
    <mergeCell ref="E61:N61"/>
    <mergeCell ref="O61:P61"/>
    <mergeCell ref="Q61:U61"/>
    <mergeCell ref="W61:X61"/>
    <mergeCell ref="Z61:AA61"/>
    <mergeCell ref="AC61:AD61"/>
    <mergeCell ref="AE61:AI61"/>
    <mergeCell ref="C60:C62"/>
    <mergeCell ref="E60:N60"/>
    <mergeCell ref="O60:P60"/>
    <mergeCell ref="Q60:U60"/>
    <mergeCell ref="W60:X60"/>
    <mergeCell ref="Z60:AA60"/>
    <mergeCell ref="AE58:AI58"/>
    <mergeCell ref="AJ58:AK58"/>
    <mergeCell ref="E59:N59"/>
    <mergeCell ref="O59:P59"/>
    <mergeCell ref="Q59:U59"/>
    <mergeCell ref="W59:X59"/>
    <mergeCell ref="Z59:AA59"/>
    <mergeCell ref="AC59:AD59"/>
    <mergeCell ref="AE59:AI59"/>
    <mergeCell ref="AJ59:AK59"/>
    <mergeCell ref="E58:N58"/>
    <mergeCell ref="O58:P58"/>
    <mergeCell ref="Q58:U58"/>
    <mergeCell ref="W58:X58"/>
    <mergeCell ref="Z58:AA58"/>
    <mergeCell ref="AC58:AD58"/>
    <mergeCell ref="AE56:AI56"/>
    <mergeCell ref="AJ56:AK56"/>
    <mergeCell ref="E57:N57"/>
    <mergeCell ref="O57:P57"/>
    <mergeCell ref="Q57:U57"/>
    <mergeCell ref="W57:X57"/>
    <mergeCell ref="Z57:AA57"/>
    <mergeCell ref="AC57:AD57"/>
    <mergeCell ref="AE57:AI57"/>
    <mergeCell ref="AJ57:AK57"/>
    <mergeCell ref="E56:N56"/>
    <mergeCell ref="O56:P56"/>
    <mergeCell ref="Q56:U56"/>
    <mergeCell ref="W56:X56"/>
    <mergeCell ref="Z56:AA56"/>
    <mergeCell ref="AC56:AD56"/>
    <mergeCell ref="AE54:AI54"/>
    <mergeCell ref="AJ54:AK54"/>
    <mergeCell ref="E55:N55"/>
    <mergeCell ref="O55:P55"/>
    <mergeCell ref="Q55:U55"/>
    <mergeCell ref="W55:X55"/>
    <mergeCell ref="Z55:AA55"/>
    <mergeCell ref="AC55:AD55"/>
    <mergeCell ref="AE55:AI55"/>
    <mergeCell ref="AJ55:AK55"/>
    <mergeCell ref="E54:N54"/>
    <mergeCell ref="O54:P54"/>
    <mergeCell ref="Q54:U54"/>
    <mergeCell ref="W54:X54"/>
    <mergeCell ref="Z54:AA54"/>
    <mergeCell ref="AC54:AD54"/>
    <mergeCell ref="AE52:AI52"/>
    <mergeCell ref="AJ52:AK52"/>
    <mergeCell ref="E53:N53"/>
    <mergeCell ref="O53:P53"/>
    <mergeCell ref="Q53:U53"/>
    <mergeCell ref="W53:X53"/>
    <mergeCell ref="Z53:AA53"/>
    <mergeCell ref="AC53:AD53"/>
    <mergeCell ref="AE53:AI53"/>
    <mergeCell ref="AJ53:AK53"/>
    <mergeCell ref="E52:N52"/>
    <mergeCell ref="O52:P52"/>
    <mergeCell ref="Q52:U52"/>
    <mergeCell ref="W52:X52"/>
    <mergeCell ref="Z52:AA52"/>
    <mergeCell ref="AC52:AD52"/>
    <mergeCell ref="AE50:AI50"/>
    <mergeCell ref="AJ50:AK50"/>
    <mergeCell ref="E51:N51"/>
    <mergeCell ref="O51:P51"/>
    <mergeCell ref="Q51:U51"/>
    <mergeCell ref="W51:X51"/>
    <mergeCell ref="Z51:AA51"/>
    <mergeCell ref="AC51:AD51"/>
    <mergeCell ref="AE51:AI51"/>
    <mergeCell ref="AJ51:AK51"/>
    <mergeCell ref="E50:N50"/>
    <mergeCell ref="O50:P50"/>
    <mergeCell ref="Q50:U50"/>
    <mergeCell ref="W50:X50"/>
    <mergeCell ref="Z50:AA50"/>
    <mergeCell ref="AC50:AD50"/>
    <mergeCell ref="AE48:AI48"/>
    <mergeCell ref="AJ48:AK48"/>
    <mergeCell ref="E49:N49"/>
    <mergeCell ref="O49:P49"/>
    <mergeCell ref="Q49:U49"/>
    <mergeCell ref="W49:X49"/>
    <mergeCell ref="Z49:AA49"/>
    <mergeCell ref="AC49:AD49"/>
    <mergeCell ref="AE49:AI49"/>
    <mergeCell ref="AJ49:AK49"/>
    <mergeCell ref="E48:N48"/>
    <mergeCell ref="O48:P48"/>
    <mergeCell ref="Q48:U48"/>
    <mergeCell ref="W48:X48"/>
    <mergeCell ref="Z48:AA48"/>
    <mergeCell ref="AC48:AD48"/>
    <mergeCell ref="Z47:AA47"/>
    <mergeCell ref="AC47:AD47"/>
    <mergeCell ref="AE47:AI47"/>
    <mergeCell ref="AJ47:AK47"/>
    <mergeCell ref="E46:N46"/>
    <mergeCell ref="O46:P46"/>
    <mergeCell ref="Q46:U46"/>
    <mergeCell ref="W46:X46"/>
    <mergeCell ref="Z46:AA46"/>
    <mergeCell ref="AC46:AD46"/>
    <mergeCell ref="AJ45:AK45"/>
    <mergeCell ref="E44:N44"/>
    <mergeCell ref="O44:P44"/>
    <mergeCell ref="Q44:U44"/>
    <mergeCell ref="W44:X44"/>
    <mergeCell ref="Z44:AA44"/>
    <mergeCell ref="AC44:AD44"/>
    <mergeCell ref="AE46:AI46"/>
    <mergeCell ref="AJ46:AK46"/>
    <mergeCell ref="AJ43:AK43"/>
    <mergeCell ref="O42:P42"/>
    <mergeCell ref="Q42:U42"/>
    <mergeCell ref="W42:X42"/>
    <mergeCell ref="Z42:AA42"/>
    <mergeCell ref="AC42:AD42"/>
    <mergeCell ref="AE42:AI42"/>
    <mergeCell ref="AE44:AI44"/>
    <mergeCell ref="AJ44:AK44"/>
    <mergeCell ref="AJ38:AK38"/>
    <mergeCell ref="Q39:U39"/>
    <mergeCell ref="V39:AD39"/>
    <mergeCell ref="AE39:AI39"/>
    <mergeCell ref="AJ39:AK39"/>
    <mergeCell ref="C40:C59"/>
    <mergeCell ref="E40:N40"/>
    <mergeCell ref="O40:P40"/>
    <mergeCell ref="Q40:U40"/>
    <mergeCell ref="W40:X40"/>
    <mergeCell ref="AJ40:AK40"/>
    <mergeCell ref="E41:N41"/>
    <mergeCell ref="O41:P41"/>
    <mergeCell ref="Q41:U41"/>
    <mergeCell ref="W41:X41"/>
    <mergeCell ref="Z41:AA41"/>
    <mergeCell ref="AC41:AD41"/>
    <mergeCell ref="AE41:AI41"/>
    <mergeCell ref="AJ41:AK41"/>
    <mergeCell ref="AJ42:AK42"/>
    <mergeCell ref="E43:N43"/>
    <mergeCell ref="O43:P43"/>
    <mergeCell ref="Q43:U43"/>
    <mergeCell ref="W43:X43"/>
    <mergeCell ref="B38:B62"/>
    <mergeCell ref="C38:N39"/>
    <mergeCell ref="O38:P39"/>
    <mergeCell ref="Q38:U38"/>
    <mergeCell ref="V38:AD38"/>
    <mergeCell ref="AE38:AI38"/>
    <mergeCell ref="Z40:AA40"/>
    <mergeCell ref="AC40:AD40"/>
    <mergeCell ref="AE40:AI40"/>
    <mergeCell ref="E42:N42"/>
    <mergeCell ref="Z43:AA43"/>
    <mergeCell ref="AC43:AD43"/>
    <mergeCell ref="AE43:AI43"/>
    <mergeCell ref="E45:N45"/>
    <mergeCell ref="O45:P45"/>
    <mergeCell ref="Q45:U45"/>
    <mergeCell ref="W45:X45"/>
    <mergeCell ref="Z45:AA45"/>
    <mergeCell ref="AC45:AD45"/>
    <mergeCell ref="AE45:AI45"/>
    <mergeCell ref="E47:N47"/>
    <mergeCell ref="O47:P47"/>
    <mergeCell ref="Q47:U47"/>
    <mergeCell ref="W47:X47"/>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N12:O12"/>
    <mergeCell ref="AB12:AI12"/>
    <mergeCell ref="AJ12:AK12"/>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AG1:AK2"/>
    <mergeCell ref="AB1:AF2"/>
    <mergeCell ref="V7:X7"/>
    <mergeCell ref="Y7:AK7"/>
    <mergeCell ref="Y8:AK8"/>
    <mergeCell ref="V9:X9"/>
    <mergeCell ref="Y9:AK9"/>
    <mergeCell ref="Y10:AK10"/>
    <mergeCell ref="B4:AK4"/>
    <mergeCell ref="AF5:AG5"/>
    <mergeCell ref="AI5:AJ5"/>
  </mergeCells>
  <phoneticPr fontId="5"/>
  <dataValidations count="2">
    <dataValidation type="list" allowBlank="1" showInputMessage="1" showErrorMessage="1" sqref="O40:P62">
      <formula1>"○"</formula1>
    </dataValidation>
    <dataValidation type="list" allowBlank="1" showInputMessage="1" showErrorMessage="1" sqref="AB40:AB62 Y40:Y62 V40:V62">
      <formula1>"□,■"</formula1>
    </dataValidation>
  </dataValidations>
  <pageMargins left="0.7" right="0.7" top="0.75" bottom="0.75" header="0.3" footer="0.3"/>
  <pageSetup paperSize="9" scale="72" orientation="portrait" r:id="rId1"/>
  <rowBreaks count="1" manualBreakCount="1">
    <brk id="74"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BB108"/>
  <sheetViews>
    <sheetView workbookViewId="0">
      <selection activeCell="S6" sqref="S6"/>
    </sheetView>
  </sheetViews>
  <sheetFormatPr defaultColWidth="9.28515625" defaultRowHeight="13.2"/>
  <cols>
    <col min="1" max="1" width="1.85546875" style="538" customWidth="1"/>
    <col min="2" max="3" width="9.28515625" style="538"/>
    <col min="4" max="4" width="54.140625" style="538" customWidth="1"/>
    <col min="5" max="16384" width="9.28515625" style="538"/>
  </cols>
  <sheetData>
    <row r="1" spans="2:11" ht="14.4">
      <c r="B1" s="538" t="s">
        <v>629</v>
      </c>
      <c r="D1" s="539"/>
      <c r="E1" s="539"/>
      <c r="F1" s="539"/>
    </row>
    <row r="2" spans="2:11" s="541" customFormat="1" ht="20.25" customHeight="1">
      <c r="B2" s="540" t="s">
        <v>630</v>
      </c>
      <c r="C2" s="540"/>
      <c r="D2" s="539"/>
      <c r="E2" s="539"/>
      <c r="F2" s="539"/>
    </row>
    <row r="3" spans="2:11" s="541" customFormat="1" ht="20.25" customHeight="1">
      <c r="B3" s="540"/>
      <c r="C3" s="540"/>
      <c r="D3" s="539"/>
      <c r="E3" s="539"/>
      <c r="F3" s="539"/>
    </row>
    <row r="4" spans="2:11" s="543" customFormat="1" ht="20.25" customHeight="1">
      <c r="B4" s="542"/>
      <c r="C4" s="539" t="s">
        <v>631</v>
      </c>
      <c r="D4" s="539"/>
      <c r="F4" s="1296" t="s">
        <v>632</v>
      </c>
      <c r="G4" s="1296"/>
      <c r="H4" s="1296"/>
      <c r="I4" s="1296"/>
      <c r="J4" s="1296"/>
      <c r="K4" s="1296"/>
    </row>
    <row r="5" spans="2:11" s="543" customFormat="1" ht="20.25" customHeight="1">
      <c r="B5" s="544"/>
      <c r="C5" s="539" t="s">
        <v>633</v>
      </c>
      <c r="D5" s="539"/>
      <c r="F5" s="1296"/>
      <c r="G5" s="1296"/>
      <c r="H5" s="1296"/>
      <c r="I5" s="1296"/>
      <c r="J5" s="1296"/>
      <c r="K5" s="1296"/>
    </row>
    <row r="6" spans="2:11" s="541" customFormat="1" ht="20.25" customHeight="1">
      <c r="B6" s="545" t="s">
        <v>634</v>
      </c>
      <c r="C6" s="539"/>
      <c r="D6" s="539"/>
      <c r="E6" s="486"/>
      <c r="F6" s="546"/>
    </row>
    <row r="7" spans="2:11" s="541" customFormat="1" ht="20.25" customHeight="1">
      <c r="B7" s="540"/>
      <c r="C7" s="540"/>
      <c r="D7" s="539"/>
      <c r="E7" s="486"/>
      <c r="F7" s="546"/>
    </row>
    <row r="8" spans="2:11" s="541" customFormat="1" ht="20.25" customHeight="1">
      <c r="B8" s="539" t="s">
        <v>635</v>
      </c>
      <c r="C8" s="540"/>
      <c r="D8" s="539"/>
      <c r="E8" s="486"/>
      <c r="F8" s="546"/>
    </row>
    <row r="9" spans="2:11" s="541" customFormat="1" ht="20.25" customHeight="1">
      <c r="B9" s="540"/>
      <c r="C9" s="540"/>
      <c r="D9" s="539"/>
      <c r="E9" s="539"/>
      <c r="F9" s="539"/>
    </row>
    <row r="10" spans="2:11" s="541" customFormat="1" ht="20.25" customHeight="1">
      <c r="B10" s="539" t="s">
        <v>636</v>
      </c>
      <c r="C10" s="540"/>
      <c r="D10" s="539"/>
      <c r="E10" s="539"/>
      <c r="F10" s="539"/>
    </row>
    <row r="11" spans="2:11" s="541" customFormat="1" ht="20.25" customHeight="1">
      <c r="B11" s="539"/>
      <c r="C11" s="540"/>
      <c r="D11" s="539"/>
    </row>
    <row r="12" spans="2:11" s="541" customFormat="1" ht="20.25" customHeight="1">
      <c r="B12" s="539" t="s">
        <v>637</v>
      </c>
      <c r="C12" s="540"/>
      <c r="D12" s="539"/>
    </row>
    <row r="13" spans="2:11" s="541" customFormat="1" ht="20.25" customHeight="1">
      <c r="B13" s="539"/>
      <c r="C13" s="540"/>
      <c r="D13" s="539"/>
    </row>
    <row r="14" spans="2:11" s="541" customFormat="1" ht="20.25" customHeight="1">
      <c r="B14" s="539" t="s">
        <v>638</v>
      </c>
      <c r="C14" s="540"/>
      <c r="D14" s="539"/>
    </row>
    <row r="15" spans="2:11" s="541" customFormat="1" ht="20.25" customHeight="1">
      <c r="B15" s="539"/>
      <c r="C15" s="540"/>
      <c r="D15" s="539"/>
    </row>
    <row r="16" spans="2:11" s="541" customFormat="1" ht="20.25" customHeight="1">
      <c r="B16" s="539" t="s">
        <v>639</v>
      </c>
      <c r="C16" s="540"/>
      <c r="D16" s="539"/>
    </row>
    <row r="17" spans="2:25" s="541" customFormat="1" ht="20.25" customHeight="1">
      <c r="B17" s="539" t="s">
        <v>640</v>
      </c>
      <c r="C17" s="540"/>
      <c r="D17" s="539"/>
    </row>
    <row r="18" spans="2:25" s="541" customFormat="1" ht="20.25" customHeight="1">
      <c r="B18" s="539"/>
      <c r="C18" s="540"/>
      <c r="D18" s="539"/>
    </row>
    <row r="19" spans="2:25" s="541" customFormat="1" ht="17.25" customHeight="1">
      <c r="B19" s="539" t="s">
        <v>641</v>
      </c>
      <c r="C19" s="539"/>
      <c r="D19" s="539"/>
    </row>
    <row r="20" spans="2:25" s="541" customFormat="1" ht="17.25" customHeight="1">
      <c r="B20" s="539" t="s">
        <v>642</v>
      </c>
      <c r="C20" s="539"/>
      <c r="D20" s="539"/>
    </row>
    <row r="21" spans="2:25" s="541" customFormat="1" ht="17.25" customHeight="1">
      <c r="B21" s="539"/>
      <c r="C21" s="539"/>
      <c r="D21" s="539"/>
    </row>
    <row r="22" spans="2:25" s="541" customFormat="1" ht="17.25" customHeight="1">
      <c r="B22" s="539"/>
      <c r="C22" s="547" t="s">
        <v>467</v>
      </c>
      <c r="D22" s="547" t="s">
        <v>643</v>
      </c>
    </row>
    <row r="23" spans="2:25" s="541" customFormat="1" ht="17.25" customHeight="1">
      <c r="B23" s="539"/>
      <c r="C23" s="547">
        <v>1</v>
      </c>
      <c r="D23" s="548" t="s">
        <v>480</v>
      </c>
    </row>
    <row r="24" spans="2:25" s="541" customFormat="1" ht="17.25" customHeight="1">
      <c r="B24" s="539"/>
      <c r="C24" s="547">
        <v>2</v>
      </c>
      <c r="D24" s="548" t="s">
        <v>488</v>
      </c>
    </row>
    <row r="25" spans="2:25" s="541" customFormat="1" ht="17.25" customHeight="1">
      <c r="B25" s="539"/>
      <c r="C25" s="547">
        <v>3</v>
      </c>
      <c r="D25" s="548" t="s">
        <v>491</v>
      </c>
    </row>
    <row r="26" spans="2:25" s="541" customFormat="1" ht="17.25" customHeight="1">
      <c r="B26" s="539"/>
      <c r="C26" s="547">
        <v>4</v>
      </c>
      <c r="D26" s="548" t="s">
        <v>507</v>
      </c>
    </row>
    <row r="27" spans="2:25" s="541" customFormat="1" ht="17.25" customHeight="1">
      <c r="B27" s="539"/>
      <c r="C27" s="547">
        <v>5</v>
      </c>
      <c r="D27" s="548" t="s">
        <v>644</v>
      </c>
    </row>
    <row r="28" spans="2:25" s="541" customFormat="1" ht="17.25" customHeight="1">
      <c r="B28" s="539"/>
      <c r="C28" s="547">
        <v>6</v>
      </c>
      <c r="D28" s="548" t="s">
        <v>645</v>
      </c>
    </row>
    <row r="29" spans="2:25" s="541" customFormat="1" ht="17.25" customHeight="1">
      <c r="B29" s="539"/>
      <c r="C29" s="486"/>
      <c r="D29" s="546"/>
    </row>
    <row r="30" spans="2:25" s="541" customFormat="1" ht="17.25" customHeight="1">
      <c r="B30" s="539" t="s">
        <v>646</v>
      </c>
      <c r="C30" s="539"/>
      <c r="D30" s="539"/>
      <c r="E30" s="543"/>
      <c r="F30" s="543"/>
    </row>
    <row r="31" spans="2:25" s="541" customFormat="1" ht="17.25" customHeight="1">
      <c r="B31" s="539" t="s">
        <v>647</v>
      </c>
      <c r="C31" s="539"/>
      <c r="D31" s="539"/>
      <c r="E31" s="543"/>
      <c r="F31" s="543"/>
    </row>
    <row r="32" spans="2:25" s="541" customFormat="1" ht="17.25" customHeight="1">
      <c r="B32" s="539"/>
      <c r="C32" s="539"/>
      <c r="D32" s="539"/>
      <c r="E32" s="543"/>
      <c r="F32" s="543"/>
      <c r="G32" s="549"/>
      <c r="H32" s="549"/>
      <c r="J32" s="549"/>
      <c r="K32" s="549"/>
      <c r="L32" s="549"/>
      <c r="M32" s="549"/>
      <c r="N32" s="549"/>
      <c r="O32" s="549"/>
      <c r="R32" s="549"/>
      <c r="S32" s="549"/>
      <c r="T32" s="549"/>
      <c r="W32" s="549"/>
      <c r="X32" s="549"/>
      <c r="Y32" s="549"/>
    </row>
    <row r="33" spans="2:51" s="541" customFormat="1" ht="17.25" customHeight="1">
      <c r="B33" s="539"/>
      <c r="C33" s="547" t="s">
        <v>553</v>
      </c>
      <c r="D33" s="547" t="s">
        <v>554</v>
      </c>
      <c r="E33" s="543"/>
      <c r="F33" s="543"/>
      <c r="G33" s="549"/>
      <c r="H33" s="549"/>
      <c r="J33" s="549"/>
      <c r="K33" s="549"/>
      <c r="L33" s="549"/>
      <c r="M33" s="549"/>
      <c r="N33" s="549"/>
      <c r="O33" s="549"/>
      <c r="R33" s="549"/>
      <c r="S33" s="549"/>
      <c r="T33" s="549"/>
      <c r="W33" s="549"/>
      <c r="X33" s="549"/>
      <c r="Y33" s="549"/>
    </row>
    <row r="34" spans="2:51" s="541" customFormat="1" ht="17.25" customHeight="1">
      <c r="B34" s="539"/>
      <c r="C34" s="547" t="s">
        <v>545</v>
      </c>
      <c r="D34" s="548" t="s">
        <v>555</v>
      </c>
      <c r="E34" s="543"/>
      <c r="F34" s="543"/>
      <c r="G34" s="549"/>
      <c r="H34" s="549"/>
      <c r="J34" s="549"/>
      <c r="K34" s="549"/>
      <c r="L34" s="549"/>
      <c r="M34" s="549"/>
      <c r="N34" s="549"/>
      <c r="O34" s="549"/>
      <c r="R34" s="549"/>
      <c r="S34" s="549"/>
      <c r="T34" s="549"/>
      <c r="W34" s="549"/>
      <c r="X34" s="549"/>
      <c r="Y34" s="549"/>
    </row>
    <row r="35" spans="2:51" s="541" customFormat="1" ht="17.25" customHeight="1">
      <c r="B35" s="539"/>
      <c r="C35" s="547" t="s">
        <v>548</v>
      </c>
      <c r="D35" s="548" t="s">
        <v>559</v>
      </c>
      <c r="E35" s="543"/>
      <c r="F35" s="543"/>
      <c r="G35" s="549"/>
      <c r="H35" s="549"/>
      <c r="J35" s="549"/>
      <c r="K35" s="549"/>
      <c r="L35" s="549"/>
      <c r="M35" s="549"/>
      <c r="N35" s="549"/>
      <c r="O35" s="549"/>
      <c r="R35" s="549"/>
      <c r="S35" s="549"/>
      <c r="T35" s="549"/>
      <c r="W35" s="549"/>
      <c r="X35" s="549"/>
      <c r="Y35" s="549"/>
    </row>
    <row r="36" spans="2:51" s="541" customFormat="1" ht="17.25" customHeight="1">
      <c r="B36" s="539"/>
      <c r="C36" s="547" t="s">
        <v>549</v>
      </c>
      <c r="D36" s="548" t="s">
        <v>562</v>
      </c>
      <c r="E36" s="543"/>
      <c r="F36" s="543"/>
      <c r="G36" s="549"/>
      <c r="H36" s="549"/>
      <c r="J36" s="549"/>
      <c r="K36" s="549"/>
      <c r="L36" s="549"/>
      <c r="M36" s="549"/>
      <c r="N36" s="549"/>
      <c r="O36" s="549"/>
      <c r="R36" s="549"/>
      <c r="S36" s="549"/>
      <c r="T36" s="549"/>
      <c r="W36" s="549"/>
      <c r="X36" s="549"/>
      <c r="Y36" s="549"/>
    </row>
    <row r="37" spans="2:51" s="541" customFormat="1" ht="17.25" customHeight="1">
      <c r="B37" s="539"/>
      <c r="C37" s="547" t="s">
        <v>551</v>
      </c>
      <c r="D37" s="548" t="s">
        <v>648</v>
      </c>
      <c r="E37" s="543"/>
      <c r="F37" s="543"/>
      <c r="G37" s="549"/>
      <c r="H37" s="549"/>
      <c r="J37" s="549"/>
      <c r="K37" s="549"/>
      <c r="L37" s="549"/>
      <c r="M37" s="549"/>
      <c r="N37" s="549"/>
      <c r="O37" s="549"/>
      <c r="R37" s="549"/>
      <c r="S37" s="549"/>
      <c r="T37" s="549"/>
      <c r="W37" s="549"/>
      <c r="X37" s="549"/>
      <c r="Y37" s="549"/>
    </row>
    <row r="38" spans="2:51" s="541" customFormat="1" ht="17.25" customHeight="1">
      <c r="B38" s="539"/>
      <c r="C38" s="539"/>
      <c r="D38" s="539"/>
      <c r="E38" s="543"/>
      <c r="F38" s="543"/>
      <c r="G38" s="549"/>
      <c r="H38" s="549"/>
      <c r="J38" s="549"/>
      <c r="K38" s="549"/>
      <c r="L38" s="549"/>
      <c r="M38" s="549"/>
      <c r="N38" s="549"/>
      <c r="O38" s="549"/>
      <c r="R38" s="549"/>
      <c r="S38" s="549"/>
      <c r="T38" s="549"/>
      <c r="W38" s="549"/>
      <c r="X38" s="549"/>
      <c r="Y38" s="549"/>
    </row>
    <row r="39" spans="2:51" s="541" customFormat="1" ht="17.25" customHeight="1">
      <c r="B39" s="539"/>
      <c r="C39" s="550" t="s">
        <v>649</v>
      </c>
      <c r="D39" s="539"/>
      <c r="E39" s="543"/>
      <c r="F39" s="543"/>
      <c r="G39" s="549"/>
      <c r="H39" s="549"/>
      <c r="J39" s="549"/>
      <c r="K39" s="549"/>
      <c r="L39" s="549"/>
      <c r="M39" s="549"/>
      <c r="N39" s="549"/>
      <c r="O39" s="549"/>
      <c r="R39" s="549"/>
      <c r="S39" s="549"/>
      <c r="T39" s="549"/>
      <c r="W39" s="549"/>
      <c r="X39" s="549"/>
      <c r="Y39" s="549"/>
    </row>
    <row r="40" spans="2:51" s="541" customFormat="1" ht="17.25" customHeight="1">
      <c r="B40" s="543"/>
      <c r="C40" s="539" t="s">
        <v>650</v>
      </c>
      <c r="D40" s="543"/>
      <c r="E40" s="543"/>
      <c r="F40" s="550"/>
      <c r="G40" s="549"/>
      <c r="H40" s="549"/>
      <c r="J40" s="549"/>
      <c r="K40" s="549"/>
      <c r="L40" s="549"/>
      <c r="M40" s="549"/>
      <c r="N40" s="549"/>
      <c r="O40" s="549"/>
      <c r="R40" s="549"/>
      <c r="S40" s="549"/>
      <c r="T40" s="549"/>
      <c r="W40" s="549"/>
      <c r="X40" s="549"/>
      <c r="Y40" s="549"/>
    </row>
    <row r="41" spans="2:51" s="541" customFormat="1" ht="17.25" customHeight="1">
      <c r="B41" s="543"/>
      <c r="C41" s="539" t="s">
        <v>651</v>
      </c>
      <c r="D41" s="543"/>
      <c r="E41" s="543"/>
      <c r="F41" s="539"/>
      <c r="G41" s="549"/>
      <c r="H41" s="549"/>
      <c r="J41" s="549"/>
      <c r="K41" s="549"/>
      <c r="L41" s="549"/>
      <c r="M41" s="549"/>
      <c r="N41" s="549"/>
      <c r="O41" s="549"/>
      <c r="R41" s="549"/>
      <c r="S41" s="549"/>
      <c r="T41" s="549"/>
      <c r="W41" s="549"/>
      <c r="X41" s="549"/>
      <c r="Y41" s="549"/>
    </row>
    <row r="42" spans="2:51" s="541" customFormat="1" ht="17.25" customHeight="1">
      <c r="B42" s="539"/>
      <c r="C42" s="539"/>
      <c r="D42" s="539"/>
      <c r="E42" s="550"/>
      <c r="F42" s="549"/>
      <c r="G42" s="549"/>
      <c r="H42" s="549"/>
      <c r="J42" s="549"/>
      <c r="K42" s="549"/>
      <c r="L42" s="549"/>
      <c r="M42" s="549"/>
      <c r="N42" s="549"/>
      <c r="O42" s="549"/>
      <c r="R42" s="549"/>
      <c r="S42" s="549"/>
      <c r="T42" s="549"/>
      <c r="W42" s="549"/>
      <c r="X42" s="549"/>
      <c r="Y42" s="549"/>
    </row>
    <row r="43" spans="2:51" s="541" customFormat="1" ht="17.25" customHeight="1">
      <c r="B43" s="539" t="s">
        <v>652</v>
      </c>
      <c r="C43" s="539"/>
      <c r="D43" s="539"/>
    </row>
    <row r="44" spans="2:51" s="541" customFormat="1" ht="17.25" customHeight="1">
      <c r="B44" s="539" t="s">
        <v>653</v>
      </c>
      <c r="C44" s="539"/>
      <c r="D44" s="539"/>
      <c r="AH44" s="551"/>
      <c r="AI44" s="551"/>
      <c r="AJ44" s="551"/>
      <c r="AK44" s="551"/>
      <c r="AL44" s="551"/>
      <c r="AM44" s="551"/>
      <c r="AN44" s="551"/>
      <c r="AO44" s="551"/>
      <c r="AP44" s="551"/>
      <c r="AQ44" s="551"/>
      <c r="AR44" s="551"/>
      <c r="AS44" s="551"/>
    </row>
    <row r="45" spans="2:51" s="541" customFormat="1" ht="17.25" customHeight="1">
      <c r="B45" s="552" t="s">
        <v>654</v>
      </c>
      <c r="C45" s="543"/>
      <c r="D45" s="543"/>
      <c r="E45" s="553"/>
      <c r="F45" s="553"/>
      <c r="G45" s="553"/>
      <c r="H45" s="553"/>
      <c r="I45" s="553"/>
      <c r="J45" s="553"/>
      <c r="K45" s="553"/>
      <c r="L45" s="553"/>
      <c r="M45" s="553"/>
      <c r="N45" s="553"/>
      <c r="O45" s="554"/>
      <c r="P45" s="554"/>
      <c r="Q45" s="553"/>
      <c r="R45" s="554"/>
      <c r="S45" s="553"/>
      <c r="T45" s="553"/>
      <c r="U45" s="554"/>
      <c r="V45" s="551"/>
      <c r="W45" s="551"/>
      <c r="X45" s="551"/>
      <c r="Y45" s="553"/>
      <c r="Z45" s="553"/>
      <c r="AA45" s="553"/>
      <c r="AB45" s="553"/>
      <c r="AC45" s="551"/>
      <c r="AD45" s="553"/>
      <c r="AE45" s="554"/>
      <c r="AF45" s="554"/>
      <c r="AG45" s="554"/>
      <c r="AH45" s="554"/>
      <c r="AI45" s="555"/>
      <c r="AJ45" s="554"/>
      <c r="AK45" s="554"/>
      <c r="AL45" s="554"/>
      <c r="AM45" s="554"/>
      <c r="AN45" s="554"/>
      <c r="AO45" s="554"/>
      <c r="AP45" s="554"/>
      <c r="AQ45" s="554"/>
      <c r="AR45" s="554"/>
      <c r="AS45" s="554"/>
      <c r="AT45" s="554"/>
      <c r="AU45" s="554"/>
      <c r="AV45" s="554"/>
      <c r="AW45" s="554"/>
      <c r="AX45" s="554"/>
      <c r="AY45" s="555"/>
    </row>
    <row r="46" spans="2:51" s="541" customFormat="1" ht="17.25" customHeight="1">
      <c r="F46" s="551"/>
    </row>
    <row r="47" spans="2:51" s="541" customFormat="1" ht="17.25" customHeight="1">
      <c r="B47" s="539" t="s">
        <v>655</v>
      </c>
      <c r="C47" s="539"/>
    </row>
    <row r="48" spans="2:51" s="541" customFormat="1" ht="17.25" customHeight="1">
      <c r="B48" s="539"/>
      <c r="C48" s="539"/>
    </row>
    <row r="49" spans="2:54" s="541" customFormat="1" ht="17.25" customHeight="1">
      <c r="B49" s="539" t="s">
        <v>656</v>
      </c>
      <c r="C49" s="539"/>
    </row>
    <row r="50" spans="2:54" s="541" customFormat="1" ht="17.25" customHeight="1">
      <c r="B50" s="539" t="s">
        <v>657</v>
      </c>
      <c r="C50" s="539"/>
    </row>
    <row r="51" spans="2:54" s="541" customFormat="1" ht="17.25" customHeight="1">
      <c r="B51" s="539"/>
      <c r="C51" s="539"/>
    </row>
    <row r="52" spans="2:54" s="541" customFormat="1" ht="17.25" customHeight="1">
      <c r="B52" s="539" t="s">
        <v>658</v>
      </c>
      <c r="C52" s="539"/>
    </row>
    <row r="53" spans="2:54" s="541" customFormat="1" ht="17.25" customHeight="1">
      <c r="B53" s="539" t="s">
        <v>659</v>
      </c>
      <c r="C53" s="539"/>
    </row>
    <row r="54" spans="2:54" s="541" customFormat="1" ht="17.25" customHeight="1">
      <c r="B54" s="539"/>
      <c r="C54" s="539"/>
    </row>
    <row r="55" spans="2:54" s="541" customFormat="1" ht="17.25" customHeight="1">
      <c r="B55" s="539" t="s">
        <v>660</v>
      </c>
      <c r="C55" s="539"/>
      <c r="D55" s="539"/>
    </row>
    <row r="56" spans="2:54" s="541" customFormat="1" ht="17.25" customHeight="1">
      <c r="B56" s="539"/>
      <c r="C56" s="539"/>
      <c r="D56" s="539"/>
    </row>
    <row r="57" spans="2:54" s="541" customFormat="1" ht="17.25" customHeight="1">
      <c r="B57" s="543" t="s">
        <v>661</v>
      </c>
      <c r="C57" s="543"/>
      <c r="D57" s="539"/>
    </row>
    <row r="58" spans="2:54" s="541" customFormat="1" ht="17.25" customHeight="1">
      <c r="B58" s="543" t="s">
        <v>662</v>
      </c>
      <c r="C58" s="543"/>
      <c r="D58" s="539"/>
    </row>
    <row r="59" spans="2:54" s="541" customFormat="1" ht="17.25" customHeight="1">
      <c r="B59" s="543" t="s">
        <v>663</v>
      </c>
    </row>
    <row r="60" spans="2:54" s="541" customFormat="1" ht="17.25" customHeight="1">
      <c r="B60" s="543"/>
    </row>
    <row r="61" spans="2:54" s="541" customFormat="1" ht="17.25" customHeight="1">
      <c r="B61" s="543" t="s">
        <v>664</v>
      </c>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row>
    <row r="62" spans="2:54" s="541" customFormat="1" ht="17.25" customHeight="1">
      <c r="B62" s="557" t="s">
        <v>665</v>
      </c>
      <c r="E62" s="556"/>
      <c r="F62" s="556"/>
      <c r="G62" s="556"/>
      <c r="H62" s="556"/>
      <c r="I62" s="556"/>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row>
    <row r="63" spans="2:54" ht="18.75" customHeight="1">
      <c r="B63" s="558" t="s">
        <v>666</v>
      </c>
    </row>
    <row r="64" spans="2:54" ht="18.75" customHeight="1">
      <c r="B64" s="557" t="s">
        <v>667</v>
      </c>
    </row>
    <row r="65" spans="2:2" ht="18.75" customHeight="1">
      <c r="B65" s="558" t="s">
        <v>668</v>
      </c>
    </row>
    <row r="66" spans="2:2" ht="18.75" customHeight="1">
      <c r="B66" s="557" t="s">
        <v>669</v>
      </c>
    </row>
    <row r="67" spans="2:2" ht="18.75" customHeight="1">
      <c r="B67" s="557" t="s">
        <v>670</v>
      </c>
    </row>
    <row r="68" spans="2:2" ht="18.75" customHeight="1">
      <c r="B68" s="557" t="s">
        <v>671</v>
      </c>
    </row>
    <row r="69" spans="2:2" ht="18.75" customHeight="1"/>
    <row r="70" spans="2:2" ht="18.75" customHeight="1"/>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mergeCells count="1">
    <mergeCell ref="F4:K5"/>
  </mergeCells>
  <phoneticPr fontId="5"/>
  <pageMargins left="0.70866141732283472" right="0.70866141732283472" top="0.74803149606299213" bottom="0.35433070866141736" header="0.31496062992125984" footer="0.31496062992125984"/>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O150"/>
  <sheetViews>
    <sheetView showGridLines="0" view="pageBreakPreview" zoomScale="55" zoomScaleNormal="55" zoomScaleSheetLayoutView="55" workbookViewId="0">
      <selection activeCell="C1" sqref="C1"/>
    </sheetView>
  </sheetViews>
  <sheetFormatPr defaultColWidth="6" defaultRowHeight="14.4"/>
  <cols>
    <col min="1" max="1" width="1.140625" style="415" customWidth="1"/>
    <col min="2" max="2" width="7.7109375" style="415" customWidth="1"/>
    <col min="3" max="4" width="10.85546875" style="415" customWidth="1"/>
    <col min="5" max="8" width="4.28515625" style="415" hidden="1" customWidth="1"/>
    <col min="9" max="10" width="4.28515625" style="415" customWidth="1"/>
    <col min="11" max="62" width="7.7109375" style="415" customWidth="1"/>
    <col min="63" max="63" width="1.42578125" style="415" customWidth="1"/>
    <col min="64" max="16384" width="6" style="415"/>
  </cols>
  <sheetData>
    <row r="1" spans="2:67" s="378" customFormat="1" ht="20.25" customHeight="1">
      <c r="C1" s="379" t="s">
        <v>443</v>
      </c>
      <c r="D1" s="379"/>
      <c r="E1" s="379"/>
      <c r="F1" s="379"/>
      <c r="G1" s="379"/>
      <c r="H1" s="379"/>
      <c r="I1" s="379"/>
      <c r="J1" s="379"/>
      <c r="M1" s="380" t="s">
        <v>444</v>
      </c>
      <c r="P1" s="379"/>
      <c r="Q1" s="379"/>
      <c r="R1" s="379"/>
      <c r="S1" s="379"/>
      <c r="T1" s="379"/>
      <c r="U1" s="379"/>
      <c r="V1" s="379"/>
      <c r="W1" s="379"/>
      <c r="AS1" s="381" t="s">
        <v>445</v>
      </c>
      <c r="AT1" s="1168" t="s">
        <v>446</v>
      </c>
      <c r="AU1" s="1169"/>
      <c r="AV1" s="1169"/>
      <c r="AW1" s="1169"/>
      <c r="AX1" s="1169"/>
      <c r="AY1" s="1169"/>
      <c r="AZ1" s="1169"/>
      <c r="BA1" s="1169"/>
      <c r="BB1" s="1169"/>
      <c r="BC1" s="1169"/>
      <c r="BD1" s="1169"/>
      <c r="BE1" s="1169"/>
      <c r="BF1" s="1169"/>
      <c r="BG1" s="1169"/>
      <c r="BH1" s="1169"/>
      <c r="BI1" s="1169"/>
      <c r="BJ1" s="381" t="s">
        <v>447</v>
      </c>
    </row>
    <row r="2" spans="2:67" s="382" customFormat="1" ht="20.25" customHeight="1">
      <c r="J2" s="380"/>
      <c r="M2" s="380"/>
      <c r="N2" s="380"/>
      <c r="P2" s="381"/>
      <c r="Q2" s="381"/>
      <c r="R2" s="381"/>
      <c r="S2" s="381"/>
      <c r="T2" s="381"/>
      <c r="U2" s="381"/>
      <c r="V2" s="381"/>
      <c r="W2" s="381"/>
      <c r="AB2" s="383" t="s">
        <v>448</v>
      </c>
      <c r="AC2" s="1170">
        <v>6</v>
      </c>
      <c r="AD2" s="1170"/>
      <c r="AE2" s="383" t="s">
        <v>449</v>
      </c>
      <c r="AF2" s="1171">
        <f>IF(AC2=0,"",YEAR(DATE(2018+AC2,1,1)))</f>
        <v>2024</v>
      </c>
      <c r="AG2" s="1171"/>
      <c r="AH2" s="384" t="s">
        <v>450</v>
      </c>
      <c r="AI2" s="384" t="s">
        <v>451</v>
      </c>
      <c r="AJ2" s="1170">
        <v>4</v>
      </c>
      <c r="AK2" s="1170"/>
      <c r="AL2" s="384" t="s">
        <v>452</v>
      </c>
      <c r="AS2" s="381" t="s">
        <v>453</v>
      </c>
      <c r="AT2" s="1170" t="s">
        <v>454</v>
      </c>
      <c r="AU2" s="1170"/>
      <c r="AV2" s="1170"/>
      <c r="AW2" s="1170"/>
      <c r="AX2" s="1170"/>
      <c r="AY2" s="1170"/>
      <c r="AZ2" s="1170"/>
      <c r="BA2" s="1170"/>
      <c r="BB2" s="1170"/>
      <c r="BC2" s="1170"/>
      <c r="BD2" s="1170"/>
      <c r="BE2" s="1170"/>
      <c r="BF2" s="1170"/>
      <c r="BG2" s="1170"/>
      <c r="BH2" s="1170"/>
      <c r="BI2" s="1170"/>
      <c r="BJ2" s="381" t="s">
        <v>447</v>
      </c>
      <c r="BK2" s="381"/>
      <c r="BL2" s="381"/>
      <c r="BM2" s="381"/>
    </row>
    <row r="3" spans="2:67" s="382" customFormat="1" ht="20.25" customHeight="1">
      <c r="J3" s="380"/>
      <c r="M3" s="380"/>
      <c r="O3" s="381"/>
      <c r="P3" s="381"/>
      <c r="Q3" s="381"/>
      <c r="R3" s="381"/>
      <c r="S3" s="381"/>
      <c r="T3" s="381"/>
      <c r="U3" s="381"/>
      <c r="AC3" s="385"/>
      <c r="AD3" s="385"/>
      <c r="AE3" s="386"/>
      <c r="AF3" s="387"/>
      <c r="AG3" s="386"/>
      <c r="BD3" s="388" t="s">
        <v>455</v>
      </c>
      <c r="BE3" s="1172" t="s">
        <v>456</v>
      </c>
      <c r="BF3" s="1173"/>
      <c r="BG3" s="1173"/>
      <c r="BH3" s="1174"/>
      <c r="BI3" s="381"/>
    </row>
    <row r="4" spans="2:67" s="382" customFormat="1" ht="20.25" customHeight="1">
      <c r="B4" s="389"/>
      <c r="C4" s="389"/>
      <c r="D4" s="389"/>
      <c r="E4" s="389"/>
      <c r="F4" s="389"/>
      <c r="G4" s="389"/>
      <c r="H4" s="389"/>
      <c r="I4" s="389"/>
      <c r="J4" s="390"/>
      <c r="K4" s="389"/>
      <c r="L4" s="389"/>
      <c r="M4" s="390"/>
      <c r="N4" s="389"/>
      <c r="O4" s="391"/>
      <c r="P4" s="391"/>
      <c r="Q4" s="391"/>
      <c r="R4" s="391"/>
      <c r="S4" s="391"/>
      <c r="T4" s="391"/>
      <c r="U4" s="391"/>
      <c r="V4" s="389"/>
      <c r="W4" s="389"/>
      <c r="X4" s="389"/>
      <c r="Y4" s="389"/>
      <c r="Z4" s="389"/>
      <c r="AA4" s="389"/>
      <c r="AB4" s="389"/>
      <c r="AC4" s="392"/>
      <c r="AD4" s="392"/>
      <c r="AE4" s="393"/>
      <c r="AF4" s="394"/>
      <c r="AG4" s="393"/>
      <c r="AH4" s="389"/>
      <c r="AI4" s="389"/>
      <c r="AJ4" s="389"/>
      <c r="AK4" s="389"/>
      <c r="AL4" s="389"/>
      <c r="AM4" s="389"/>
      <c r="AN4" s="389"/>
      <c r="AO4" s="389"/>
      <c r="AP4" s="389"/>
      <c r="AQ4" s="389"/>
      <c r="AR4" s="389"/>
      <c r="BD4" s="388" t="s">
        <v>457</v>
      </c>
      <c r="BE4" s="1172" t="s">
        <v>458</v>
      </c>
      <c r="BF4" s="1173"/>
      <c r="BG4" s="1173"/>
      <c r="BH4" s="1174"/>
      <c r="BI4" s="381"/>
    </row>
    <row r="5" spans="2:67" s="382" customFormat="1" ht="9" customHeight="1">
      <c r="B5" s="389"/>
      <c r="C5" s="389"/>
      <c r="D5" s="389"/>
      <c r="E5" s="389"/>
      <c r="F5" s="389"/>
      <c r="G5" s="389"/>
      <c r="H5" s="389"/>
      <c r="I5" s="389"/>
      <c r="J5" s="390"/>
      <c r="K5" s="389"/>
      <c r="L5" s="389"/>
      <c r="M5" s="390"/>
      <c r="N5" s="389"/>
      <c r="O5" s="391"/>
      <c r="P5" s="391"/>
      <c r="Q5" s="391"/>
      <c r="R5" s="391"/>
      <c r="S5" s="391"/>
      <c r="T5" s="391"/>
      <c r="U5" s="391"/>
      <c r="V5" s="389"/>
      <c r="W5" s="389"/>
      <c r="X5" s="389"/>
      <c r="Y5" s="389"/>
      <c r="Z5" s="389"/>
      <c r="AA5" s="389"/>
      <c r="AB5" s="389"/>
      <c r="AC5" s="395"/>
      <c r="AD5" s="395"/>
      <c r="AE5" s="389"/>
      <c r="AF5" s="389"/>
      <c r="AG5" s="389"/>
      <c r="AH5" s="389"/>
      <c r="AI5" s="389"/>
      <c r="AJ5" s="396"/>
      <c r="AK5" s="396"/>
      <c r="AL5" s="396"/>
      <c r="AM5" s="396"/>
      <c r="AN5" s="396"/>
      <c r="AO5" s="396"/>
      <c r="AP5" s="396"/>
      <c r="AQ5" s="396"/>
      <c r="AR5" s="396"/>
      <c r="AS5" s="378"/>
      <c r="AT5" s="378"/>
      <c r="AU5" s="378"/>
      <c r="AV5" s="378"/>
      <c r="AW5" s="378"/>
      <c r="AX5" s="378"/>
      <c r="AY5" s="378"/>
      <c r="AZ5" s="378"/>
      <c r="BA5" s="378"/>
      <c r="BB5" s="378"/>
      <c r="BC5" s="378"/>
      <c r="BD5" s="378"/>
      <c r="BE5" s="378"/>
      <c r="BF5" s="378"/>
      <c r="BG5" s="378"/>
      <c r="BH5" s="397"/>
      <c r="BI5" s="397"/>
    </row>
    <row r="6" spans="2:67" s="382" customFormat="1" ht="21" customHeight="1">
      <c r="B6" s="398"/>
      <c r="C6" s="399"/>
      <c r="D6" s="399"/>
      <c r="E6" s="399"/>
      <c r="F6" s="399"/>
      <c r="G6" s="399"/>
      <c r="H6" s="399"/>
      <c r="I6" s="399"/>
      <c r="J6" s="399"/>
      <c r="K6" s="400"/>
      <c r="L6" s="400"/>
      <c r="M6" s="400"/>
      <c r="N6" s="401"/>
      <c r="O6" s="400"/>
      <c r="P6" s="400"/>
      <c r="Q6" s="400"/>
      <c r="R6" s="389"/>
      <c r="S6" s="389"/>
      <c r="T6" s="389"/>
      <c r="U6" s="389"/>
      <c r="V6" s="389"/>
      <c r="W6" s="389"/>
      <c r="X6" s="389"/>
      <c r="Y6" s="389"/>
      <c r="Z6" s="389"/>
      <c r="AA6" s="389"/>
      <c r="AB6" s="389"/>
      <c r="AC6" s="389"/>
      <c r="AD6" s="389"/>
      <c r="AE6" s="389"/>
      <c r="AF6" s="389"/>
      <c r="AG6" s="389"/>
      <c r="AH6" s="389"/>
      <c r="AI6" s="389"/>
      <c r="AJ6" s="396"/>
      <c r="AK6" s="396"/>
      <c r="AL6" s="396"/>
      <c r="AM6" s="396"/>
      <c r="AN6" s="396"/>
      <c r="AO6" s="396" t="s">
        <v>459</v>
      </c>
      <c r="AP6" s="396"/>
      <c r="AQ6" s="396"/>
      <c r="AR6" s="396"/>
      <c r="AS6" s="378"/>
      <c r="AT6" s="378"/>
      <c r="AU6" s="378"/>
      <c r="AW6" s="402"/>
      <c r="AX6" s="402"/>
      <c r="AY6" s="403"/>
      <c r="AZ6" s="378"/>
      <c r="BA6" s="1201">
        <v>40</v>
      </c>
      <c r="BB6" s="1202"/>
      <c r="BC6" s="403" t="s">
        <v>460</v>
      </c>
      <c r="BD6" s="378"/>
      <c r="BE6" s="1201">
        <v>160</v>
      </c>
      <c r="BF6" s="1202"/>
      <c r="BG6" s="403" t="s">
        <v>461</v>
      </c>
      <c r="BH6" s="378"/>
      <c r="BI6" s="397"/>
    </row>
    <row r="7" spans="2:67" s="382" customFormat="1" ht="5.25" customHeight="1">
      <c r="B7" s="398"/>
      <c r="C7" s="404"/>
      <c r="D7" s="404"/>
      <c r="E7" s="404"/>
      <c r="F7" s="404"/>
      <c r="G7" s="404"/>
      <c r="H7" s="404"/>
      <c r="I7" s="404"/>
      <c r="J7" s="400"/>
      <c r="K7" s="400"/>
      <c r="L7" s="400"/>
      <c r="M7" s="401"/>
      <c r="N7" s="400"/>
      <c r="O7" s="400"/>
      <c r="P7" s="400"/>
      <c r="Q7" s="400"/>
      <c r="R7" s="389"/>
      <c r="S7" s="389"/>
      <c r="T7" s="389"/>
      <c r="U7" s="389"/>
      <c r="V7" s="389"/>
      <c r="W7" s="389"/>
      <c r="X7" s="389"/>
      <c r="Y7" s="389"/>
      <c r="Z7" s="389"/>
      <c r="AA7" s="389"/>
      <c r="AB7" s="389"/>
      <c r="AC7" s="389"/>
      <c r="AD7" s="389"/>
      <c r="AE7" s="389"/>
      <c r="AF7" s="389"/>
      <c r="AG7" s="389"/>
      <c r="AH7" s="389"/>
      <c r="AI7" s="389"/>
      <c r="AJ7" s="396"/>
      <c r="AK7" s="396"/>
      <c r="AL7" s="396"/>
      <c r="AM7" s="396"/>
      <c r="AN7" s="396"/>
      <c r="AO7" s="396"/>
      <c r="AP7" s="396"/>
      <c r="AQ7" s="396"/>
      <c r="AR7" s="396"/>
      <c r="AS7" s="396"/>
      <c r="AT7" s="396"/>
      <c r="AU7" s="396"/>
      <c r="AV7" s="396"/>
      <c r="AW7" s="396"/>
      <c r="AX7" s="396"/>
      <c r="AY7" s="396"/>
      <c r="AZ7" s="396"/>
      <c r="BA7" s="396"/>
      <c r="BB7" s="396"/>
      <c r="BC7" s="396"/>
      <c r="BD7" s="396"/>
      <c r="BE7" s="396"/>
      <c r="BF7" s="396"/>
      <c r="BG7" s="396"/>
      <c r="BH7" s="405"/>
      <c r="BI7" s="405"/>
      <c r="BJ7" s="389"/>
    </row>
    <row r="8" spans="2:67" s="382" customFormat="1" ht="21" customHeight="1">
      <c r="B8" s="406"/>
      <c r="C8" s="401"/>
      <c r="D8" s="401"/>
      <c r="E8" s="401"/>
      <c r="F8" s="401"/>
      <c r="G8" s="401"/>
      <c r="H8" s="401"/>
      <c r="I8" s="401"/>
      <c r="J8" s="400"/>
      <c r="K8" s="400"/>
      <c r="L8" s="400"/>
      <c r="M8" s="401"/>
      <c r="N8" s="400"/>
      <c r="O8" s="400"/>
      <c r="P8" s="400"/>
      <c r="Q8" s="400"/>
      <c r="R8" s="389"/>
      <c r="S8" s="389"/>
      <c r="T8" s="389"/>
      <c r="U8" s="389"/>
      <c r="V8" s="389"/>
      <c r="W8" s="389"/>
      <c r="X8" s="389"/>
      <c r="Y8" s="389"/>
      <c r="Z8" s="389"/>
      <c r="AA8" s="389"/>
      <c r="AB8" s="389"/>
      <c r="AC8" s="389"/>
      <c r="AD8" s="389"/>
      <c r="AE8" s="389"/>
      <c r="AF8" s="389"/>
      <c r="AG8" s="389"/>
      <c r="AH8" s="389"/>
      <c r="AI8" s="389"/>
      <c r="AJ8" s="407"/>
      <c r="AK8" s="407"/>
      <c r="AL8" s="407"/>
      <c r="AM8" s="399"/>
      <c r="AN8" s="408"/>
      <c r="AO8" s="409"/>
      <c r="AP8" s="409"/>
      <c r="AQ8" s="398"/>
      <c r="AR8" s="402"/>
      <c r="AS8" s="402"/>
      <c r="AT8" s="402"/>
      <c r="AU8" s="410"/>
      <c r="AV8" s="410"/>
      <c r="AW8" s="396"/>
      <c r="AX8" s="402"/>
      <c r="AY8" s="402"/>
      <c r="AZ8" s="401"/>
      <c r="BA8" s="396"/>
      <c r="BB8" s="396" t="s">
        <v>462</v>
      </c>
      <c r="BC8" s="396"/>
      <c r="BD8" s="396"/>
      <c r="BE8" s="1203">
        <f>DAY(EOMONTH(DATE(AF2,AJ2,1),0))</f>
        <v>30</v>
      </c>
      <c r="BF8" s="1204"/>
      <c r="BG8" s="396" t="s">
        <v>463</v>
      </c>
      <c r="BH8" s="396"/>
      <c r="BI8" s="396"/>
      <c r="BJ8" s="389"/>
      <c r="BM8" s="381"/>
      <c r="BN8" s="381"/>
      <c r="BO8" s="381"/>
    </row>
    <row r="9" spans="2:67" s="382" customFormat="1" ht="5.25" customHeight="1">
      <c r="B9" s="406"/>
      <c r="C9" s="401"/>
      <c r="D9" s="401"/>
      <c r="E9" s="401"/>
      <c r="F9" s="401"/>
      <c r="G9" s="401"/>
      <c r="H9" s="401"/>
      <c r="I9" s="401"/>
      <c r="J9" s="400"/>
      <c r="K9" s="400"/>
      <c r="L9" s="400"/>
      <c r="M9" s="401"/>
      <c r="N9" s="400"/>
      <c r="O9" s="400"/>
      <c r="P9" s="400"/>
      <c r="Q9" s="400"/>
      <c r="R9" s="389"/>
      <c r="S9" s="389"/>
      <c r="T9" s="389"/>
      <c r="U9" s="389"/>
      <c r="V9" s="389"/>
      <c r="W9" s="389"/>
      <c r="X9" s="389"/>
      <c r="Y9" s="389"/>
      <c r="Z9" s="389"/>
      <c r="AA9" s="389"/>
      <c r="AB9" s="389"/>
      <c r="AC9" s="389"/>
      <c r="AD9" s="389"/>
      <c r="AE9" s="389"/>
      <c r="AF9" s="389"/>
      <c r="AG9" s="389"/>
      <c r="AH9" s="389"/>
      <c r="AI9" s="389"/>
      <c r="AJ9" s="407"/>
      <c r="AK9" s="407"/>
      <c r="AL9" s="407"/>
      <c r="AM9" s="399"/>
      <c r="AN9" s="408"/>
      <c r="AO9" s="409"/>
      <c r="AP9" s="409"/>
      <c r="AQ9" s="398"/>
      <c r="AR9" s="402"/>
      <c r="AS9" s="402"/>
      <c r="AT9" s="402"/>
      <c r="AU9" s="410"/>
      <c r="AV9" s="410"/>
      <c r="AW9" s="396"/>
      <c r="AX9" s="402"/>
      <c r="AY9" s="402"/>
      <c r="AZ9" s="401"/>
      <c r="BA9" s="396"/>
      <c r="BB9" s="396"/>
      <c r="BC9" s="396"/>
      <c r="BD9" s="396"/>
      <c r="BE9" s="401"/>
      <c r="BF9" s="401"/>
      <c r="BG9" s="396"/>
      <c r="BH9" s="396"/>
      <c r="BI9" s="396"/>
      <c r="BJ9" s="389"/>
      <c r="BM9" s="381"/>
      <c r="BN9" s="381"/>
      <c r="BO9" s="381"/>
    </row>
    <row r="10" spans="2:67" s="382" customFormat="1" ht="21" customHeight="1">
      <c r="B10" s="406"/>
      <c r="C10" s="401"/>
      <c r="D10" s="401"/>
      <c r="E10" s="401"/>
      <c r="F10" s="401"/>
      <c r="G10" s="401"/>
      <c r="H10" s="401"/>
      <c r="I10" s="401"/>
      <c r="J10" s="400"/>
      <c r="K10" s="400"/>
      <c r="L10" s="400"/>
      <c r="M10" s="401"/>
      <c r="N10" s="400"/>
      <c r="O10" s="400"/>
      <c r="P10" s="400"/>
      <c r="Q10" s="400"/>
      <c r="R10" s="389"/>
      <c r="S10" s="389"/>
      <c r="T10" s="389"/>
      <c r="U10" s="389"/>
      <c r="V10" s="389"/>
      <c r="W10" s="389"/>
      <c r="X10" s="389"/>
      <c r="Y10" s="389"/>
      <c r="Z10" s="389"/>
      <c r="AA10" s="389"/>
      <c r="AB10" s="389"/>
      <c r="AC10" s="389"/>
      <c r="AD10" s="389"/>
      <c r="AE10" s="389"/>
      <c r="AF10" s="389"/>
      <c r="AG10" s="389"/>
      <c r="AH10" s="389"/>
      <c r="AI10" s="389"/>
      <c r="AJ10" s="407"/>
      <c r="AK10" s="407"/>
      <c r="AL10" s="407"/>
      <c r="AM10" s="399"/>
      <c r="AN10" s="408"/>
      <c r="AO10" s="409"/>
      <c r="AP10" s="409"/>
      <c r="AQ10" s="398"/>
      <c r="AR10" s="402"/>
      <c r="AS10" s="396" t="s">
        <v>464</v>
      </c>
      <c r="AT10" s="399"/>
      <c r="AU10" s="399"/>
      <c r="AV10" s="411"/>
      <c r="AW10" s="396"/>
      <c r="AX10" s="412"/>
      <c r="AY10" s="412"/>
      <c r="AZ10" s="412"/>
      <c r="BA10" s="396"/>
      <c r="BB10" s="396"/>
      <c r="BC10" s="405" t="s">
        <v>465</v>
      </c>
      <c r="BD10" s="396"/>
      <c r="BE10" s="1201">
        <v>36</v>
      </c>
      <c r="BF10" s="1202"/>
      <c r="BG10" s="403" t="s">
        <v>466</v>
      </c>
      <c r="BH10" s="396"/>
      <c r="BI10" s="396"/>
      <c r="BJ10" s="389"/>
      <c r="BM10" s="381"/>
      <c r="BN10" s="381"/>
      <c r="BO10" s="381"/>
    </row>
    <row r="11" spans="2:67" ht="5.25" customHeight="1" thickBot="1">
      <c r="B11" s="413"/>
      <c r="C11" s="414"/>
      <c r="D11" s="414"/>
      <c r="E11" s="414"/>
      <c r="F11" s="414"/>
      <c r="G11" s="414"/>
      <c r="H11" s="414"/>
      <c r="I11" s="414"/>
      <c r="J11" s="414"/>
      <c r="K11" s="413"/>
      <c r="L11" s="413"/>
      <c r="M11" s="413"/>
      <c r="N11" s="413"/>
      <c r="O11" s="413"/>
      <c r="P11" s="413"/>
      <c r="Q11" s="413"/>
      <c r="R11" s="413"/>
      <c r="S11" s="413"/>
      <c r="T11" s="413"/>
      <c r="U11" s="413"/>
      <c r="V11" s="413"/>
      <c r="W11" s="413"/>
      <c r="X11" s="413"/>
      <c r="Y11" s="413"/>
      <c r="Z11" s="413"/>
      <c r="AA11" s="413"/>
      <c r="AB11" s="413"/>
      <c r="AC11" s="414"/>
      <c r="AD11" s="413"/>
      <c r="AE11" s="413"/>
      <c r="AF11" s="413"/>
      <c r="AG11" s="413"/>
      <c r="AH11" s="413"/>
      <c r="AI11" s="413"/>
      <c r="AJ11" s="413"/>
      <c r="AK11" s="413"/>
      <c r="AL11" s="413"/>
      <c r="AM11" s="413"/>
      <c r="AN11" s="413"/>
      <c r="AO11" s="413"/>
      <c r="AP11" s="413"/>
      <c r="AQ11" s="413"/>
      <c r="AR11" s="413"/>
      <c r="AT11" s="416"/>
      <c r="BK11" s="417"/>
      <c r="BL11" s="417"/>
      <c r="BM11" s="417"/>
    </row>
    <row r="12" spans="2:67" ht="21.6" customHeight="1">
      <c r="B12" s="1219" t="s">
        <v>467</v>
      </c>
      <c r="C12" s="1189" t="s">
        <v>468</v>
      </c>
      <c r="D12" s="1222"/>
      <c r="E12" s="418"/>
      <c r="F12" s="419"/>
      <c r="G12" s="418"/>
      <c r="H12" s="419"/>
      <c r="I12" s="1225" t="s">
        <v>469</v>
      </c>
      <c r="J12" s="1226"/>
      <c r="K12" s="1231" t="s">
        <v>470</v>
      </c>
      <c r="L12" s="1190"/>
      <c r="M12" s="1190"/>
      <c r="N12" s="1222"/>
      <c r="O12" s="1231" t="s">
        <v>471</v>
      </c>
      <c r="P12" s="1190"/>
      <c r="Q12" s="1190"/>
      <c r="R12" s="1190"/>
      <c r="S12" s="1222"/>
      <c r="T12" s="420"/>
      <c r="U12" s="420"/>
      <c r="V12" s="421"/>
      <c r="W12" s="1175" t="s">
        <v>472</v>
      </c>
      <c r="X12" s="1176"/>
      <c r="Y12" s="1176"/>
      <c r="Z12" s="1176"/>
      <c r="AA12" s="1176"/>
      <c r="AB12" s="1176"/>
      <c r="AC12" s="1176"/>
      <c r="AD12" s="1176"/>
      <c r="AE12" s="1176"/>
      <c r="AF12" s="1176"/>
      <c r="AG12" s="1176"/>
      <c r="AH12" s="1176"/>
      <c r="AI12" s="1176"/>
      <c r="AJ12" s="1176"/>
      <c r="AK12" s="1176"/>
      <c r="AL12" s="1176"/>
      <c r="AM12" s="1176"/>
      <c r="AN12" s="1176"/>
      <c r="AO12" s="1176"/>
      <c r="AP12" s="1176"/>
      <c r="AQ12" s="1176"/>
      <c r="AR12" s="1176"/>
      <c r="AS12" s="1176"/>
      <c r="AT12" s="1176"/>
      <c r="AU12" s="1176"/>
      <c r="AV12" s="1176"/>
      <c r="AW12" s="1176"/>
      <c r="AX12" s="1176"/>
      <c r="AY12" s="1176"/>
      <c r="AZ12" s="1176"/>
      <c r="BA12" s="1176"/>
      <c r="BB12" s="1177" t="str">
        <f>IF(BE3="４週","(9)1～4週目の勤務時間数合計","(9)1か月の勤務時間数　合計")</f>
        <v>(9)1～4週目の勤務時間数合計</v>
      </c>
      <c r="BC12" s="1178"/>
      <c r="BD12" s="1183" t="s">
        <v>473</v>
      </c>
      <c r="BE12" s="1184"/>
      <c r="BF12" s="1189" t="s">
        <v>474</v>
      </c>
      <c r="BG12" s="1190"/>
      <c r="BH12" s="1190"/>
      <c r="BI12" s="1190"/>
      <c r="BJ12" s="1191"/>
    </row>
    <row r="13" spans="2:67" ht="20.25" customHeight="1">
      <c r="B13" s="1220"/>
      <c r="C13" s="1192"/>
      <c r="D13" s="1223"/>
      <c r="E13" s="422"/>
      <c r="F13" s="423"/>
      <c r="G13" s="422"/>
      <c r="H13" s="423"/>
      <c r="I13" s="1227"/>
      <c r="J13" s="1228"/>
      <c r="K13" s="1232"/>
      <c r="L13" s="1193"/>
      <c r="M13" s="1193"/>
      <c r="N13" s="1223"/>
      <c r="O13" s="1232"/>
      <c r="P13" s="1193"/>
      <c r="Q13" s="1193"/>
      <c r="R13" s="1193"/>
      <c r="S13" s="1223"/>
      <c r="T13" s="424"/>
      <c r="U13" s="424"/>
      <c r="V13" s="425"/>
      <c r="W13" s="1198" t="s">
        <v>475</v>
      </c>
      <c r="X13" s="1198"/>
      <c r="Y13" s="1198"/>
      <c r="Z13" s="1198"/>
      <c r="AA13" s="1198"/>
      <c r="AB13" s="1198"/>
      <c r="AC13" s="1199"/>
      <c r="AD13" s="1200" t="s">
        <v>476</v>
      </c>
      <c r="AE13" s="1198"/>
      <c r="AF13" s="1198"/>
      <c r="AG13" s="1198"/>
      <c r="AH13" s="1198"/>
      <c r="AI13" s="1198"/>
      <c r="AJ13" s="1199"/>
      <c r="AK13" s="1200" t="s">
        <v>477</v>
      </c>
      <c r="AL13" s="1198"/>
      <c r="AM13" s="1198"/>
      <c r="AN13" s="1198"/>
      <c r="AO13" s="1198"/>
      <c r="AP13" s="1198"/>
      <c r="AQ13" s="1199"/>
      <c r="AR13" s="1200" t="s">
        <v>478</v>
      </c>
      <c r="AS13" s="1198"/>
      <c r="AT13" s="1198"/>
      <c r="AU13" s="1198"/>
      <c r="AV13" s="1198"/>
      <c r="AW13" s="1198"/>
      <c r="AX13" s="1199"/>
      <c r="AY13" s="1200" t="s">
        <v>479</v>
      </c>
      <c r="AZ13" s="1198"/>
      <c r="BA13" s="1198"/>
      <c r="BB13" s="1179"/>
      <c r="BC13" s="1180"/>
      <c r="BD13" s="1185"/>
      <c r="BE13" s="1186"/>
      <c r="BF13" s="1192"/>
      <c r="BG13" s="1193"/>
      <c r="BH13" s="1193"/>
      <c r="BI13" s="1193"/>
      <c r="BJ13" s="1194"/>
    </row>
    <row r="14" spans="2:67" ht="20.25" customHeight="1">
      <c r="B14" s="1220"/>
      <c r="C14" s="1192"/>
      <c r="D14" s="1223"/>
      <c r="E14" s="422"/>
      <c r="F14" s="423"/>
      <c r="G14" s="422"/>
      <c r="H14" s="423"/>
      <c r="I14" s="1227"/>
      <c r="J14" s="1228"/>
      <c r="K14" s="1232"/>
      <c r="L14" s="1193"/>
      <c r="M14" s="1193"/>
      <c r="N14" s="1223"/>
      <c r="O14" s="1232"/>
      <c r="P14" s="1193"/>
      <c r="Q14" s="1193"/>
      <c r="R14" s="1193"/>
      <c r="S14" s="1223"/>
      <c r="T14" s="424"/>
      <c r="U14" s="424"/>
      <c r="V14" s="425"/>
      <c r="W14" s="426">
        <v>1</v>
      </c>
      <c r="X14" s="427">
        <v>2</v>
      </c>
      <c r="Y14" s="427">
        <v>3</v>
      </c>
      <c r="Z14" s="427">
        <v>4</v>
      </c>
      <c r="AA14" s="427">
        <v>5</v>
      </c>
      <c r="AB14" s="427">
        <v>6</v>
      </c>
      <c r="AC14" s="428">
        <v>7</v>
      </c>
      <c r="AD14" s="429">
        <v>8</v>
      </c>
      <c r="AE14" s="427">
        <v>9</v>
      </c>
      <c r="AF14" s="427">
        <v>10</v>
      </c>
      <c r="AG14" s="427">
        <v>11</v>
      </c>
      <c r="AH14" s="427">
        <v>12</v>
      </c>
      <c r="AI14" s="427">
        <v>13</v>
      </c>
      <c r="AJ14" s="428">
        <v>14</v>
      </c>
      <c r="AK14" s="426">
        <v>15</v>
      </c>
      <c r="AL14" s="427">
        <v>16</v>
      </c>
      <c r="AM14" s="427">
        <v>17</v>
      </c>
      <c r="AN14" s="427">
        <v>18</v>
      </c>
      <c r="AO14" s="427">
        <v>19</v>
      </c>
      <c r="AP14" s="427">
        <v>20</v>
      </c>
      <c r="AQ14" s="428">
        <v>21</v>
      </c>
      <c r="AR14" s="429">
        <v>22</v>
      </c>
      <c r="AS14" s="427">
        <v>23</v>
      </c>
      <c r="AT14" s="427">
        <v>24</v>
      </c>
      <c r="AU14" s="427">
        <v>25</v>
      </c>
      <c r="AV14" s="427">
        <v>26</v>
      </c>
      <c r="AW14" s="427">
        <v>27</v>
      </c>
      <c r="AX14" s="428">
        <v>28</v>
      </c>
      <c r="AY14" s="430" t="str">
        <f>IF($BE$3="暦月",IF(DAY(DATE($AF$2,$AJ$2,29))=29,29,""),"")</f>
        <v/>
      </c>
      <c r="AZ14" s="431" t="str">
        <f>IF($BE$3="暦月",IF(DAY(DATE($AF$2,$AJ$2,30))=30,30,""),"")</f>
        <v/>
      </c>
      <c r="BA14" s="432" t="str">
        <f>IF($BE$3="暦月",IF(DAY(DATE($AF$2,$AJ$2,31))=31,31,""),"")</f>
        <v/>
      </c>
      <c r="BB14" s="1179"/>
      <c r="BC14" s="1180"/>
      <c r="BD14" s="1185"/>
      <c r="BE14" s="1186"/>
      <c r="BF14" s="1192"/>
      <c r="BG14" s="1193"/>
      <c r="BH14" s="1193"/>
      <c r="BI14" s="1193"/>
      <c r="BJ14" s="1194"/>
    </row>
    <row r="15" spans="2:67" ht="20.25" hidden="1" customHeight="1">
      <c r="B15" s="1220"/>
      <c r="C15" s="1192"/>
      <c r="D15" s="1223"/>
      <c r="E15" s="422"/>
      <c r="F15" s="423"/>
      <c r="G15" s="422"/>
      <c r="H15" s="423"/>
      <c r="I15" s="1227"/>
      <c r="J15" s="1228"/>
      <c r="K15" s="1232"/>
      <c r="L15" s="1193"/>
      <c r="M15" s="1193"/>
      <c r="N15" s="1223"/>
      <c r="O15" s="1232"/>
      <c r="P15" s="1193"/>
      <c r="Q15" s="1193"/>
      <c r="R15" s="1193"/>
      <c r="S15" s="1223"/>
      <c r="T15" s="424"/>
      <c r="U15" s="424"/>
      <c r="V15" s="425"/>
      <c r="W15" s="426">
        <f>WEEKDAY(DATE($AF$2,$AJ$2,1))</f>
        <v>2</v>
      </c>
      <c r="X15" s="427">
        <f>WEEKDAY(DATE($AF$2,$AJ$2,2))</f>
        <v>3</v>
      </c>
      <c r="Y15" s="427">
        <f>WEEKDAY(DATE($AF$2,$AJ$2,3))</f>
        <v>4</v>
      </c>
      <c r="Z15" s="427">
        <f>WEEKDAY(DATE($AF$2,$AJ$2,4))</f>
        <v>5</v>
      </c>
      <c r="AA15" s="427">
        <f>WEEKDAY(DATE($AF$2,$AJ$2,5))</f>
        <v>6</v>
      </c>
      <c r="AB15" s="427">
        <f>WEEKDAY(DATE($AF$2,$AJ$2,6))</f>
        <v>7</v>
      </c>
      <c r="AC15" s="428">
        <f>WEEKDAY(DATE($AF$2,$AJ$2,7))</f>
        <v>1</v>
      </c>
      <c r="AD15" s="429">
        <f>WEEKDAY(DATE($AF$2,$AJ$2,8))</f>
        <v>2</v>
      </c>
      <c r="AE15" s="427">
        <f>WEEKDAY(DATE($AF$2,$AJ$2,9))</f>
        <v>3</v>
      </c>
      <c r="AF15" s="427">
        <f>WEEKDAY(DATE($AF$2,$AJ$2,10))</f>
        <v>4</v>
      </c>
      <c r="AG15" s="427">
        <f>WEEKDAY(DATE($AF$2,$AJ$2,11))</f>
        <v>5</v>
      </c>
      <c r="AH15" s="427">
        <f>WEEKDAY(DATE($AF$2,$AJ$2,12))</f>
        <v>6</v>
      </c>
      <c r="AI15" s="427">
        <f>WEEKDAY(DATE($AF$2,$AJ$2,13))</f>
        <v>7</v>
      </c>
      <c r="AJ15" s="428">
        <f>WEEKDAY(DATE($AF$2,$AJ$2,14))</f>
        <v>1</v>
      </c>
      <c r="AK15" s="429">
        <f>WEEKDAY(DATE($AF$2,$AJ$2,15))</f>
        <v>2</v>
      </c>
      <c r="AL15" s="427">
        <f>WEEKDAY(DATE($AF$2,$AJ$2,16))</f>
        <v>3</v>
      </c>
      <c r="AM15" s="427">
        <f>WEEKDAY(DATE($AF$2,$AJ$2,17))</f>
        <v>4</v>
      </c>
      <c r="AN15" s="427">
        <f>WEEKDAY(DATE($AF$2,$AJ$2,18))</f>
        <v>5</v>
      </c>
      <c r="AO15" s="427">
        <f>WEEKDAY(DATE($AF$2,$AJ$2,19))</f>
        <v>6</v>
      </c>
      <c r="AP15" s="427">
        <f>WEEKDAY(DATE($AF$2,$AJ$2,20))</f>
        <v>7</v>
      </c>
      <c r="AQ15" s="428">
        <f>WEEKDAY(DATE($AF$2,$AJ$2,21))</f>
        <v>1</v>
      </c>
      <c r="AR15" s="429">
        <f>WEEKDAY(DATE($AF$2,$AJ$2,22))</f>
        <v>2</v>
      </c>
      <c r="AS15" s="427">
        <f>WEEKDAY(DATE($AF$2,$AJ$2,23))</f>
        <v>3</v>
      </c>
      <c r="AT15" s="427">
        <f>WEEKDAY(DATE($AF$2,$AJ$2,24))</f>
        <v>4</v>
      </c>
      <c r="AU15" s="427">
        <f>WEEKDAY(DATE($AF$2,$AJ$2,25))</f>
        <v>5</v>
      </c>
      <c r="AV15" s="427">
        <f>WEEKDAY(DATE($AF$2,$AJ$2,26))</f>
        <v>6</v>
      </c>
      <c r="AW15" s="427">
        <f>WEEKDAY(DATE($AF$2,$AJ$2,27))</f>
        <v>7</v>
      </c>
      <c r="AX15" s="428">
        <f>WEEKDAY(DATE($AF$2,$AJ$2,28))</f>
        <v>1</v>
      </c>
      <c r="AY15" s="429">
        <f>IF(AY14=29,WEEKDAY(DATE($AF$2,$AJ$2,29)),0)</f>
        <v>0</v>
      </c>
      <c r="AZ15" s="427">
        <f>IF(AZ14=30,WEEKDAY(DATE($AF$2,$AJ$2,30)),0)</f>
        <v>0</v>
      </c>
      <c r="BA15" s="428">
        <f>IF(BA14=31,WEEKDAY(DATE($AF$2,$AJ$2,31)),0)</f>
        <v>0</v>
      </c>
      <c r="BB15" s="1179"/>
      <c r="BC15" s="1180"/>
      <c r="BD15" s="1185"/>
      <c r="BE15" s="1186"/>
      <c r="BF15" s="1192"/>
      <c r="BG15" s="1193"/>
      <c r="BH15" s="1193"/>
      <c r="BI15" s="1193"/>
      <c r="BJ15" s="1194"/>
    </row>
    <row r="16" spans="2:67" ht="20.25" customHeight="1" thickBot="1">
      <c r="B16" s="1221"/>
      <c r="C16" s="1195"/>
      <c r="D16" s="1224"/>
      <c r="E16" s="433"/>
      <c r="F16" s="434"/>
      <c r="G16" s="433"/>
      <c r="H16" s="434"/>
      <c r="I16" s="1229"/>
      <c r="J16" s="1230"/>
      <c r="K16" s="1233"/>
      <c r="L16" s="1196"/>
      <c r="M16" s="1196"/>
      <c r="N16" s="1224"/>
      <c r="O16" s="1233"/>
      <c r="P16" s="1196"/>
      <c r="Q16" s="1196"/>
      <c r="R16" s="1196"/>
      <c r="S16" s="1224"/>
      <c r="T16" s="435"/>
      <c r="U16" s="435"/>
      <c r="V16" s="436"/>
      <c r="W16" s="437" t="str">
        <f>IF(W15=1,"日",IF(W15=2,"月",IF(W15=3,"火",IF(W15=4,"水",IF(W15=5,"木",IF(W15=6,"金","土"))))))</f>
        <v>月</v>
      </c>
      <c r="X16" s="438" t="str">
        <f t="shared" ref="X16:AX16" si="0">IF(X15=1,"日",IF(X15=2,"月",IF(X15=3,"火",IF(X15=4,"水",IF(X15=5,"木",IF(X15=6,"金","土"))))))</f>
        <v>火</v>
      </c>
      <c r="Y16" s="438" t="str">
        <f t="shared" si="0"/>
        <v>水</v>
      </c>
      <c r="Z16" s="438" t="str">
        <f t="shared" si="0"/>
        <v>木</v>
      </c>
      <c r="AA16" s="438" t="str">
        <f t="shared" si="0"/>
        <v>金</v>
      </c>
      <c r="AB16" s="438" t="str">
        <f t="shared" si="0"/>
        <v>土</v>
      </c>
      <c r="AC16" s="439" t="str">
        <f t="shared" si="0"/>
        <v>日</v>
      </c>
      <c r="AD16" s="440" t="str">
        <f>IF(AD15=1,"日",IF(AD15=2,"月",IF(AD15=3,"火",IF(AD15=4,"水",IF(AD15=5,"木",IF(AD15=6,"金","土"))))))</f>
        <v>月</v>
      </c>
      <c r="AE16" s="438" t="str">
        <f t="shared" si="0"/>
        <v>火</v>
      </c>
      <c r="AF16" s="438" t="str">
        <f t="shared" si="0"/>
        <v>水</v>
      </c>
      <c r="AG16" s="438" t="str">
        <f t="shared" si="0"/>
        <v>木</v>
      </c>
      <c r="AH16" s="438" t="str">
        <f t="shared" si="0"/>
        <v>金</v>
      </c>
      <c r="AI16" s="438" t="str">
        <f t="shared" si="0"/>
        <v>土</v>
      </c>
      <c r="AJ16" s="439" t="str">
        <f t="shared" si="0"/>
        <v>日</v>
      </c>
      <c r="AK16" s="440" t="str">
        <f>IF(AK15=1,"日",IF(AK15=2,"月",IF(AK15=3,"火",IF(AK15=4,"水",IF(AK15=5,"木",IF(AK15=6,"金","土"))))))</f>
        <v>月</v>
      </c>
      <c r="AL16" s="438" t="str">
        <f t="shared" si="0"/>
        <v>火</v>
      </c>
      <c r="AM16" s="438" t="str">
        <f t="shared" si="0"/>
        <v>水</v>
      </c>
      <c r="AN16" s="438" t="str">
        <f t="shared" si="0"/>
        <v>木</v>
      </c>
      <c r="AO16" s="438" t="str">
        <f t="shared" si="0"/>
        <v>金</v>
      </c>
      <c r="AP16" s="438" t="str">
        <f t="shared" si="0"/>
        <v>土</v>
      </c>
      <c r="AQ16" s="439" t="str">
        <f t="shared" si="0"/>
        <v>日</v>
      </c>
      <c r="AR16" s="440" t="str">
        <f>IF(AR15=1,"日",IF(AR15=2,"月",IF(AR15=3,"火",IF(AR15=4,"水",IF(AR15=5,"木",IF(AR15=6,"金","土"))))))</f>
        <v>月</v>
      </c>
      <c r="AS16" s="438" t="str">
        <f t="shared" si="0"/>
        <v>火</v>
      </c>
      <c r="AT16" s="438" t="str">
        <f t="shared" si="0"/>
        <v>水</v>
      </c>
      <c r="AU16" s="438" t="str">
        <f t="shared" si="0"/>
        <v>木</v>
      </c>
      <c r="AV16" s="438" t="str">
        <f t="shared" si="0"/>
        <v>金</v>
      </c>
      <c r="AW16" s="438" t="str">
        <f t="shared" si="0"/>
        <v>土</v>
      </c>
      <c r="AX16" s="439" t="str">
        <f t="shared" si="0"/>
        <v>日</v>
      </c>
      <c r="AY16" s="438" t="str">
        <f>IF(AY15=1,"日",IF(AY15=2,"月",IF(AY15=3,"火",IF(AY15=4,"水",IF(AY15=5,"木",IF(AY15=6,"金",IF(AY15=0,"","土")))))))</f>
        <v/>
      </c>
      <c r="AZ16" s="438" t="str">
        <f>IF(AZ15=1,"日",IF(AZ15=2,"月",IF(AZ15=3,"火",IF(AZ15=4,"水",IF(AZ15=5,"木",IF(AZ15=6,"金",IF(AZ15=0,"","土")))))))</f>
        <v/>
      </c>
      <c r="BA16" s="438" t="str">
        <f>IF(BA15=1,"日",IF(BA15=2,"月",IF(BA15=3,"火",IF(BA15=4,"水",IF(BA15=5,"木",IF(BA15=6,"金",IF(BA15=0,"","土")))))))</f>
        <v/>
      </c>
      <c r="BB16" s="1181"/>
      <c r="BC16" s="1182"/>
      <c r="BD16" s="1187"/>
      <c r="BE16" s="1188"/>
      <c r="BF16" s="1195"/>
      <c r="BG16" s="1196"/>
      <c r="BH16" s="1196"/>
      <c r="BI16" s="1196"/>
      <c r="BJ16" s="1197"/>
    </row>
    <row r="17" spans="2:62" ht="20.25" customHeight="1">
      <c r="B17" s="1152">
        <f>B15+1</f>
        <v>1</v>
      </c>
      <c r="C17" s="1154" t="s">
        <v>480</v>
      </c>
      <c r="D17" s="1155"/>
      <c r="E17" s="441"/>
      <c r="F17" s="442"/>
      <c r="G17" s="441"/>
      <c r="H17" s="442"/>
      <c r="I17" s="1157" t="s">
        <v>481</v>
      </c>
      <c r="J17" s="1158"/>
      <c r="K17" s="1161" t="s">
        <v>482</v>
      </c>
      <c r="L17" s="1162"/>
      <c r="M17" s="1162"/>
      <c r="N17" s="1155"/>
      <c r="O17" s="1163" t="s">
        <v>483</v>
      </c>
      <c r="P17" s="1164"/>
      <c r="Q17" s="1164"/>
      <c r="R17" s="1164"/>
      <c r="S17" s="1165"/>
      <c r="T17" s="443" t="s">
        <v>484</v>
      </c>
      <c r="U17" s="444"/>
      <c r="V17" s="445"/>
      <c r="W17" s="446" t="s">
        <v>485</v>
      </c>
      <c r="X17" s="447" t="s">
        <v>485</v>
      </c>
      <c r="Y17" s="447" t="s">
        <v>486</v>
      </c>
      <c r="Z17" s="447"/>
      <c r="AA17" s="447"/>
      <c r="AB17" s="447" t="s">
        <v>485</v>
      </c>
      <c r="AC17" s="448" t="s">
        <v>485</v>
      </c>
      <c r="AD17" s="446" t="s">
        <v>485</v>
      </c>
      <c r="AE17" s="447" t="s">
        <v>485</v>
      </c>
      <c r="AF17" s="447" t="s">
        <v>485</v>
      </c>
      <c r="AG17" s="447"/>
      <c r="AH17" s="447"/>
      <c r="AI17" s="447" t="s">
        <v>485</v>
      </c>
      <c r="AJ17" s="448" t="s">
        <v>485</v>
      </c>
      <c r="AK17" s="446" t="s">
        <v>485</v>
      </c>
      <c r="AL17" s="447" t="s">
        <v>485</v>
      </c>
      <c r="AM17" s="447" t="s">
        <v>485</v>
      </c>
      <c r="AN17" s="447"/>
      <c r="AO17" s="447"/>
      <c r="AP17" s="447" t="s">
        <v>485</v>
      </c>
      <c r="AQ17" s="448" t="s">
        <v>485</v>
      </c>
      <c r="AR17" s="446" t="s">
        <v>485</v>
      </c>
      <c r="AS17" s="447" t="s">
        <v>485</v>
      </c>
      <c r="AT17" s="447" t="s">
        <v>485</v>
      </c>
      <c r="AU17" s="447"/>
      <c r="AV17" s="447"/>
      <c r="AW17" s="447" t="s">
        <v>485</v>
      </c>
      <c r="AX17" s="448" t="s">
        <v>485</v>
      </c>
      <c r="AY17" s="446"/>
      <c r="AZ17" s="447"/>
      <c r="BA17" s="447"/>
      <c r="BB17" s="1166"/>
      <c r="BC17" s="1167"/>
      <c r="BD17" s="1234"/>
      <c r="BE17" s="1235"/>
      <c r="BF17" s="1236"/>
      <c r="BG17" s="1237"/>
      <c r="BH17" s="1237"/>
      <c r="BI17" s="1237"/>
      <c r="BJ17" s="1238"/>
    </row>
    <row r="18" spans="2:62" ht="20.25" customHeight="1">
      <c r="B18" s="1153"/>
      <c r="C18" s="1156"/>
      <c r="D18" s="1146"/>
      <c r="E18" s="449"/>
      <c r="F18" s="450" t="str">
        <f>C17</f>
        <v>管理者</v>
      </c>
      <c r="G18" s="449"/>
      <c r="H18" s="450" t="str">
        <f>I17</f>
        <v>A</v>
      </c>
      <c r="I18" s="1159"/>
      <c r="J18" s="1160"/>
      <c r="K18" s="1144"/>
      <c r="L18" s="1145"/>
      <c r="M18" s="1145"/>
      <c r="N18" s="1146"/>
      <c r="O18" s="1147"/>
      <c r="P18" s="1148"/>
      <c r="Q18" s="1148"/>
      <c r="R18" s="1148"/>
      <c r="S18" s="1149"/>
      <c r="T18" s="451" t="s">
        <v>487</v>
      </c>
      <c r="U18" s="452"/>
      <c r="V18" s="453"/>
      <c r="W18" s="454">
        <f>IF(W17="","",VLOOKUP(W17,'【記載例】標準様式１（勤務表_シフト記号表）'!$C$6:$L$47,10,FALSE))</f>
        <v>8</v>
      </c>
      <c r="X18" s="455">
        <f>IF(X17="","",VLOOKUP(X17,'【記載例】標準様式１（勤務表_シフト記号表）'!$C$6:$L$47,10,FALSE))</f>
        <v>8</v>
      </c>
      <c r="Y18" s="455">
        <f>IF(Y17="","",VLOOKUP(Y17,'【記載例】標準様式１（勤務表_シフト記号表）'!$C$6:$L$47,10,FALSE))</f>
        <v>8</v>
      </c>
      <c r="Z18" s="455" t="str">
        <f>IF(Z17="","",VLOOKUP(Z17,'【記載例】標準様式１（勤務表_シフト記号表）'!$C$6:$L$47,10,FALSE))</f>
        <v/>
      </c>
      <c r="AA18" s="455" t="str">
        <f>IF(AA17="","",VLOOKUP(AA17,'【記載例】標準様式１（勤務表_シフト記号表）'!$C$6:$L$47,10,FALSE))</f>
        <v/>
      </c>
      <c r="AB18" s="455">
        <f>IF(AB17="","",VLOOKUP(AB17,'【記載例】標準様式１（勤務表_シフト記号表）'!$C$6:$L$47,10,FALSE))</f>
        <v>8</v>
      </c>
      <c r="AC18" s="456">
        <f>IF(AC17="","",VLOOKUP(AC17,'【記載例】標準様式１（勤務表_シフト記号表）'!$C$6:$L$47,10,FALSE))</f>
        <v>8</v>
      </c>
      <c r="AD18" s="454">
        <f>IF(AD17="","",VLOOKUP(AD17,'【記載例】標準様式１（勤務表_シフト記号表）'!$C$6:$L$47,10,FALSE))</f>
        <v>8</v>
      </c>
      <c r="AE18" s="455">
        <f>IF(AE17="","",VLOOKUP(AE17,'【記載例】標準様式１（勤務表_シフト記号表）'!$C$6:$L$47,10,FALSE))</f>
        <v>8</v>
      </c>
      <c r="AF18" s="455">
        <f>IF(AF17="","",VLOOKUP(AF17,'【記載例】標準様式１（勤務表_シフト記号表）'!$C$6:$L$47,10,FALSE))</f>
        <v>8</v>
      </c>
      <c r="AG18" s="455" t="str">
        <f>IF(AG17="","",VLOOKUP(AG17,'【記載例】標準様式１（勤務表_シフト記号表）'!$C$6:$L$47,10,FALSE))</f>
        <v/>
      </c>
      <c r="AH18" s="455" t="str">
        <f>IF(AH17="","",VLOOKUP(AH17,'【記載例】標準様式１（勤務表_シフト記号表）'!$C$6:$L$47,10,FALSE))</f>
        <v/>
      </c>
      <c r="AI18" s="455">
        <f>IF(AI17="","",VLOOKUP(AI17,'【記載例】標準様式１（勤務表_シフト記号表）'!$C$6:$L$47,10,FALSE))</f>
        <v>8</v>
      </c>
      <c r="AJ18" s="456">
        <f>IF(AJ17="","",VLOOKUP(AJ17,'【記載例】標準様式１（勤務表_シフト記号表）'!$C$6:$L$47,10,FALSE))</f>
        <v>8</v>
      </c>
      <c r="AK18" s="454">
        <f>IF(AK17="","",VLOOKUP(AK17,'【記載例】標準様式１（勤務表_シフト記号表）'!$C$6:$L$47,10,FALSE))</f>
        <v>8</v>
      </c>
      <c r="AL18" s="455">
        <f>IF(AL17="","",VLOOKUP(AL17,'【記載例】標準様式１（勤務表_シフト記号表）'!$C$6:$L$47,10,FALSE))</f>
        <v>8</v>
      </c>
      <c r="AM18" s="455">
        <f>IF(AM17="","",VLOOKUP(AM17,'【記載例】標準様式１（勤務表_シフト記号表）'!$C$6:$L$47,10,FALSE))</f>
        <v>8</v>
      </c>
      <c r="AN18" s="455" t="str">
        <f>IF(AN17="","",VLOOKUP(AN17,'【記載例】標準様式１（勤務表_シフト記号表）'!$C$6:$L$47,10,FALSE))</f>
        <v/>
      </c>
      <c r="AO18" s="455" t="str">
        <f>IF(AO17="","",VLOOKUP(AO17,'【記載例】標準様式１（勤務表_シフト記号表）'!$C$6:$L$47,10,FALSE))</f>
        <v/>
      </c>
      <c r="AP18" s="455">
        <f>IF(AP17="","",VLOOKUP(AP17,'【記載例】標準様式１（勤務表_シフト記号表）'!$C$6:$L$47,10,FALSE))</f>
        <v>8</v>
      </c>
      <c r="AQ18" s="456">
        <f>IF(AQ17="","",VLOOKUP(AQ17,'【記載例】標準様式１（勤務表_シフト記号表）'!$C$6:$L$47,10,FALSE))</f>
        <v>8</v>
      </c>
      <c r="AR18" s="454">
        <f>IF(AR17="","",VLOOKUP(AR17,'【記載例】標準様式１（勤務表_シフト記号表）'!$C$6:$L$47,10,FALSE))</f>
        <v>8</v>
      </c>
      <c r="AS18" s="455">
        <f>IF(AS17="","",VLOOKUP(AS17,'【記載例】標準様式１（勤務表_シフト記号表）'!$C$6:$L$47,10,FALSE))</f>
        <v>8</v>
      </c>
      <c r="AT18" s="455">
        <f>IF(AT17="","",VLOOKUP(AT17,'【記載例】標準様式１（勤務表_シフト記号表）'!$C$6:$L$47,10,FALSE))</f>
        <v>8</v>
      </c>
      <c r="AU18" s="455" t="str">
        <f>IF(AU17="","",VLOOKUP(AU17,'【記載例】標準様式１（勤務表_シフト記号表）'!$C$6:$L$47,10,FALSE))</f>
        <v/>
      </c>
      <c r="AV18" s="455" t="str">
        <f>IF(AV17="","",VLOOKUP(AV17,'【記載例】標準様式１（勤務表_シフト記号表）'!$C$6:$L$47,10,FALSE))</f>
        <v/>
      </c>
      <c r="AW18" s="455">
        <f>IF(AW17="","",VLOOKUP(AW17,'【記載例】標準様式１（勤務表_シフト記号表）'!$C$6:$L$47,10,FALSE))</f>
        <v>8</v>
      </c>
      <c r="AX18" s="456">
        <f>IF(AX17="","",VLOOKUP(AX17,'【記載例】標準様式１（勤務表_シフト記号表）'!$C$6:$L$47,10,FALSE))</f>
        <v>8</v>
      </c>
      <c r="AY18" s="454" t="str">
        <f>IF(AY17="","",VLOOKUP(AY17,'【記載例】標準様式１（勤務表_シフト記号表）'!$C$6:$L$47,10,FALSE))</f>
        <v/>
      </c>
      <c r="AZ18" s="455" t="str">
        <f>IF(AZ17="","",VLOOKUP(AZ17,'【記載例】標準様式１（勤務表_シフト記号表）'!$C$6:$L$47,10,FALSE))</f>
        <v/>
      </c>
      <c r="BA18" s="455" t="str">
        <f>IF(BA17="","",VLOOKUP(BA17,'【記載例】標準様式１（勤務表_シフト記号表）'!$C$6:$L$47,10,FALSE))</f>
        <v/>
      </c>
      <c r="BB18" s="1213">
        <f>IF($BE$3="４週",SUM(W18:AX18),IF($BE$3="暦月",SUM(W18:BA18),""))</f>
        <v>160</v>
      </c>
      <c r="BC18" s="1214"/>
      <c r="BD18" s="1215">
        <f>IF($BE$3="４週",BB18/4,IF($BE$3="暦月",(BB18/($BE$8/7)),""))</f>
        <v>40</v>
      </c>
      <c r="BE18" s="1214"/>
      <c r="BF18" s="1210"/>
      <c r="BG18" s="1211"/>
      <c r="BH18" s="1211"/>
      <c r="BI18" s="1211"/>
      <c r="BJ18" s="1212"/>
    </row>
    <row r="19" spans="2:62" ht="20.25" customHeight="1">
      <c r="B19" s="1152">
        <f>B17+1</f>
        <v>2</v>
      </c>
      <c r="C19" s="1216" t="s">
        <v>488</v>
      </c>
      <c r="D19" s="1143"/>
      <c r="E19" s="457"/>
      <c r="F19" s="458"/>
      <c r="G19" s="457"/>
      <c r="H19" s="458"/>
      <c r="I19" s="1217" t="s">
        <v>481</v>
      </c>
      <c r="J19" s="1218"/>
      <c r="K19" s="1141" t="s">
        <v>489</v>
      </c>
      <c r="L19" s="1142"/>
      <c r="M19" s="1142"/>
      <c r="N19" s="1143"/>
      <c r="O19" s="1147" t="s">
        <v>490</v>
      </c>
      <c r="P19" s="1148"/>
      <c r="Q19" s="1148"/>
      <c r="R19" s="1148"/>
      <c r="S19" s="1149"/>
      <c r="T19" s="459" t="s">
        <v>484</v>
      </c>
      <c r="U19" s="460"/>
      <c r="V19" s="461"/>
      <c r="W19" s="462" t="s">
        <v>485</v>
      </c>
      <c r="X19" s="463" t="s">
        <v>485</v>
      </c>
      <c r="Y19" s="463"/>
      <c r="Z19" s="463"/>
      <c r="AA19" s="463" t="s">
        <v>485</v>
      </c>
      <c r="AB19" s="463" t="s">
        <v>485</v>
      </c>
      <c r="AC19" s="464" t="s">
        <v>485</v>
      </c>
      <c r="AD19" s="462" t="s">
        <v>485</v>
      </c>
      <c r="AE19" s="463" t="s">
        <v>485</v>
      </c>
      <c r="AF19" s="463"/>
      <c r="AG19" s="463" t="s">
        <v>485</v>
      </c>
      <c r="AH19" s="463" t="s">
        <v>485</v>
      </c>
      <c r="AI19" s="463" t="s">
        <v>485</v>
      </c>
      <c r="AJ19" s="464"/>
      <c r="AK19" s="462" t="s">
        <v>485</v>
      </c>
      <c r="AL19" s="463" t="s">
        <v>485</v>
      </c>
      <c r="AM19" s="463" t="s">
        <v>485</v>
      </c>
      <c r="AN19" s="463"/>
      <c r="AO19" s="463" t="s">
        <v>485</v>
      </c>
      <c r="AP19" s="463" t="s">
        <v>485</v>
      </c>
      <c r="AQ19" s="464"/>
      <c r="AR19" s="462" t="s">
        <v>485</v>
      </c>
      <c r="AS19" s="463" t="s">
        <v>485</v>
      </c>
      <c r="AT19" s="463"/>
      <c r="AU19" s="463"/>
      <c r="AV19" s="463" t="s">
        <v>485</v>
      </c>
      <c r="AW19" s="463" t="s">
        <v>485</v>
      </c>
      <c r="AX19" s="464" t="s">
        <v>485</v>
      </c>
      <c r="AY19" s="462"/>
      <c r="AZ19" s="463"/>
      <c r="BA19" s="465"/>
      <c r="BB19" s="1150"/>
      <c r="BC19" s="1151"/>
      <c r="BD19" s="1205"/>
      <c r="BE19" s="1206"/>
      <c r="BF19" s="1207"/>
      <c r="BG19" s="1208"/>
      <c r="BH19" s="1208"/>
      <c r="BI19" s="1208"/>
      <c r="BJ19" s="1209"/>
    </row>
    <row r="20" spans="2:62" ht="20.25" customHeight="1">
      <c r="B20" s="1153"/>
      <c r="C20" s="1156"/>
      <c r="D20" s="1146"/>
      <c r="E20" s="449"/>
      <c r="F20" s="450" t="str">
        <f>C19</f>
        <v>生活相談員</v>
      </c>
      <c r="G20" s="449"/>
      <c r="H20" s="450" t="str">
        <f>I19</f>
        <v>A</v>
      </c>
      <c r="I20" s="1159"/>
      <c r="J20" s="1160"/>
      <c r="K20" s="1144"/>
      <c r="L20" s="1145"/>
      <c r="M20" s="1145"/>
      <c r="N20" s="1146"/>
      <c r="O20" s="1147"/>
      <c r="P20" s="1148"/>
      <c r="Q20" s="1148"/>
      <c r="R20" s="1148"/>
      <c r="S20" s="1149"/>
      <c r="T20" s="451" t="s">
        <v>487</v>
      </c>
      <c r="U20" s="452"/>
      <c r="V20" s="453"/>
      <c r="W20" s="454">
        <f>IF(W19="","",VLOOKUP(W19,'【記載例】標準様式１（勤務表_シフト記号表）'!$C$6:$L$47,10,FALSE))</f>
        <v>8</v>
      </c>
      <c r="X20" s="455">
        <f>IF(X19="","",VLOOKUP(X19,'【記載例】標準様式１（勤務表_シフト記号表）'!$C$6:$L$47,10,FALSE))</f>
        <v>8</v>
      </c>
      <c r="Y20" s="455" t="str">
        <f>IF(Y19="","",VLOOKUP(Y19,'【記載例】標準様式１（勤務表_シフト記号表）'!$C$6:$L$47,10,FALSE))</f>
        <v/>
      </c>
      <c r="Z20" s="455" t="str">
        <f>IF(Z19="","",VLOOKUP(Z19,'【記載例】標準様式１（勤務表_シフト記号表）'!$C$6:$L$47,10,FALSE))</f>
        <v/>
      </c>
      <c r="AA20" s="455">
        <f>IF(AA19="","",VLOOKUP(AA19,'【記載例】標準様式１（勤務表_シフト記号表）'!$C$6:$L$47,10,FALSE))</f>
        <v>8</v>
      </c>
      <c r="AB20" s="455">
        <f>IF(AB19="","",VLOOKUP(AB19,'【記載例】標準様式１（勤務表_シフト記号表）'!$C$6:$L$47,10,FALSE))</f>
        <v>8</v>
      </c>
      <c r="AC20" s="456">
        <f>IF(AC19="","",VLOOKUP(AC19,'【記載例】標準様式１（勤務表_シフト記号表）'!$C$6:$L$47,10,FALSE))</f>
        <v>8</v>
      </c>
      <c r="AD20" s="454">
        <f>IF(AD19="","",VLOOKUP(AD19,'【記載例】標準様式１（勤務表_シフト記号表）'!$C$6:$L$47,10,FALSE))</f>
        <v>8</v>
      </c>
      <c r="AE20" s="455">
        <f>IF(AE19="","",VLOOKUP(AE19,'【記載例】標準様式１（勤務表_シフト記号表）'!$C$6:$L$47,10,FALSE))</f>
        <v>8</v>
      </c>
      <c r="AF20" s="455" t="str">
        <f>IF(AF19="","",VLOOKUP(AF19,'【記載例】標準様式１（勤務表_シフト記号表）'!$C$6:$L$47,10,FALSE))</f>
        <v/>
      </c>
      <c r="AG20" s="455">
        <f>IF(AG19="","",VLOOKUP(AG19,'【記載例】標準様式１（勤務表_シフト記号表）'!$C$6:$L$47,10,FALSE))</f>
        <v>8</v>
      </c>
      <c r="AH20" s="455">
        <f>IF(AH19="","",VLOOKUP(AH19,'【記載例】標準様式１（勤務表_シフト記号表）'!$C$6:$L$47,10,FALSE))</f>
        <v>8</v>
      </c>
      <c r="AI20" s="455">
        <f>IF(AI19="","",VLOOKUP(AI19,'【記載例】標準様式１（勤務表_シフト記号表）'!$C$6:$L$47,10,FALSE))</f>
        <v>8</v>
      </c>
      <c r="AJ20" s="456" t="str">
        <f>IF(AJ19="","",VLOOKUP(AJ19,'【記載例】標準様式１（勤務表_シフト記号表）'!$C$6:$L$47,10,FALSE))</f>
        <v/>
      </c>
      <c r="AK20" s="454">
        <f>IF(AK19="","",VLOOKUP(AK19,'【記載例】標準様式１（勤務表_シフト記号表）'!$C$6:$L$47,10,FALSE))</f>
        <v>8</v>
      </c>
      <c r="AL20" s="455">
        <f>IF(AL19="","",VLOOKUP(AL19,'【記載例】標準様式１（勤務表_シフト記号表）'!$C$6:$L$47,10,FALSE))</f>
        <v>8</v>
      </c>
      <c r="AM20" s="455">
        <f>IF(AM19="","",VLOOKUP(AM19,'【記載例】標準様式１（勤務表_シフト記号表）'!$C$6:$L$47,10,FALSE))</f>
        <v>8</v>
      </c>
      <c r="AN20" s="455" t="str">
        <f>IF(AN19="","",VLOOKUP(AN19,'【記載例】標準様式１（勤務表_シフト記号表）'!$C$6:$L$47,10,FALSE))</f>
        <v/>
      </c>
      <c r="AO20" s="455">
        <f>IF(AO19="","",VLOOKUP(AO19,'【記載例】標準様式１（勤務表_シフト記号表）'!$C$6:$L$47,10,FALSE))</f>
        <v>8</v>
      </c>
      <c r="AP20" s="455">
        <f>IF(AP19="","",VLOOKUP(AP19,'【記載例】標準様式１（勤務表_シフト記号表）'!$C$6:$L$47,10,FALSE))</f>
        <v>8</v>
      </c>
      <c r="AQ20" s="456" t="str">
        <f>IF(AQ19="","",VLOOKUP(AQ19,'【記載例】標準様式１（勤務表_シフト記号表）'!$C$6:$L$47,10,FALSE))</f>
        <v/>
      </c>
      <c r="AR20" s="454">
        <f>IF(AR19="","",VLOOKUP(AR19,'【記載例】標準様式１（勤務表_シフト記号表）'!$C$6:$L$47,10,FALSE))</f>
        <v>8</v>
      </c>
      <c r="AS20" s="455">
        <f>IF(AS19="","",VLOOKUP(AS19,'【記載例】標準様式１（勤務表_シフト記号表）'!$C$6:$L$47,10,FALSE))</f>
        <v>8</v>
      </c>
      <c r="AT20" s="455" t="str">
        <f>IF(AT19="","",VLOOKUP(AT19,'【記載例】標準様式１（勤務表_シフト記号表）'!$C$6:$L$47,10,FALSE))</f>
        <v/>
      </c>
      <c r="AU20" s="455" t="str">
        <f>IF(AU19="","",VLOOKUP(AU19,'【記載例】標準様式１（勤務表_シフト記号表）'!$C$6:$L$47,10,FALSE))</f>
        <v/>
      </c>
      <c r="AV20" s="455">
        <f>IF(AV19="","",VLOOKUP(AV19,'【記載例】標準様式１（勤務表_シフト記号表）'!$C$6:$L$47,10,FALSE))</f>
        <v>8</v>
      </c>
      <c r="AW20" s="455">
        <f>IF(AW19="","",VLOOKUP(AW19,'【記載例】標準様式１（勤務表_シフト記号表）'!$C$6:$L$47,10,FALSE))</f>
        <v>8</v>
      </c>
      <c r="AX20" s="456">
        <f>IF(AX19="","",VLOOKUP(AX19,'【記載例】標準様式１（勤務表_シフト記号表）'!$C$6:$L$47,10,FALSE))</f>
        <v>8</v>
      </c>
      <c r="AY20" s="454" t="str">
        <f>IF(AY19="","",VLOOKUP(AY19,'【記載例】標準様式１（勤務表_シフト記号表）'!$C$6:$L$47,10,FALSE))</f>
        <v/>
      </c>
      <c r="AZ20" s="455" t="str">
        <f>IF(AZ19="","",VLOOKUP(AZ19,'【記載例】標準様式１（勤務表_シフト記号表）'!$C$6:$L$47,10,FALSE))</f>
        <v/>
      </c>
      <c r="BA20" s="455" t="str">
        <f>IF(BA19="","",VLOOKUP(BA19,'【記載例】標準様式１（勤務表_シフト記号表）'!$C$6:$L$47,10,FALSE))</f>
        <v/>
      </c>
      <c r="BB20" s="1213">
        <f>IF($BE$3="４週",SUM(W20:AX20),IF($BE$3="暦月",SUM(W20:BA20),""))</f>
        <v>160</v>
      </c>
      <c r="BC20" s="1214"/>
      <c r="BD20" s="1215">
        <f>IF($BE$3="４週",BB20/4,IF($BE$3="暦月",(BB20/($BE$8/7)),""))</f>
        <v>40</v>
      </c>
      <c r="BE20" s="1214"/>
      <c r="BF20" s="1210"/>
      <c r="BG20" s="1211"/>
      <c r="BH20" s="1211"/>
      <c r="BI20" s="1211"/>
      <c r="BJ20" s="1212"/>
    </row>
    <row r="21" spans="2:62" ht="20.25" customHeight="1">
      <c r="B21" s="1152">
        <f>B19+1</f>
        <v>3</v>
      </c>
      <c r="C21" s="1216" t="s">
        <v>491</v>
      </c>
      <c r="D21" s="1143"/>
      <c r="E21" s="449"/>
      <c r="F21" s="450"/>
      <c r="G21" s="449"/>
      <c r="H21" s="450"/>
      <c r="I21" s="1217" t="s">
        <v>481</v>
      </c>
      <c r="J21" s="1218"/>
      <c r="K21" s="1141" t="s">
        <v>492</v>
      </c>
      <c r="L21" s="1142"/>
      <c r="M21" s="1142"/>
      <c r="N21" s="1143"/>
      <c r="O21" s="1147" t="s">
        <v>493</v>
      </c>
      <c r="P21" s="1148"/>
      <c r="Q21" s="1148"/>
      <c r="R21" s="1148"/>
      <c r="S21" s="1149"/>
      <c r="T21" s="459" t="s">
        <v>484</v>
      </c>
      <c r="U21" s="460"/>
      <c r="V21" s="461"/>
      <c r="W21" s="462" t="s">
        <v>485</v>
      </c>
      <c r="X21" s="463" t="s">
        <v>485</v>
      </c>
      <c r="Y21" s="463" t="s">
        <v>485</v>
      </c>
      <c r="Z21" s="463"/>
      <c r="AA21" s="463"/>
      <c r="AB21" s="463" t="s">
        <v>485</v>
      </c>
      <c r="AC21" s="464" t="s">
        <v>485</v>
      </c>
      <c r="AD21" s="462" t="s">
        <v>485</v>
      </c>
      <c r="AE21" s="463" t="s">
        <v>485</v>
      </c>
      <c r="AF21" s="463" t="s">
        <v>485</v>
      </c>
      <c r="AG21" s="463"/>
      <c r="AH21" s="463"/>
      <c r="AI21" s="463" t="s">
        <v>485</v>
      </c>
      <c r="AJ21" s="464" t="s">
        <v>485</v>
      </c>
      <c r="AK21" s="462" t="s">
        <v>485</v>
      </c>
      <c r="AL21" s="463" t="s">
        <v>485</v>
      </c>
      <c r="AM21" s="463" t="s">
        <v>485</v>
      </c>
      <c r="AN21" s="463"/>
      <c r="AO21" s="463"/>
      <c r="AP21" s="463" t="s">
        <v>485</v>
      </c>
      <c r="AQ21" s="464" t="s">
        <v>485</v>
      </c>
      <c r="AR21" s="462" t="s">
        <v>485</v>
      </c>
      <c r="AS21" s="463" t="s">
        <v>485</v>
      </c>
      <c r="AT21" s="463" t="s">
        <v>485</v>
      </c>
      <c r="AU21" s="463"/>
      <c r="AV21" s="463"/>
      <c r="AW21" s="463" t="s">
        <v>485</v>
      </c>
      <c r="AX21" s="464" t="s">
        <v>485</v>
      </c>
      <c r="AY21" s="462"/>
      <c r="AZ21" s="463"/>
      <c r="BA21" s="465"/>
      <c r="BB21" s="1150"/>
      <c r="BC21" s="1151"/>
      <c r="BD21" s="1205"/>
      <c r="BE21" s="1206"/>
      <c r="BF21" s="1207"/>
      <c r="BG21" s="1208"/>
      <c r="BH21" s="1208"/>
      <c r="BI21" s="1208"/>
      <c r="BJ21" s="1209"/>
    </row>
    <row r="22" spans="2:62" ht="20.25" customHeight="1">
      <c r="B22" s="1153"/>
      <c r="C22" s="1156"/>
      <c r="D22" s="1146"/>
      <c r="E22" s="449"/>
      <c r="F22" s="450" t="str">
        <f>C21</f>
        <v>看護職員</v>
      </c>
      <c r="G22" s="449"/>
      <c r="H22" s="450" t="str">
        <f>I21</f>
        <v>A</v>
      </c>
      <c r="I22" s="1159"/>
      <c r="J22" s="1160"/>
      <c r="K22" s="1144"/>
      <c r="L22" s="1145"/>
      <c r="M22" s="1145"/>
      <c r="N22" s="1146"/>
      <c r="O22" s="1147"/>
      <c r="P22" s="1148"/>
      <c r="Q22" s="1148"/>
      <c r="R22" s="1148"/>
      <c r="S22" s="1149"/>
      <c r="T22" s="451" t="s">
        <v>487</v>
      </c>
      <c r="U22" s="452"/>
      <c r="V22" s="453"/>
      <c r="W22" s="454">
        <f>IF(W21="","",VLOOKUP(W21,'【記載例】標準様式１（勤務表_シフト記号表）'!$C$6:$L$47,10,FALSE))</f>
        <v>8</v>
      </c>
      <c r="X22" s="455">
        <f>IF(X21="","",VLOOKUP(X21,'【記載例】標準様式１（勤務表_シフト記号表）'!$C$6:$L$47,10,FALSE))</f>
        <v>8</v>
      </c>
      <c r="Y22" s="455">
        <f>IF(Y21="","",VLOOKUP(Y21,'【記載例】標準様式１（勤務表_シフト記号表）'!$C$6:$L$47,10,FALSE))</f>
        <v>8</v>
      </c>
      <c r="Z22" s="455" t="str">
        <f>IF(Z21="","",VLOOKUP(Z21,'【記載例】標準様式１（勤務表_シフト記号表）'!$C$6:$L$47,10,FALSE))</f>
        <v/>
      </c>
      <c r="AA22" s="455" t="str">
        <f>IF(AA21="","",VLOOKUP(AA21,'【記載例】標準様式１（勤務表_シフト記号表）'!$C$6:$L$47,10,FALSE))</f>
        <v/>
      </c>
      <c r="AB22" s="455">
        <f>IF(AB21="","",VLOOKUP(AB21,'【記載例】標準様式１（勤務表_シフト記号表）'!$C$6:$L$47,10,FALSE))</f>
        <v>8</v>
      </c>
      <c r="AC22" s="456">
        <f>IF(AC21="","",VLOOKUP(AC21,'【記載例】標準様式１（勤務表_シフト記号表）'!$C$6:$L$47,10,FALSE))</f>
        <v>8</v>
      </c>
      <c r="AD22" s="454">
        <f>IF(AD21="","",VLOOKUP(AD21,'【記載例】標準様式１（勤務表_シフト記号表）'!$C$6:$L$47,10,FALSE))</f>
        <v>8</v>
      </c>
      <c r="AE22" s="455">
        <f>IF(AE21="","",VLOOKUP(AE21,'【記載例】標準様式１（勤務表_シフト記号表）'!$C$6:$L$47,10,FALSE))</f>
        <v>8</v>
      </c>
      <c r="AF22" s="455">
        <f>IF(AF21="","",VLOOKUP(AF21,'【記載例】標準様式１（勤務表_シフト記号表）'!$C$6:$L$47,10,FALSE))</f>
        <v>8</v>
      </c>
      <c r="AG22" s="455" t="str">
        <f>IF(AG21="","",VLOOKUP(AG21,'【記載例】標準様式１（勤務表_シフト記号表）'!$C$6:$L$47,10,FALSE))</f>
        <v/>
      </c>
      <c r="AH22" s="455" t="str">
        <f>IF(AH21="","",VLOOKUP(AH21,'【記載例】標準様式１（勤務表_シフト記号表）'!$C$6:$L$47,10,FALSE))</f>
        <v/>
      </c>
      <c r="AI22" s="455">
        <f>IF(AI21="","",VLOOKUP(AI21,'【記載例】標準様式１（勤務表_シフト記号表）'!$C$6:$L$47,10,FALSE))</f>
        <v>8</v>
      </c>
      <c r="AJ22" s="456">
        <f>IF(AJ21="","",VLOOKUP(AJ21,'【記載例】標準様式１（勤務表_シフト記号表）'!$C$6:$L$47,10,FALSE))</f>
        <v>8</v>
      </c>
      <c r="AK22" s="454">
        <f>IF(AK21="","",VLOOKUP(AK21,'【記載例】標準様式１（勤務表_シフト記号表）'!$C$6:$L$47,10,FALSE))</f>
        <v>8</v>
      </c>
      <c r="AL22" s="455">
        <f>IF(AL21="","",VLOOKUP(AL21,'【記載例】標準様式１（勤務表_シフト記号表）'!$C$6:$L$47,10,FALSE))</f>
        <v>8</v>
      </c>
      <c r="AM22" s="455">
        <f>IF(AM21="","",VLOOKUP(AM21,'【記載例】標準様式１（勤務表_シフト記号表）'!$C$6:$L$47,10,FALSE))</f>
        <v>8</v>
      </c>
      <c r="AN22" s="455" t="str">
        <f>IF(AN21="","",VLOOKUP(AN21,'【記載例】標準様式１（勤務表_シフト記号表）'!$C$6:$L$47,10,FALSE))</f>
        <v/>
      </c>
      <c r="AO22" s="455" t="str">
        <f>IF(AO21="","",VLOOKUP(AO21,'【記載例】標準様式１（勤務表_シフト記号表）'!$C$6:$L$47,10,FALSE))</f>
        <v/>
      </c>
      <c r="AP22" s="455">
        <f>IF(AP21="","",VLOOKUP(AP21,'【記載例】標準様式１（勤務表_シフト記号表）'!$C$6:$L$47,10,FALSE))</f>
        <v>8</v>
      </c>
      <c r="AQ22" s="456">
        <f>IF(AQ21="","",VLOOKUP(AQ21,'【記載例】標準様式１（勤務表_シフト記号表）'!$C$6:$L$47,10,FALSE))</f>
        <v>8</v>
      </c>
      <c r="AR22" s="454">
        <f>IF(AR21="","",VLOOKUP(AR21,'【記載例】標準様式１（勤務表_シフト記号表）'!$C$6:$L$47,10,FALSE))</f>
        <v>8</v>
      </c>
      <c r="AS22" s="455">
        <f>IF(AS21="","",VLOOKUP(AS21,'【記載例】標準様式１（勤務表_シフト記号表）'!$C$6:$L$47,10,FALSE))</f>
        <v>8</v>
      </c>
      <c r="AT22" s="455">
        <f>IF(AT21="","",VLOOKUP(AT21,'【記載例】標準様式１（勤務表_シフト記号表）'!$C$6:$L$47,10,FALSE))</f>
        <v>8</v>
      </c>
      <c r="AU22" s="455" t="str">
        <f>IF(AU21="","",VLOOKUP(AU21,'【記載例】標準様式１（勤務表_シフト記号表）'!$C$6:$L$47,10,FALSE))</f>
        <v/>
      </c>
      <c r="AV22" s="455" t="str">
        <f>IF(AV21="","",VLOOKUP(AV21,'【記載例】標準様式１（勤務表_シフト記号表）'!$C$6:$L$47,10,FALSE))</f>
        <v/>
      </c>
      <c r="AW22" s="455">
        <f>IF(AW21="","",VLOOKUP(AW21,'【記載例】標準様式１（勤務表_シフト記号表）'!$C$6:$L$47,10,FALSE))</f>
        <v>8</v>
      </c>
      <c r="AX22" s="456">
        <f>IF(AX21="","",VLOOKUP(AX21,'【記載例】標準様式１（勤務表_シフト記号表）'!$C$6:$L$47,10,FALSE))</f>
        <v>8</v>
      </c>
      <c r="AY22" s="454" t="str">
        <f>IF(AY21="","",VLOOKUP(AY21,'【記載例】標準様式１（勤務表_シフト記号表）'!$C$6:$L$47,10,FALSE))</f>
        <v/>
      </c>
      <c r="AZ22" s="455" t="str">
        <f>IF(AZ21="","",VLOOKUP(AZ21,'【記載例】標準様式１（勤務表_シフト記号表）'!$C$6:$L$47,10,FALSE))</f>
        <v/>
      </c>
      <c r="BA22" s="455" t="str">
        <f>IF(BA21="","",VLOOKUP(BA21,'【記載例】標準様式１（勤務表_シフト記号表）'!$C$6:$L$47,10,FALSE))</f>
        <v/>
      </c>
      <c r="BB22" s="1213">
        <f>IF($BE$3="４週",SUM(W22:AX22),IF($BE$3="暦月",SUM(W22:BA22),""))</f>
        <v>160</v>
      </c>
      <c r="BC22" s="1214"/>
      <c r="BD22" s="1215">
        <f>IF($BE$3="４週",BB22/4,IF($BE$3="暦月",(BB22/($BE$8/7)),""))</f>
        <v>40</v>
      </c>
      <c r="BE22" s="1214"/>
      <c r="BF22" s="1210"/>
      <c r="BG22" s="1211"/>
      <c r="BH22" s="1211"/>
      <c r="BI22" s="1211"/>
      <c r="BJ22" s="1212"/>
    </row>
    <row r="23" spans="2:62" ht="20.25" customHeight="1">
      <c r="B23" s="1152">
        <f>B21+1</f>
        <v>4</v>
      </c>
      <c r="C23" s="1216" t="s">
        <v>491</v>
      </c>
      <c r="D23" s="1143"/>
      <c r="E23" s="449"/>
      <c r="F23" s="450"/>
      <c r="G23" s="449"/>
      <c r="H23" s="450"/>
      <c r="I23" s="1217" t="s">
        <v>494</v>
      </c>
      <c r="J23" s="1218"/>
      <c r="K23" s="1141" t="s">
        <v>495</v>
      </c>
      <c r="L23" s="1142"/>
      <c r="M23" s="1142"/>
      <c r="N23" s="1143"/>
      <c r="O23" s="1147" t="s">
        <v>496</v>
      </c>
      <c r="P23" s="1148"/>
      <c r="Q23" s="1148"/>
      <c r="R23" s="1148"/>
      <c r="S23" s="1149"/>
      <c r="T23" s="459" t="s">
        <v>484</v>
      </c>
      <c r="U23" s="460"/>
      <c r="V23" s="461"/>
      <c r="W23" s="462" t="s">
        <v>497</v>
      </c>
      <c r="X23" s="463" t="s">
        <v>497</v>
      </c>
      <c r="Y23" s="463" t="s">
        <v>498</v>
      </c>
      <c r="Z23" s="463"/>
      <c r="AA23" s="463"/>
      <c r="AB23" s="463" t="s">
        <v>497</v>
      </c>
      <c r="AC23" s="464" t="s">
        <v>497</v>
      </c>
      <c r="AD23" s="462" t="s">
        <v>497</v>
      </c>
      <c r="AE23" s="463" t="s">
        <v>497</v>
      </c>
      <c r="AF23" s="463" t="s">
        <v>497</v>
      </c>
      <c r="AG23" s="463"/>
      <c r="AH23" s="463"/>
      <c r="AI23" s="463" t="s">
        <v>497</v>
      </c>
      <c r="AJ23" s="464" t="s">
        <v>497</v>
      </c>
      <c r="AK23" s="462" t="s">
        <v>497</v>
      </c>
      <c r="AL23" s="463" t="s">
        <v>497</v>
      </c>
      <c r="AM23" s="463" t="s">
        <v>497</v>
      </c>
      <c r="AN23" s="463"/>
      <c r="AO23" s="463"/>
      <c r="AP23" s="463" t="s">
        <v>497</v>
      </c>
      <c r="AQ23" s="464" t="s">
        <v>497</v>
      </c>
      <c r="AR23" s="462" t="s">
        <v>497</v>
      </c>
      <c r="AS23" s="463" t="s">
        <v>497</v>
      </c>
      <c r="AT23" s="463" t="s">
        <v>497</v>
      </c>
      <c r="AU23" s="463"/>
      <c r="AV23" s="463"/>
      <c r="AW23" s="463" t="s">
        <v>497</v>
      </c>
      <c r="AX23" s="464" t="s">
        <v>497</v>
      </c>
      <c r="AY23" s="462"/>
      <c r="AZ23" s="463"/>
      <c r="BA23" s="465"/>
      <c r="BB23" s="1150"/>
      <c r="BC23" s="1151"/>
      <c r="BD23" s="1205"/>
      <c r="BE23" s="1206"/>
      <c r="BF23" s="1207"/>
      <c r="BG23" s="1208"/>
      <c r="BH23" s="1208"/>
      <c r="BI23" s="1208"/>
      <c r="BJ23" s="1209"/>
    </row>
    <row r="24" spans="2:62" ht="20.25" customHeight="1">
      <c r="B24" s="1153"/>
      <c r="C24" s="1156"/>
      <c r="D24" s="1146"/>
      <c r="E24" s="449"/>
      <c r="F24" s="450" t="str">
        <f>C23</f>
        <v>看護職員</v>
      </c>
      <c r="G24" s="449"/>
      <c r="H24" s="450" t="str">
        <f>I23</f>
        <v>B</v>
      </c>
      <c r="I24" s="1159"/>
      <c r="J24" s="1160"/>
      <c r="K24" s="1144"/>
      <c r="L24" s="1145"/>
      <c r="M24" s="1145"/>
      <c r="N24" s="1146"/>
      <c r="O24" s="1147"/>
      <c r="P24" s="1148"/>
      <c r="Q24" s="1148"/>
      <c r="R24" s="1148"/>
      <c r="S24" s="1149"/>
      <c r="T24" s="451" t="s">
        <v>487</v>
      </c>
      <c r="U24" s="452"/>
      <c r="V24" s="453"/>
      <c r="W24" s="454">
        <f>IF(W23="","",VLOOKUP(W23,'【記載例】標準様式１（勤務表_シフト記号表）'!$C$6:$L$47,10,FALSE))</f>
        <v>4.0000000000000009</v>
      </c>
      <c r="X24" s="455">
        <f>IF(X23="","",VLOOKUP(X23,'【記載例】標準様式１（勤務表_シフト記号表）'!$C$6:$L$47,10,FALSE))</f>
        <v>4.0000000000000009</v>
      </c>
      <c r="Y24" s="455">
        <f>IF(Y23="","",VLOOKUP(Y23,'【記載例】標準様式１（勤務表_シフト記号表）'!$C$6:$L$47,10,FALSE))</f>
        <v>4.0000000000000009</v>
      </c>
      <c r="Z24" s="455" t="str">
        <f>IF(Z23="","",VLOOKUP(Z23,'【記載例】標準様式１（勤務表_シフト記号表）'!$C$6:$L$47,10,FALSE))</f>
        <v/>
      </c>
      <c r="AA24" s="455" t="str">
        <f>IF(AA23="","",VLOOKUP(AA23,'【記載例】標準様式１（勤務表_シフト記号表）'!$C$6:$L$47,10,FALSE))</f>
        <v/>
      </c>
      <c r="AB24" s="455">
        <f>IF(AB23="","",VLOOKUP(AB23,'【記載例】標準様式１（勤務表_シフト記号表）'!$C$6:$L$47,10,FALSE))</f>
        <v>4.0000000000000009</v>
      </c>
      <c r="AC24" s="456">
        <f>IF(AC23="","",VLOOKUP(AC23,'【記載例】標準様式１（勤務表_シフト記号表）'!$C$6:$L$47,10,FALSE))</f>
        <v>4.0000000000000009</v>
      </c>
      <c r="AD24" s="454">
        <f>IF(AD23="","",VLOOKUP(AD23,'【記載例】標準様式１（勤務表_シフト記号表）'!$C$6:$L$47,10,FALSE))</f>
        <v>4.0000000000000009</v>
      </c>
      <c r="AE24" s="455">
        <f>IF(AE23="","",VLOOKUP(AE23,'【記載例】標準様式１（勤務表_シフト記号表）'!$C$6:$L$47,10,FALSE))</f>
        <v>4.0000000000000009</v>
      </c>
      <c r="AF24" s="455">
        <f>IF(AF23="","",VLOOKUP(AF23,'【記載例】標準様式１（勤務表_シフト記号表）'!$C$6:$L$47,10,FALSE))</f>
        <v>4.0000000000000009</v>
      </c>
      <c r="AG24" s="455" t="str">
        <f>IF(AG23="","",VLOOKUP(AG23,'【記載例】標準様式１（勤務表_シフト記号表）'!$C$6:$L$47,10,FALSE))</f>
        <v/>
      </c>
      <c r="AH24" s="455" t="str">
        <f>IF(AH23="","",VLOOKUP(AH23,'【記載例】標準様式１（勤務表_シフト記号表）'!$C$6:$L$47,10,FALSE))</f>
        <v/>
      </c>
      <c r="AI24" s="455">
        <f>IF(AI23="","",VLOOKUP(AI23,'【記載例】標準様式１（勤務表_シフト記号表）'!$C$6:$L$47,10,FALSE))</f>
        <v>4.0000000000000009</v>
      </c>
      <c r="AJ24" s="456">
        <f>IF(AJ23="","",VLOOKUP(AJ23,'【記載例】標準様式１（勤務表_シフト記号表）'!$C$6:$L$47,10,FALSE))</f>
        <v>4.0000000000000009</v>
      </c>
      <c r="AK24" s="454">
        <f>IF(AK23="","",VLOOKUP(AK23,'【記載例】標準様式１（勤務表_シフト記号表）'!$C$6:$L$47,10,FALSE))</f>
        <v>4.0000000000000009</v>
      </c>
      <c r="AL24" s="455">
        <f>IF(AL23="","",VLOOKUP(AL23,'【記載例】標準様式１（勤務表_シフト記号表）'!$C$6:$L$47,10,FALSE))</f>
        <v>4.0000000000000009</v>
      </c>
      <c r="AM24" s="455">
        <f>IF(AM23="","",VLOOKUP(AM23,'【記載例】標準様式１（勤務表_シフト記号表）'!$C$6:$L$47,10,FALSE))</f>
        <v>4.0000000000000009</v>
      </c>
      <c r="AN24" s="455" t="str">
        <f>IF(AN23="","",VLOOKUP(AN23,'【記載例】標準様式１（勤務表_シフト記号表）'!$C$6:$L$47,10,FALSE))</f>
        <v/>
      </c>
      <c r="AO24" s="455" t="str">
        <f>IF(AO23="","",VLOOKUP(AO23,'【記載例】標準様式１（勤務表_シフト記号表）'!$C$6:$L$47,10,FALSE))</f>
        <v/>
      </c>
      <c r="AP24" s="455">
        <f>IF(AP23="","",VLOOKUP(AP23,'【記載例】標準様式１（勤務表_シフト記号表）'!$C$6:$L$47,10,FALSE))</f>
        <v>4.0000000000000009</v>
      </c>
      <c r="AQ24" s="456">
        <f>IF(AQ23="","",VLOOKUP(AQ23,'【記載例】標準様式１（勤務表_シフト記号表）'!$C$6:$L$47,10,FALSE))</f>
        <v>4.0000000000000009</v>
      </c>
      <c r="AR24" s="454">
        <f>IF(AR23="","",VLOOKUP(AR23,'【記載例】標準様式１（勤務表_シフト記号表）'!$C$6:$L$47,10,FALSE))</f>
        <v>4.0000000000000009</v>
      </c>
      <c r="AS24" s="455">
        <f>IF(AS23="","",VLOOKUP(AS23,'【記載例】標準様式１（勤務表_シフト記号表）'!$C$6:$L$47,10,FALSE))</f>
        <v>4.0000000000000009</v>
      </c>
      <c r="AT24" s="455">
        <f>IF(AT23="","",VLOOKUP(AT23,'【記載例】標準様式１（勤務表_シフト記号表）'!$C$6:$L$47,10,FALSE))</f>
        <v>4.0000000000000009</v>
      </c>
      <c r="AU24" s="455" t="str">
        <f>IF(AU23="","",VLOOKUP(AU23,'【記載例】標準様式１（勤務表_シフト記号表）'!$C$6:$L$47,10,FALSE))</f>
        <v/>
      </c>
      <c r="AV24" s="455" t="str">
        <f>IF(AV23="","",VLOOKUP(AV23,'【記載例】標準様式１（勤務表_シフト記号表）'!$C$6:$L$47,10,FALSE))</f>
        <v/>
      </c>
      <c r="AW24" s="455">
        <f>IF(AW23="","",VLOOKUP(AW23,'【記載例】標準様式１（勤務表_シフト記号表）'!$C$6:$L$47,10,FALSE))</f>
        <v>4.0000000000000009</v>
      </c>
      <c r="AX24" s="456">
        <f>IF(AX23="","",VLOOKUP(AX23,'【記載例】標準様式１（勤務表_シフト記号表）'!$C$6:$L$47,10,FALSE))</f>
        <v>4.0000000000000009</v>
      </c>
      <c r="AY24" s="454" t="str">
        <f>IF(AY23="","",VLOOKUP(AY23,'【記載例】標準様式１（勤務表_シフト記号表）'!$C$6:$L$47,10,FALSE))</f>
        <v/>
      </c>
      <c r="AZ24" s="455" t="str">
        <f>IF(AZ23="","",VLOOKUP(AZ23,'【記載例】標準様式１（勤務表_シフト記号表）'!$C$6:$L$47,10,FALSE))</f>
        <v/>
      </c>
      <c r="BA24" s="455" t="str">
        <f>IF(BA23="","",VLOOKUP(BA23,'【記載例】標準様式１（勤務表_シフト記号表）'!$C$6:$L$47,10,FALSE))</f>
        <v/>
      </c>
      <c r="BB24" s="1213">
        <f>IF($BE$3="４週",SUM(W24:AX24),IF($BE$3="暦月",SUM(W24:BA24),""))</f>
        <v>80.000000000000014</v>
      </c>
      <c r="BC24" s="1214"/>
      <c r="BD24" s="1215">
        <f>IF($BE$3="４週",BB24/4,IF($BE$3="暦月",(BB24/($BE$8/7)),""))</f>
        <v>20.000000000000004</v>
      </c>
      <c r="BE24" s="1214"/>
      <c r="BF24" s="1210"/>
      <c r="BG24" s="1211"/>
      <c r="BH24" s="1211"/>
      <c r="BI24" s="1211"/>
      <c r="BJ24" s="1212"/>
    </row>
    <row r="25" spans="2:62" ht="20.25" customHeight="1">
      <c r="B25" s="1152">
        <f>B23+1</f>
        <v>5</v>
      </c>
      <c r="C25" s="1216" t="s">
        <v>491</v>
      </c>
      <c r="D25" s="1143"/>
      <c r="E25" s="449"/>
      <c r="F25" s="450"/>
      <c r="G25" s="449"/>
      <c r="H25" s="450"/>
      <c r="I25" s="1217" t="s">
        <v>481</v>
      </c>
      <c r="J25" s="1218"/>
      <c r="K25" s="1141" t="s">
        <v>492</v>
      </c>
      <c r="L25" s="1142"/>
      <c r="M25" s="1142"/>
      <c r="N25" s="1143"/>
      <c r="O25" s="1147" t="s">
        <v>499</v>
      </c>
      <c r="P25" s="1148"/>
      <c r="Q25" s="1148"/>
      <c r="R25" s="1148"/>
      <c r="S25" s="1149"/>
      <c r="T25" s="459" t="s">
        <v>484</v>
      </c>
      <c r="U25" s="460"/>
      <c r="V25" s="461"/>
      <c r="W25" s="462" t="s">
        <v>485</v>
      </c>
      <c r="X25" s="463" t="s">
        <v>485</v>
      </c>
      <c r="Y25" s="463" t="s">
        <v>485</v>
      </c>
      <c r="Z25" s="463"/>
      <c r="AA25" s="463"/>
      <c r="AB25" s="463" t="s">
        <v>485</v>
      </c>
      <c r="AC25" s="464" t="s">
        <v>485</v>
      </c>
      <c r="AD25" s="462" t="s">
        <v>485</v>
      </c>
      <c r="AE25" s="463" t="s">
        <v>485</v>
      </c>
      <c r="AF25" s="463" t="s">
        <v>485</v>
      </c>
      <c r="AG25" s="463"/>
      <c r="AH25" s="463"/>
      <c r="AI25" s="463" t="s">
        <v>485</v>
      </c>
      <c r="AJ25" s="464" t="s">
        <v>485</v>
      </c>
      <c r="AK25" s="462" t="s">
        <v>485</v>
      </c>
      <c r="AL25" s="463" t="s">
        <v>485</v>
      </c>
      <c r="AM25" s="463" t="s">
        <v>485</v>
      </c>
      <c r="AN25" s="463"/>
      <c r="AO25" s="463"/>
      <c r="AP25" s="463" t="s">
        <v>485</v>
      </c>
      <c r="AQ25" s="464" t="s">
        <v>485</v>
      </c>
      <c r="AR25" s="462" t="s">
        <v>485</v>
      </c>
      <c r="AS25" s="463" t="s">
        <v>485</v>
      </c>
      <c r="AT25" s="463" t="s">
        <v>485</v>
      </c>
      <c r="AU25" s="463"/>
      <c r="AV25" s="463"/>
      <c r="AW25" s="463" t="s">
        <v>485</v>
      </c>
      <c r="AX25" s="464" t="s">
        <v>485</v>
      </c>
      <c r="AY25" s="462"/>
      <c r="AZ25" s="463"/>
      <c r="BA25" s="465"/>
      <c r="BB25" s="1150"/>
      <c r="BC25" s="1151"/>
      <c r="BD25" s="1205"/>
      <c r="BE25" s="1206"/>
      <c r="BF25" s="1207"/>
      <c r="BG25" s="1208"/>
      <c r="BH25" s="1208"/>
      <c r="BI25" s="1208"/>
      <c r="BJ25" s="1209"/>
    </row>
    <row r="26" spans="2:62" ht="20.25" customHeight="1">
      <c r="B26" s="1153"/>
      <c r="C26" s="1156"/>
      <c r="D26" s="1146"/>
      <c r="E26" s="449"/>
      <c r="F26" s="450" t="str">
        <f>C25</f>
        <v>看護職員</v>
      </c>
      <c r="G26" s="449"/>
      <c r="H26" s="450" t="str">
        <f>I25</f>
        <v>A</v>
      </c>
      <c r="I26" s="1159"/>
      <c r="J26" s="1160"/>
      <c r="K26" s="1144"/>
      <c r="L26" s="1145"/>
      <c r="M26" s="1145"/>
      <c r="N26" s="1146"/>
      <c r="O26" s="1147"/>
      <c r="P26" s="1148"/>
      <c r="Q26" s="1148"/>
      <c r="R26" s="1148"/>
      <c r="S26" s="1149"/>
      <c r="T26" s="466" t="s">
        <v>487</v>
      </c>
      <c r="U26" s="467"/>
      <c r="V26" s="468"/>
      <c r="W26" s="454">
        <f>IF(W25="","",VLOOKUP(W25,'【記載例】標準様式１（勤務表_シフト記号表）'!$C$6:$L$47,10,FALSE))</f>
        <v>8</v>
      </c>
      <c r="X26" s="455">
        <f>IF(X25="","",VLOOKUP(X25,'【記載例】標準様式１（勤務表_シフト記号表）'!$C$6:$L$47,10,FALSE))</f>
        <v>8</v>
      </c>
      <c r="Y26" s="455">
        <f>IF(Y25="","",VLOOKUP(Y25,'【記載例】標準様式１（勤務表_シフト記号表）'!$C$6:$L$47,10,FALSE))</f>
        <v>8</v>
      </c>
      <c r="Z26" s="455" t="str">
        <f>IF(Z25="","",VLOOKUP(Z25,'【記載例】標準様式１（勤務表_シフト記号表）'!$C$6:$L$47,10,FALSE))</f>
        <v/>
      </c>
      <c r="AA26" s="455" t="str">
        <f>IF(AA25="","",VLOOKUP(AA25,'【記載例】標準様式１（勤務表_シフト記号表）'!$C$6:$L$47,10,FALSE))</f>
        <v/>
      </c>
      <c r="AB26" s="455">
        <f>IF(AB25="","",VLOOKUP(AB25,'【記載例】標準様式１（勤務表_シフト記号表）'!$C$6:$L$47,10,FALSE))</f>
        <v>8</v>
      </c>
      <c r="AC26" s="456">
        <f>IF(AC25="","",VLOOKUP(AC25,'【記載例】標準様式１（勤務表_シフト記号表）'!$C$6:$L$47,10,FALSE))</f>
        <v>8</v>
      </c>
      <c r="AD26" s="454">
        <f>IF(AD25="","",VLOOKUP(AD25,'【記載例】標準様式１（勤務表_シフト記号表）'!$C$6:$L$47,10,FALSE))</f>
        <v>8</v>
      </c>
      <c r="AE26" s="455">
        <f>IF(AE25="","",VLOOKUP(AE25,'【記載例】標準様式１（勤務表_シフト記号表）'!$C$6:$L$47,10,FALSE))</f>
        <v>8</v>
      </c>
      <c r="AF26" s="455">
        <f>IF(AF25="","",VLOOKUP(AF25,'【記載例】標準様式１（勤務表_シフト記号表）'!$C$6:$L$47,10,FALSE))</f>
        <v>8</v>
      </c>
      <c r="AG26" s="455" t="str">
        <f>IF(AG25="","",VLOOKUP(AG25,'【記載例】標準様式１（勤務表_シフト記号表）'!$C$6:$L$47,10,FALSE))</f>
        <v/>
      </c>
      <c r="AH26" s="455" t="str">
        <f>IF(AH25="","",VLOOKUP(AH25,'【記載例】標準様式１（勤務表_シフト記号表）'!$C$6:$L$47,10,FALSE))</f>
        <v/>
      </c>
      <c r="AI26" s="455">
        <f>IF(AI25="","",VLOOKUP(AI25,'【記載例】標準様式１（勤務表_シフト記号表）'!$C$6:$L$47,10,FALSE))</f>
        <v>8</v>
      </c>
      <c r="AJ26" s="456">
        <f>IF(AJ25="","",VLOOKUP(AJ25,'【記載例】標準様式１（勤務表_シフト記号表）'!$C$6:$L$47,10,FALSE))</f>
        <v>8</v>
      </c>
      <c r="AK26" s="454">
        <f>IF(AK25="","",VLOOKUP(AK25,'【記載例】標準様式１（勤務表_シフト記号表）'!$C$6:$L$47,10,FALSE))</f>
        <v>8</v>
      </c>
      <c r="AL26" s="455">
        <f>IF(AL25="","",VLOOKUP(AL25,'【記載例】標準様式１（勤務表_シフト記号表）'!$C$6:$L$47,10,FALSE))</f>
        <v>8</v>
      </c>
      <c r="AM26" s="455">
        <f>IF(AM25="","",VLOOKUP(AM25,'【記載例】標準様式１（勤務表_シフト記号表）'!$C$6:$L$47,10,FALSE))</f>
        <v>8</v>
      </c>
      <c r="AN26" s="455" t="str">
        <f>IF(AN25="","",VLOOKUP(AN25,'【記載例】標準様式１（勤務表_シフト記号表）'!$C$6:$L$47,10,FALSE))</f>
        <v/>
      </c>
      <c r="AO26" s="455" t="str">
        <f>IF(AO25="","",VLOOKUP(AO25,'【記載例】標準様式１（勤務表_シフト記号表）'!$C$6:$L$47,10,FALSE))</f>
        <v/>
      </c>
      <c r="AP26" s="455">
        <f>IF(AP25="","",VLOOKUP(AP25,'【記載例】標準様式１（勤務表_シフト記号表）'!$C$6:$L$47,10,FALSE))</f>
        <v>8</v>
      </c>
      <c r="AQ26" s="456">
        <f>IF(AQ25="","",VLOOKUP(AQ25,'【記載例】標準様式１（勤務表_シフト記号表）'!$C$6:$L$47,10,FALSE))</f>
        <v>8</v>
      </c>
      <c r="AR26" s="454">
        <f>IF(AR25="","",VLOOKUP(AR25,'【記載例】標準様式１（勤務表_シフト記号表）'!$C$6:$L$47,10,FALSE))</f>
        <v>8</v>
      </c>
      <c r="AS26" s="455">
        <f>IF(AS25="","",VLOOKUP(AS25,'【記載例】標準様式１（勤務表_シフト記号表）'!$C$6:$L$47,10,FALSE))</f>
        <v>8</v>
      </c>
      <c r="AT26" s="455">
        <f>IF(AT25="","",VLOOKUP(AT25,'【記載例】標準様式１（勤務表_シフト記号表）'!$C$6:$L$47,10,FALSE))</f>
        <v>8</v>
      </c>
      <c r="AU26" s="455" t="str">
        <f>IF(AU25="","",VLOOKUP(AU25,'【記載例】標準様式１（勤務表_シフト記号表）'!$C$6:$L$47,10,FALSE))</f>
        <v/>
      </c>
      <c r="AV26" s="455" t="str">
        <f>IF(AV25="","",VLOOKUP(AV25,'【記載例】標準様式１（勤務表_シフト記号表）'!$C$6:$L$47,10,FALSE))</f>
        <v/>
      </c>
      <c r="AW26" s="455">
        <f>IF(AW25="","",VLOOKUP(AW25,'【記載例】標準様式１（勤務表_シフト記号表）'!$C$6:$L$47,10,FALSE))</f>
        <v>8</v>
      </c>
      <c r="AX26" s="456">
        <f>IF(AX25="","",VLOOKUP(AX25,'【記載例】標準様式１（勤務表_シフト記号表）'!$C$6:$L$47,10,FALSE))</f>
        <v>8</v>
      </c>
      <c r="AY26" s="454" t="str">
        <f>IF(AY25="","",VLOOKUP(AY25,'【記載例】標準様式１（勤務表_シフト記号表）'!$C$6:$L$47,10,FALSE))</f>
        <v/>
      </c>
      <c r="AZ26" s="455" t="str">
        <f>IF(AZ25="","",VLOOKUP(AZ25,'【記載例】標準様式１（勤務表_シフト記号表）'!$C$6:$L$47,10,FALSE))</f>
        <v/>
      </c>
      <c r="BA26" s="455" t="str">
        <f>IF(BA25="","",VLOOKUP(BA25,'【記載例】標準様式１（勤務表_シフト記号表）'!$C$6:$L$47,10,FALSE))</f>
        <v/>
      </c>
      <c r="BB26" s="1213">
        <f>IF($BE$3="４週",SUM(W26:AX26),IF($BE$3="暦月",SUM(W26:BA26),""))</f>
        <v>160</v>
      </c>
      <c r="BC26" s="1214"/>
      <c r="BD26" s="1215">
        <f>IF($BE$3="４週",BB26/4,IF($BE$3="暦月",(BB26/($BE$8/7)),""))</f>
        <v>40</v>
      </c>
      <c r="BE26" s="1214"/>
      <c r="BF26" s="1210"/>
      <c r="BG26" s="1211"/>
      <c r="BH26" s="1211"/>
      <c r="BI26" s="1211"/>
      <c r="BJ26" s="1212"/>
    </row>
    <row r="27" spans="2:62" ht="20.25" customHeight="1">
      <c r="B27" s="1152">
        <f>B25+1</f>
        <v>6</v>
      </c>
      <c r="C27" s="1216" t="s">
        <v>491</v>
      </c>
      <c r="D27" s="1143"/>
      <c r="E27" s="449"/>
      <c r="F27" s="450"/>
      <c r="G27" s="449"/>
      <c r="H27" s="450"/>
      <c r="I27" s="1217" t="s">
        <v>481</v>
      </c>
      <c r="J27" s="1218"/>
      <c r="K27" s="1141" t="s">
        <v>492</v>
      </c>
      <c r="L27" s="1142"/>
      <c r="M27" s="1142"/>
      <c r="N27" s="1143"/>
      <c r="O27" s="1147" t="s">
        <v>500</v>
      </c>
      <c r="P27" s="1148"/>
      <c r="Q27" s="1148"/>
      <c r="R27" s="1148"/>
      <c r="S27" s="1149"/>
      <c r="T27" s="469" t="s">
        <v>484</v>
      </c>
      <c r="U27" s="470"/>
      <c r="V27" s="471"/>
      <c r="W27" s="462" t="s">
        <v>501</v>
      </c>
      <c r="X27" s="463" t="s">
        <v>502</v>
      </c>
      <c r="Y27" s="463" t="s">
        <v>503</v>
      </c>
      <c r="Z27" s="463" t="s">
        <v>503</v>
      </c>
      <c r="AA27" s="463"/>
      <c r="AB27" s="463" t="s">
        <v>504</v>
      </c>
      <c r="AC27" s="464"/>
      <c r="AD27" s="462"/>
      <c r="AE27" s="463" t="s">
        <v>501</v>
      </c>
      <c r="AF27" s="463" t="s">
        <v>502</v>
      </c>
      <c r="AG27" s="463" t="s">
        <v>503</v>
      </c>
      <c r="AH27" s="463" t="s">
        <v>503</v>
      </c>
      <c r="AI27" s="463"/>
      <c r="AJ27" s="464" t="s">
        <v>504</v>
      </c>
      <c r="AK27" s="462" t="s">
        <v>504</v>
      </c>
      <c r="AL27" s="463"/>
      <c r="AM27" s="463" t="s">
        <v>501</v>
      </c>
      <c r="AN27" s="463" t="s">
        <v>502</v>
      </c>
      <c r="AO27" s="463" t="s">
        <v>503</v>
      </c>
      <c r="AP27" s="463" t="s">
        <v>503</v>
      </c>
      <c r="AQ27" s="464"/>
      <c r="AR27" s="462" t="s">
        <v>504</v>
      </c>
      <c r="AS27" s="463"/>
      <c r="AT27" s="463"/>
      <c r="AU27" s="463" t="s">
        <v>501</v>
      </c>
      <c r="AV27" s="463" t="s">
        <v>502</v>
      </c>
      <c r="AW27" s="463" t="s">
        <v>503</v>
      </c>
      <c r="AX27" s="464" t="s">
        <v>503</v>
      </c>
      <c r="AY27" s="462"/>
      <c r="AZ27" s="463"/>
      <c r="BA27" s="465"/>
      <c r="BB27" s="1150"/>
      <c r="BC27" s="1151"/>
      <c r="BD27" s="1205"/>
      <c r="BE27" s="1206"/>
      <c r="BF27" s="1207"/>
      <c r="BG27" s="1208"/>
      <c r="BH27" s="1208"/>
      <c r="BI27" s="1208"/>
      <c r="BJ27" s="1209"/>
    </row>
    <row r="28" spans="2:62" ht="20.25" customHeight="1">
      <c r="B28" s="1153"/>
      <c r="C28" s="1156"/>
      <c r="D28" s="1146"/>
      <c r="E28" s="449"/>
      <c r="F28" s="450" t="str">
        <f>C27</f>
        <v>看護職員</v>
      </c>
      <c r="G28" s="449"/>
      <c r="H28" s="450" t="str">
        <f>I27</f>
        <v>A</v>
      </c>
      <c r="I28" s="1159"/>
      <c r="J28" s="1160"/>
      <c r="K28" s="1144"/>
      <c r="L28" s="1145"/>
      <c r="M28" s="1145"/>
      <c r="N28" s="1146"/>
      <c r="O28" s="1147"/>
      <c r="P28" s="1148"/>
      <c r="Q28" s="1148"/>
      <c r="R28" s="1148"/>
      <c r="S28" s="1149"/>
      <c r="T28" s="451" t="s">
        <v>487</v>
      </c>
      <c r="U28" s="452"/>
      <c r="V28" s="453"/>
      <c r="W28" s="454">
        <f>IF(W27="","",VLOOKUP(W27,'【記載例】標準様式１（勤務表_シフト記号表）'!$C$6:$L$47,10,FALSE))</f>
        <v>8</v>
      </c>
      <c r="X28" s="455">
        <f>IF(X27="","",VLOOKUP(X27,'【記載例】標準様式１（勤務表_シフト記号表）'!$C$6:$L$47,10,FALSE))</f>
        <v>8</v>
      </c>
      <c r="Y28" s="455">
        <f>IF(Y27="","",VLOOKUP(Y27,'【記載例】標準様式１（勤務表_シフト記号表）'!$C$6:$L$47,10,FALSE))</f>
        <v>7.9999999999999982</v>
      </c>
      <c r="Z28" s="455">
        <f>IF(Z27="","",VLOOKUP(Z27,'【記載例】標準様式１（勤務表_シフト記号表）'!$C$6:$L$47,10,FALSE))</f>
        <v>7.9999999999999982</v>
      </c>
      <c r="AA28" s="455" t="str">
        <f>IF(AA27="","",VLOOKUP(AA27,'【記載例】標準様式１（勤務表_シフト記号表）'!$C$6:$L$47,10,FALSE))</f>
        <v/>
      </c>
      <c r="AB28" s="455">
        <f>IF(AB27="","",VLOOKUP(AB27,'【記載例】標準様式１（勤務表_シフト記号表）'!$C$6:$L$47,10,FALSE))</f>
        <v>8</v>
      </c>
      <c r="AC28" s="456" t="str">
        <f>IF(AC27="","",VLOOKUP(AC27,'【記載例】標準様式１（勤務表_シフト記号表）'!$C$6:$L$47,10,FALSE))</f>
        <v/>
      </c>
      <c r="AD28" s="454" t="str">
        <f>IF(AD27="","",VLOOKUP(AD27,'【記載例】標準様式１（勤務表_シフト記号表）'!$C$6:$L$47,10,FALSE))</f>
        <v/>
      </c>
      <c r="AE28" s="455">
        <f>IF(AE27="","",VLOOKUP(AE27,'【記載例】標準様式１（勤務表_シフト記号表）'!$C$6:$L$47,10,FALSE))</f>
        <v>8</v>
      </c>
      <c r="AF28" s="455">
        <f>IF(AF27="","",VLOOKUP(AF27,'【記載例】標準様式１（勤務表_シフト記号表）'!$C$6:$L$47,10,FALSE))</f>
        <v>8</v>
      </c>
      <c r="AG28" s="455">
        <f>IF(AG27="","",VLOOKUP(AG27,'【記載例】標準様式１（勤務表_シフト記号表）'!$C$6:$L$47,10,FALSE))</f>
        <v>7.9999999999999982</v>
      </c>
      <c r="AH28" s="455">
        <f>IF(AH27="","",VLOOKUP(AH27,'【記載例】標準様式１（勤務表_シフト記号表）'!$C$6:$L$47,10,FALSE))</f>
        <v>7.9999999999999982</v>
      </c>
      <c r="AI28" s="455" t="str">
        <f>IF(AI27="","",VLOOKUP(AI27,'【記載例】標準様式１（勤務表_シフト記号表）'!$C$6:$L$47,10,FALSE))</f>
        <v/>
      </c>
      <c r="AJ28" s="456">
        <f>IF(AJ27="","",VLOOKUP(AJ27,'【記載例】標準様式１（勤務表_シフト記号表）'!$C$6:$L$47,10,FALSE))</f>
        <v>8</v>
      </c>
      <c r="AK28" s="454">
        <f>IF(AK27="","",VLOOKUP(AK27,'【記載例】標準様式１（勤務表_シフト記号表）'!$C$6:$L$47,10,FALSE))</f>
        <v>8</v>
      </c>
      <c r="AL28" s="455" t="str">
        <f>IF(AL27="","",VLOOKUP(AL27,'【記載例】標準様式１（勤務表_シフト記号表）'!$C$6:$L$47,10,FALSE))</f>
        <v/>
      </c>
      <c r="AM28" s="455">
        <f>IF(AM27="","",VLOOKUP(AM27,'【記載例】標準様式１（勤務表_シフト記号表）'!$C$6:$L$47,10,FALSE))</f>
        <v>8</v>
      </c>
      <c r="AN28" s="455">
        <f>IF(AN27="","",VLOOKUP(AN27,'【記載例】標準様式１（勤務表_シフト記号表）'!$C$6:$L$47,10,FALSE))</f>
        <v>8</v>
      </c>
      <c r="AO28" s="455">
        <f>IF(AO27="","",VLOOKUP(AO27,'【記載例】標準様式１（勤務表_シフト記号表）'!$C$6:$L$47,10,FALSE))</f>
        <v>7.9999999999999982</v>
      </c>
      <c r="AP28" s="455">
        <f>IF(AP27="","",VLOOKUP(AP27,'【記載例】標準様式１（勤務表_シフト記号表）'!$C$6:$L$47,10,FALSE))</f>
        <v>7.9999999999999982</v>
      </c>
      <c r="AQ28" s="456" t="str">
        <f>IF(AQ27="","",VLOOKUP(AQ27,'【記載例】標準様式１（勤務表_シフト記号表）'!$C$6:$L$47,10,FALSE))</f>
        <v/>
      </c>
      <c r="AR28" s="454">
        <f>IF(AR27="","",VLOOKUP(AR27,'【記載例】標準様式１（勤務表_シフト記号表）'!$C$6:$L$47,10,FALSE))</f>
        <v>8</v>
      </c>
      <c r="AS28" s="455" t="str">
        <f>IF(AS27="","",VLOOKUP(AS27,'【記載例】標準様式１（勤務表_シフト記号表）'!$C$6:$L$47,10,FALSE))</f>
        <v/>
      </c>
      <c r="AT28" s="455" t="str">
        <f>IF(AT27="","",VLOOKUP(AT27,'【記載例】標準様式１（勤務表_シフト記号表）'!$C$6:$L$47,10,FALSE))</f>
        <v/>
      </c>
      <c r="AU28" s="455">
        <f>IF(AU27="","",VLOOKUP(AU27,'【記載例】標準様式１（勤務表_シフト記号表）'!$C$6:$L$47,10,FALSE))</f>
        <v>8</v>
      </c>
      <c r="AV28" s="455">
        <f>IF(AV27="","",VLOOKUP(AV27,'【記載例】標準様式１（勤務表_シフト記号表）'!$C$6:$L$47,10,FALSE))</f>
        <v>8</v>
      </c>
      <c r="AW28" s="455">
        <f>IF(AW27="","",VLOOKUP(AW27,'【記載例】標準様式１（勤務表_シフト記号表）'!$C$6:$L$47,10,FALSE))</f>
        <v>7.9999999999999982</v>
      </c>
      <c r="AX28" s="456">
        <f>IF(AX27="","",VLOOKUP(AX27,'【記載例】標準様式１（勤務表_シフト記号表）'!$C$6:$L$47,10,FALSE))</f>
        <v>7.9999999999999982</v>
      </c>
      <c r="AY28" s="454" t="str">
        <f>IF(AY27="","",VLOOKUP(AY27,'【記載例】標準様式１（勤務表_シフト記号表）'!$C$6:$L$47,10,FALSE))</f>
        <v/>
      </c>
      <c r="AZ28" s="455" t="str">
        <f>IF(AZ27="","",VLOOKUP(AZ27,'【記載例】標準様式１（勤務表_シフト記号表）'!$C$6:$L$47,10,FALSE))</f>
        <v/>
      </c>
      <c r="BA28" s="455" t="str">
        <f>IF(BA27="","",VLOOKUP(BA27,'【記載例】標準様式１（勤務表_シフト記号表）'!$C$6:$L$47,10,FALSE))</f>
        <v/>
      </c>
      <c r="BB28" s="1213">
        <f>IF($BE$3="４週",SUM(W28:AX28),IF($BE$3="暦月",SUM(W28:BA28),""))</f>
        <v>160</v>
      </c>
      <c r="BC28" s="1214"/>
      <c r="BD28" s="1215">
        <f>IF($BE$3="４週",BB28/4,IF($BE$3="暦月",(BB28/($BE$8/7)),""))</f>
        <v>40</v>
      </c>
      <c r="BE28" s="1214"/>
      <c r="BF28" s="1210"/>
      <c r="BG28" s="1211"/>
      <c r="BH28" s="1211"/>
      <c r="BI28" s="1211"/>
      <c r="BJ28" s="1212"/>
    </row>
    <row r="29" spans="2:62" ht="20.25" customHeight="1">
      <c r="B29" s="1152">
        <f>B27+1</f>
        <v>7</v>
      </c>
      <c r="C29" s="1216" t="s">
        <v>491</v>
      </c>
      <c r="D29" s="1143"/>
      <c r="E29" s="449"/>
      <c r="F29" s="450"/>
      <c r="G29" s="449"/>
      <c r="H29" s="450"/>
      <c r="I29" s="1217" t="s">
        <v>494</v>
      </c>
      <c r="J29" s="1218"/>
      <c r="K29" s="1141" t="s">
        <v>492</v>
      </c>
      <c r="L29" s="1142"/>
      <c r="M29" s="1142"/>
      <c r="N29" s="1143"/>
      <c r="O29" s="1147" t="s">
        <v>496</v>
      </c>
      <c r="P29" s="1148"/>
      <c r="Q29" s="1148"/>
      <c r="R29" s="1148"/>
      <c r="S29" s="1149"/>
      <c r="T29" s="459" t="s">
        <v>484</v>
      </c>
      <c r="U29" s="460"/>
      <c r="V29" s="461"/>
      <c r="W29" s="462" t="s">
        <v>505</v>
      </c>
      <c r="X29" s="463" t="s">
        <v>505</v>
      </c>
      <c r="Y29" s="463" t="s">
        <v>505</v>
      </c>
      <c r="Z29" s="463"/>
      <c r="AA29" s="463"/>
      <c r="AB29" s="463" t="s">
        <v>505</v>
      </c>
      <c r="AC29" s="464" t="s">
        <v>505</v>
      </c>
      <c r="AD29" s="462" t="s">
        <v>505</v>
      </c>
      <c r="AE29" s="463" t="s">
        <v>505</v>
      </c>
      <c r="AF29" s="463" t="s">
        <v>505</v>
      </c>
      <c r="AG29" s="463"/>
      <c r="AH29" s="463"/>
      <c r="AI29" s="463" t="s">
        <v>505</v>
      </c>
      <c r="AJ29" s="464" t="s">
        <v>505</v>
      </c>
      <c r="AK29" s="462" t="s">
        <v>505</v>
      </c>
      <c r="AL29" s="463" t="s">
        <v>505</v>
      </c>
      <c r="AM29" s="463" t="s">
        <v>505</v>
      </c>
      <c r="AN29" s="463"/>
      <c r="AO29" s="463"/>
      <c r="AP29" s="463" t="s">
        <v>505</v>
      </c>
      <c r="AQ29" s="464" t="s">
        <v>505</v>
      </c>
      <c r="AR29" s="462" t="s">
        <v>505</v>
      </c>
      <c r="AS29" s="463" t="s">
        <v>505</v>
      </c>
      <c r="AT29" s="463" t="s">
        <v>505</v>
      </c>
      <c r="AU29" s="463"/>
      <c r="AV29" s="463"/>
      <c r="AW29" s="463" t="s">
        <v>505</v>
      </c>
      <c r="AX29" s="464" t="s">
        <v>505</v>
      </c>
      <c r="AY29" s="462"/>
      <c r="AZ29" s="463"/>
      <c r="BA29" s="465"/>
      <c r="BB29" s="1150"/>
      <c r="BC29" s="1151"/>
      <c r="BD29" s="1205"/>
      <c r="BE29" s="1206"/>
      <c r="BF29" s="1207"/>
      <c r="BG29" s="1208"/>
      <c r="BH29" s="1208"/>
      <c r="BI29" s="1208"/>
      <c r="BJ29" s="1209"/>
    </row>
    <row r="30" spans="2:62" ht="20.25" customHeight="1">
      <c r="B30" s="1153"/>
      <c r="C30" s="1156"/>
      <c r="D30" s="1146"/>
      <c r="E30" s="449"/>
      <c r="F30" s="450" t="str">
        <f>C29</f>
        <v>看護職員</v>
      </c>
      <c r="G30" s="449"/>
      <c r="H30" s="450" t="str">
        <f>I29</f>
        <v>B</v>
      </c>
      <c r="I30" s="1159"/>
      <c r="J30" s="1160"/>
      <c r="K30" s="1144"/>
      <c r="L30" s="1145"/>
      <c r="M30" s="1145"/>
      <c r="N30" s="1146"/>
      <c r="O30" s="1147"/>
      <c r="P30" s="1148"/>
      <c r="Q30" s="1148"/>
      <c r="R30" s="1148"/>
      <c r="S30" s="1149"/>
      <c r="T30" s="451" t="s">
        <v>487</v>
      </c>
      <c r="U30" s="452"/>
      <c r="V30" s="453"/>
      <c r="W30" s="454">
        <f>IF(W29="","",VLOOKUP(W29,'【記載例】標準様式１（勤務表_シフト記号表）'!$C$6:$L$47,10,FALSE))</f>
        <v>3.9999999999999991</v>
      </c>
      <c r="X30" s="455">
        <f>IF(X29="","",VLOOKUP(X29,'【記載例】標準様式１（勤務表_シフト記号表）'!$C$6:$L$47,10,FALSE))</f>
        <v>3.9999999999999991</v>
      </c>
      <c r="Y30" s="455">
        <f>IF(Y29="","",VLOOKUP(Y29,'【記載例】標準様式１（勤務表_シフト記号表）'!$C$6:$L$47,10,FALSE))</f>
        <v>3.9999999999999991</v>
      </c>
      <c r="Z30" s="455" t="str">
        <f>IF(Z29="","",VLOOKUP(Z29,'【記載例】標準様式１（勤務表_シフト記号表）'!$C$6:$L$47,10,FALSE))</f>
        <v/>
      </c>
      <c r="AA30" s="455" t="str">
        <f>IF(AA29="","",VLOOKUP(AA29,'【記載例】標準様式１（勤務表_シフト記号表）'!$C$6:$L$47,10,FALSE))</f>
        <v/>
      </c>
      <c r="AB30" s="455">
        <f>IF(AB29="","",VLOOKUP(AB29,'【記載例】標準様式１（勤務表_シフト記号表）'!$C$6:$L$47,10,FALSE))</f>
        <v>3.9999999999999991</v>
      </c>
      <c r="AC30" s="456">
        <f>IF(AC29="","",VLOOKUP(AC29,'【記載例】標準様式１（勤務表_シフト記号表）'!$C$6:$L$47,10,FALSE))</f>
        <v>3.9999999999999991</v>
      </c>
      <c r="AD30" s="454">
        <f>IF(AD29="","",VLOOKUP(AD29,'【記載例】標準様式１（勤務表_シフト記号表）'!$C$6:$L$47,10,FALSE))</f>
        <v>3.9999999999999991</v>
      </c>
      <c r="AE30" s="455">
        <f>IF(AE29="","",VLOOKUP(AE29,'【記載例】標準様式１（勤務表_シフト記号表）'!$C$6:$L$47,10,FALSE))</f>
        <v>3.9999999999999991</v>
      </c>
      <c r="AF30" s="455">
        <f>IF(AF29="","",VLOOKUP(AF29,'【記載例】標準様式１（勤務表_シフト記号表）'!$C$6:$L$47,10,FALSE))</f>
        <v>3.9999999999999991</v>
      </c>
      <c r="AG30" s="455" t="str">
        <f>IF(AG29="","",VLOOKUP(AG29,'【記載例】標準様式１（勤務表_シフト記号表）'!$C$6:$L$47,10,FALSE))</f>
        <v/>
      </c>
      <c r="AH30" s="455" t="str">
        <f>IF(AH29="","",VLOOKUP(AH29,'【記載例】標準様式１（勤務表_シフト記号表）'!$C$6:$L$47,10,FALSE))</f>
        <v/>
      </c>
      <c r="AI30" s="455">
        <f>IF(AI29="","",VLOOKUP(AI29,'【記載例】標準様式１（勤務表_シフト記号表）'!$C$6:$L$47,10,FALSE))</f>
        <v>3.9999999999999991</v>
      </c>
      <c r="AJ30" s="456">
        <f>IF(AJ29="","",VLOOKUP(AJ29,'【記載例】標準様式１（勤務表_シフト記号表）'!$C$6:$L$47,10,FALSE))</f>
        <v>3.9999999999999991</v>
      </c>
      <c r="AK30" s="454">
        <f>IF(AK29="","",VLOOKUP(AK29,'【記載例】標準様式１（勤務表_シフト記号表）'!$C$6:$L$47,10,FALSE))</f>
        <v>3.9999999999999991</v>
      </c>
      <c r="AL30" s="455">
        <f>IF(AL29="","",VLOOKUP(AL29,'【記載例】標準様式１（勤務表_シフト記号表）'!$C$6:$L$47,10,FALSE))</f>
        <v>3.9999999999999991</v>
      </c>
      <c r="AM30" s="455">
        <f>IF(AM29="","",VLOOKUP(AM29,'【記載例】標準様式１（勤務表_シフト記号表）'!$C$6:$L$47,10,FALSE))</f>
        <v>3.9999999999999991</v>
      </c>
      <c r="AN30" s="455" t="str">
        <f>IF(AN29="","",VLOOKUP(AN29,'【記載例】標準様式１（勤務表_シフト記号表）'!$C$6:$L$47,10,FALSE))</f>
        <v/>
      </c>
      <c r="AO30" s="455" t="str">
        <f>IF(AO29="","",VLOOKUP(AO29,'【記載例】標準様式１（勤務表_シフト記号表）'!$C$6:$L$47,10,FALSE))</f>
        <v/>
      </c>
      <c r="AP30" s="455">
        <f>IF(AP29="","",VLOOKUP(AP29,'【記載例】標準様式１（勤務表_シフト記号表）'!$C$6:$L$47,10,FALSE))</f>
        <v>3.9999999999999991</v>
      </c>
      <c r="AQ30" s="456">
        <f>IF(AQ29="","",VLOOKUP(AQ29,'【記載例】標準様式１（勤務表_シフト記号表）'!$C$6:$L$47,10,FALSE))</f>
        <v>3.9999999999999991</v>
      </c>
      <c r="AR30" s="454">
        <f>IF(AR29="","",VLOOKUP(AR29,'【記載例】標準様式１（勤務表_シフト記号表）'!$C$6:$L$47,10,FALSE))</f>
        <v>3.9999999999999991</v>
      </c>
      <c r="AS30" s="455">
        <f>IF(AS29="","",VLOOKUP(AS29,'【記載例】標準様式１（勤務表_シフト記号表）'!$C$6:$L$47,10,FALSE))</f>
        <v>3.9999999999999991</v>
      </c>
      <c r="AT30" s="455">
        <f>IF(AT29="","",VLOOKUP(AT29,'【記載例】標準様式１（勤務表_シフト記号表）'!$C$6:$L$47,10,FALSE))</f>
        <v>3.9999999999999991</v>
      </c>
      <c r="AU30" s="455" t="str">
        <f>IF(AU29="","",VLOOKUP(AU29,'【記載例】標準様式１（勤務表_シフト記号表）'!$C$6:$L$47,10,FALSE))</f>
        <v/>
      </c>
      <c r="AV30" s="455" t="str">
        <f>IF(AV29="","",VLOOKUP(AV29,'【記載例】標準様式１（勤務表_シフト記号表）'!$C$6:$L$47,10,FALSE))</f>
        <v/>
      </c>
      <c r="AW30" s="455">
        <f>IF(AW29="","",VLOOKUP(AW29,'【記載例】標準様式１（勤務表_シフト記号表）'!$C$6:$L$47,10,FALSE))</f>
        <v>3.9999999999999991</v>
      </c>
      <c r="AX30" s="456">
        <f>IF(AX29="","",VLOOKUP(AX29,'【記載例】標準様式１（勤務表_シフト記号表）'!$C$6:$L$47,10,FALSE))</f>
        <v>3.9999999999999991</v>
      </c>
      <c r="AY30" s="454" t="str">
        <f>IF(AY29="","",VLOOKUP(AY29,'【記載例】標準様式１（勤務表_シフト記号表）'!$C$6:$L$47,10,FALSE))</f>
        <v/>
      </c>
      <c r="AZ30" s="455" t="str">
        <f>IF(AZ29="","",VLOOKUP(AZ29,'【記載例】標準様式１（勤務表_シフト記号表）'!$C$6:$L$47,10,FALSE))</f>
        <v/>
      </c>
      <c r="BA30" s="455" t="str">
        <f>IF(BA29="","",VLOOKUP(BA29,'【記載例】標準様式１（勤務表_シフト記号表）'!$C$6:$L$47,10,FALSE))</f>
        <v/>
      </c>
      <c r="BB30" s="1213">
        <f>IF($BE$3="４週",SUM(W30:AX30),IF($BE$3="暦月",SUM(W30:BA30),""))</f>
        <v>79.999999999999986</v>
      </c>
      <c r="BC30" s="1214"/>
      <c r="BD30" s="1215">
        <f>IF($BE$3="４週",BB30/4,IF($BE$3="暦月",(BB30/($BE$8/7)),""))</f>
        <v>19.999999999999996</v>
      </c>
      <c r="BE30" s="1214"/>
      <c r="BF30" s="1210"/>
      <c r="BG30" s="1211"/>
      <c r="BH30" s="1211"/>
      <c r="BI30" s="1211"/>
      <c r="BJ30" s="1212"/>
    </row>
    <row r="31" spans="2:62" ht="20.25" customHeight="1">
      <c r="B31" s="1152">
        <f>B29+1</f>
        <v>8</v>
      </c>
      <c r="C31" s="1216" t="s">
        <v>491</v>
      </c>
      <c r="D31" s="1143"/>
      <c r="E31" s="449"/>
      <c r="F31" s="450"/>
      <c r="G31" s="449"/>
      <c r="H31" s="450"/>
      <c r="I31" s="1217" t="s">
        <v>481</v>
      </c>
      <c r="J31" s="1218"/>
      <c r="K31" s="1141" t="s">
        <v>492</v>
      </c>
      <c r="L31" s="1142"/>
      <c r="M31" s="1142"/>
      <c r="N31" s="1143"/>
      <c r="O31" s="1147" t="s">
        <v>506</v>
      </c>
      <c r="P31" s="1148"/>
      <c r="Q31" s="1148"/>
      <c r="R31" s="1148"/>
      <c r="S31" s="1149"/>
      <c r="T31" s="459" t="s">
        <v>484</v>
      </c>
      <c r="U31" s="460"/>
      <c r="V31" s="461"/>
      <c r="W31" s="462"/>
      <c r="X31" s="463"/>
      <c r="Y31" s="463" t="s">
        <v>485</v>
      </c>
      <c r="Z31" s="463" t="s">
        <v>485</v>
      </c>
      <c r="AA31" s="463" t="s">
        <v>485</v>
      </c>
      <c r="AB31" s="463" t="s">
        <v>485</v>
      </c>
      <c r="AC31" s="464" t="s">
        <v>485</v>
      </c>
      <c r="AD31" s="462"/>
      <c r="AE31" s="463"/>
      <c r="AF31" s="463" t="s">
        <v>485</v>
      </c>
      <c r="AG31" s="463" t="s">
        <v>485</v>
      </c>
      <c r="AH31" s="463" t="s">
        <v>485</v>
      </c>
      <c r="AI31" s="463" t="s">
        <v>485</v>
      </c>
      <c r="AJ31" s="464" t="s">
        <v>485</v>
      </c>
      <c r="AK31" s="462"/>
      <c r="AL31" s="463"/>
      <c r="AM31" s="463" t="s">
        <v>485</v>
      </c>
      <c r="AN31" s="463" t="s">
        <v>485</v>
      </c>
      <c r="AO31" s="463" t="s">
        <v>485</v>
      </c>
      <c r="AP31" s="463" t="s">
        <v>485</v>
      </c>
      <c r="AQ31" s="464" t="s">
        <v>485</v>
      </c>
      <c r="AR31" s="462"/>
      <c r="AS31" s="463"/>
      <c r="AT31" s="463" t="s">
        <v>485</v>
      </c>
      <c r="AU31" s="463" t="s">
        <v>485</v>
      </c>
      <c r="AV31" s="463" t="s">
        <v>485</v>
      </c>
      <c r="AW31" s="463" t="s">
        <v>485</v>
      </c>
      <c r="AX31" s="464" t="s">
        <v>485</v>
      </c>
      <c r="AY31" s="462"/>
      <c r="AZ31" s="463"/>
      <c r="BA31" s="465"/>
      <c r="BB31" s="1150"/>
      <c r="BC31" s="1151"/>
      <c r="BD31" s="1205"/>
      <c r="BE31" s="1206"/>
      <c r="BF31" s="1207"/>
      <c r="BG31" s="1208"/>
      <c r="BH31" s="1208"/>
      <c r="BI31" s="1208"/>
      <c r="BJ31" s="1209"/>
    </row>
    <row r="32" spans="2:62" ht="20.25" customHeight="1">
      <c r="B32" s="1153"/>
      <c r="C32" s="1156"/>
      <c r="D32" s="1146"/>
      <c r="E32" s="449"/>
      <c r="F32" s="450" t="str">
        <f>C31</f>
        <v>看護職員</v>
      </c>
      <c r="G32" s="449"/>
      <c r="H32" s="450" t="str">
        <f>I31</f>
        <v>A</v>
      </c>
      <c r="I32" s="1159"/>
      <c r="J32" s="1160"/>
      <c r="K32" s="1144"/>
      <c r="L32" s="1145"/>
      <c r="M32" s="1145"/>
      <c r="N32" s="1146"/>
      <c r="O32" s="1147"/>
      <c r="P32" s="1148"/>
      <c r="Q32" s="1148"/>
      <c r="R32" s="1148"/>
      <c r="S32" s="1149"/>
      <c r="T32" s="451" t="s">
        <v>487</v>
      </c>
      <c r="U32" s="452"/>
      <c r="V32" s="453"/>
      <c r="W32" s="454" t="str">
        <f>IF(W31="","",VLOOKUP(W31,'【記載例】標準様式１（勤務表_シフト記号表）'!$C$6:$L$47,10,FALSE))</f>
        <v/>
      </c>
      <c r="X32" s="455" t="str">
        <f>IF(X31="","",VLOOKUP(X31,'【記載例】標準様式１（勤務表_シフト記号表）'!$C$6:$L$47,10,FALSE))</f>
        <v/>
      </c>
      <c r="Y32" s="455">
        <f>IF(Y31="","",VLOOKUP(Y31,'【記載例】標準様式１（勤務表_シフト記号表）'!$C$6:$L$47,10,FALSE))</f>
        <v>8</v>
      </c>
      <c r="Z32" s="455">
        <f>IF(Z31="","",VLOOKUP(Z31,'【記載例】標準様式１（勤務表_シフト記号表）'!$C$6:$L$47,10,FALSE))</f>
        <v>8</v>
      </c>
      <c r="AA32" s="455">
        <f>IF(AA31="","",VLOOKUP(AA31,'【記載例】標準様式１（勤務表_シフト記号表）'!$C$6:$L$47,10,FALSE))</f>
        <v>8</v>
      </c>
      <c r="AB32" s="455">
        <f>IF(AB31="","",VLOOKUP(AB31,'【記載例】標準様式１（勤務表_シフト記号表）'!$C$6:$L$47,10,FALSE))</f>
        <v>8</v>
      </c>
      <c r="AC32" s="456">
        <f>IF(AC31="","",VLOOKUP(AC31,'【記載例】標準様式１（勤務表_シフト記号表）'!$C$6:$L$47,10,FALSE))</f>
        <v>8</v>
      </c>
      <c r="AD32" s="454" t="str">
        <f>IF(AD31="","",VLOOKUP(AD31,'【記載例】標準様式１（勤務表_シフト記号表）'!$C$6:$L$47,10,FALSE))</f>
        <v/>
      </c>
      <c r="AE32" s="455" t="str">
        <f>IF(AE31="","",VLOOKUP(AE31,'【記載例】標準様式１（勤務表_シフト記号表）'!$C$6:$L$47,10,FALSE))</f>
        <v/>
      </c>
      <c r="AF32" s="455">
        <f>IF(AF31="","",VLOOKUP(AF31,'【記載例】標準様式１（勤務表_シフト記号表）'!$C$6:$L$47,10,FALSE))</f>
        <v>8</v>
      </c>
      <c r="AG32" s="455">
        <f>IF(AG31="","",VLOOKUP(AG31,'【記載例】標準様式１（勤務表_シフト記号表）'!$C$6:$L$47,10,FALSE))</f>
        <v>8</v>
      </c>
      <c r="AH32" s="455">
        <f>IF(AH31="","",VLOOKUP(AH31,'【記載例】標準様式１（勤務表_シフト記号表）'!$C$6:$L$47,10,FALSE))</f>
        <v>8</v>
      </c>
      <c r="AI32" s="455">
        <f>IF(AI31="","",VLOOKUP(AI31,'【記載例】標準様式１（勤務表_シフト記号表）'!$C$6:$L$47,10,FALSE))</f>
        <v>8</v>
      </c>
      <c r="AJ32" s="456">
        <f>IF(AJ31="","",VLOOKUP(AJ31,'【記載例】標準様式１（勤務表_シフト記号表）'!$C$6:$L$47,10,FALSE))</f>
        <v>8</v>
      </c>
      <c r="AK32" s="454" t="str">
        <f>IF(AK31="","",VLOOKUP(AK31,'【記載例】標準様式１（勤務表_シフト記号表）'!$C$6:$L$47,10,FALSE))</f>
        <v/>
      </c>
      <c r="AL32" s="455" t="str">
        <f>IF(AL31="","",VLOOKUP(AL31,'【記載例】標準様式１（勤務表_シフト記号表）'!$C$6:$L$47,10,FALSE))</f>
        <v/>
      </c>
      <c r="AM32" s="455">
        <f>IF(AM31="","",VLOOKUP(AM31,'【記載例】標準様式１（勤務表_シフト記号表）'!$C$6:$L$47,10,FALSE))</f>
        <v>8</v>
      </c>
      <c r="AN32" s="455">
        <f>IF(AN31="","",VLOOKUP(AN31,'【記載例】標準様式１（勤務表_シフト記号表）'!$C$6:$L$47,10,FALSE))</f>
        <v>8</v>
      </c>
      <c r="AO32" s="455">
        <f>IF(AO31="","",VLOOKUP(AO31,'【記載例】標準様式１（勤務表_シフト記号表）'!$C$6:$L$47,10,FALSE))</f>
        <v>8</v>
      </c>
      <c r="AP32" s="455">
        <f>IF(AP31="","",VLOOKUP(AP31,'【記載例】標準様式１（勤務表_シフト記号表）'!$C$6:$L$47,10,FALSE))</f>
        <v>8</v>
      </c>
      <c r="AQ32" s="456">
        <f>IF(AQ31="","",VLOOKUP(AQ31,'【記載例】標準様式１（勤務表_シフト記号表）'!$C$6:$L$47,10,FALSE))</f>
        <v>8</v>
      </c>
      <c r="AR32" s="454" t="str">
        <f>IF(AR31="","",VLOOKUP(AR31,'【記載例】標準様式１（勤務表_シフト記号表）'!$C$6:$L$47,10,FALSE))</f>
        <v/>
      </c>
      <c r="AS32" s="455" t="str">
        <f>IF(AS31="","",VLOOKUP(AS31,'【記載例】標準様式１（勤務表_シフト記号表）'!$C$6:$L$47,10,FALSE))</f>
        <v/>
      </c>
      <c r="AT32" s="455">
        <f>IF(AT31="","",VLOOKUP(AT31,'【記載例】標準様式１（勤務表_シフト記号表）'!$C$6:$L$47,10,FALSE))</f>
        <v>8</v>
      </c>
      <c r="AU32" s="455">
        <f>IF(AU31="","",VLOOKUP(AU31,'【記載例】標準様式１（勤務表_シフト記号表）'!$C$6:$L$47,10,FALSE))</f>
        <v>8</v>
      </c>
      <c r="AV32" s="455">
        <f>IF(AV31="","",VLOOKUP(AV31,'【記載例】標準様式１（勤務表_シフト記号表）'!$C$6:$L$47,10,FALSE))</f>
        <v>8</v>
      </c>
      <c r="AW32" s="455">
        <f>IF(AW31="","",VLOOKUP(AW31,'【記載例】標準様式１（勤務表_シフト記号表）'!$C$6:$L$47,10,FALSE))</f>
        <v>8</v>
      </c>
      <c r="AX32" s="456">
        <f>IF(AX31="","",VLOOKUP(AX31,'【記載例】標準様式１（勤務表_シフト記号表）'!$C$6:$L$47,10,FALSE))</f>
        <v>8</v>
      </c>
      <c r="AY32" s="454" t="str">
        <f>IF(AY31="","",VLOOKUP(AY31,'【記載例】標準様式１（勤務表_シフト記号表）'!$C$6:$L$47,10,FALSE))</f>
        <v/>
      </c>
      <c r="AZ32" s="455" t="str">
        <f>IF(AZ31="","",VLOOKUP(AZ31,'【記載例】標準様式１（勤務表_シフト記号表）'!$C$6:$L$47,10,FALSE))</f>
        <v/>
      </c>
      <c r="BA32" s="455" t="str">
        <f>IF(BA31="","",VLOOKUP(BA31,'【記載例】標準様式１（勤務表_シフト記号表）'!$C$6:$L$47,10,FALSE))</f>
        <v/>
      </c>
      <c r="BB32" s="1213">
        <f>IF($BE$3="４週",SUM(W32:AX32),IF($BE$3="暦月",SUM(W32:BA32),""))</f>
        <v>160</v>
      </c>
      <c r="BC32" s="1214"/>
      <c r="BD32" s="1215">
        <f>IF($BE$3="４週",BB32/4,IF($BE$3="暦月",(BB32/($BE$8/7)),""))</f>
        <v>40</v>
      </c>
      <c r="BE32" s="1214"/>
      <c r="BF32" s="1210"/>
      <c r="BG32" s="1211"/>
      <c r="BH32" s="1211"/>
      <c r="BI32" s="1211"/>
      <c r="BJ32" s="1212"/>
    </row>
    <row r="33" spans="2:62" ht="20.25" customHeight="1">
      <c r="B33" s="1152">
        <f>B31+1</f>
        <v>9</v>
      </c>
      <c r="C33" s="1216" t="s">
        <v>507</v>
      </c>
      <c r="D33" s="1143"/>
      <c r="E33" s="449"/>
      <c r="F33" s="450"/>
      <c r="G33" s="449"/>
      <c r="H33" s="450"/>
      <c r="I33" s="1217" t="s">
        <v>481</v>
      </c>
      <c r="J33" s="1218"/>
      <c r="K33" s="1141" t="s">
        <v>508</v>
      </c>
      <c r="L33" s="1142"/>
      <c r="M33" s="1142"/>
      <c r="N33" s="1143"/>
      <c r="O33" s="1147" t="s">
        <v>509</v>
      </c>
      <c r="P33" s="1148"/>
      <c r="Q33" s="1148"/>
      <c r="R33" s="1148"/>
      <c r="S33" s="1149"/>
      <c r="T33" s="459" t="s">
        <v>484</v>
      </c>
      <c r="U33" s="460"/>
      <c r="V33" s="461"/>
      <c r="W33" s="462" t="s">
        <v>485</v>
      </c>
      <c r="X33" s="463" t="s">
        <v>485</v>
      </c>
      <c r="Y33" s="463" t="s">
        <v>485</v>
      </c>
      <c r="Z33" s="463"/>
      <c r="AA33" s="463"/>
      <c r="AB33" s="463" t="s">
        <v>485</v>
      </c>
      <c r="AC33" s="464" t="s">
        <v>485</v>
      </c>
      <c r="AD33" s="462" t="s">
        <v>485</v>
      </c>
      <c r="AE33" s="463" t="s">
        <v>485</v>
      </c>
      <c r="AF33" s="463" t="s">
        <v>485</v>
      </c>
      <c r="AG33" s="463"/>
      <c r="AH33" s="463"/>
      <c r="AI33" s="463" t="s">
        <v>485</v>
      </c>
      <c r="AJ33" s="464" t="s">
        <v>485</v>
      </c>
      <c r="AK33" s="462" t="s">
        <v>485</v>
      </c>
      <c r="AL33" s="463" t="s">
        <v>485</v>
      </c>
      <c r="AM33" s="463" t="s">
        <v>485</v>
      </c>
      <c r="AN33" s="463"/>
      <c r="AO33" s="463"/>
      <c r="AP33" s="463" t="s">
        <v>485</v>
      </c>
      <c r="AQ33" s="464" t="s">
        <v>485</v>
      </c>
      <c r="AR33" s="462" t="s">
        <v>485</v>
      </c>
      <c r="AS33" s="463" t="s">
        <v>485</v>
      </c>
      <c r="AT33" s="463" t="s">
        <v>485</v>
      </c>
      <c r="AU33" s="463"/>
      <c r="AV33" s="463"/>
      <c r="AW33" s="463" t="s">
        <v>485</v>
      </c>
      <c r="AX33" s="464" t="s">
        <v>485</v>
      </c>
      <c r="AY33" s="462"/>
      <c r="AZ33" s="463"/>
      <c r="BA33" s="465"/>
      <c r="BB33" s="1150"/>
      <c r="BC33" s="1151"/>
      <c r="BD33" s="1205"/>
      <c r="BE33" s="1206"/>
      <c r="BF33" s="1207"/>
      <c r="BG33" s="1208"/>
      <c r="BH33" s="1208"/>
      <c r="BI33" s="1208"/>
      <c r="BJ33" s="1209"/>
    </row>
    <row r="34" spans="2:62" ht="20.25" customHeight="1">
      <c r="B34" s="1153"/>
      <c r="C34" s="1156"/>
      <c r="D34" s="1146"/>
      <c r="E34" s="449"/>
      <c r="F34" s="450" t="str">
        <f>C33</f>
        <v>介護職員</v>
      </c>
      <c r="G34" s="449"/>
      <c r="H34" s="450" t="str">
        <f>I33</f>
        <v>A</v>
      </c>
      <c r="I34" s="1159"/>
      <c r="J34" s="1160"/>
      <c r="K34" s="1144"/>
      <c r="L34" s="1145"/>
      <c r="M34" s="1145"/>
      <c r="N34" s="1146"/>
      <c r="O34" s="1147"/>
      <c r="P34" s="1148"/>
      <c r="Q34" s="1148"/>
      <c r="R34" s="1148"/>
      <c r="S34" s="1149"/>
      <c r="T34" s="466" t="s">
        <v>487</v>
      </c>
      <c r="U34" s="467"/>
      <c r="V34" s="468"/>
      <c r="W34" s="454">
        <f>IF(W33="","",VLOOKUP(W33,'【記載例】標準様式１（勤務表_シフト記号表）'!$C$6:$L$47,10,FALSE))</f>
        <v>8</v>
      </c>
      <c r="X34" s="455">
        <f>IF(X33="","",VLOOKUP(X33,'【記載例】標準様式１（勤務表_シフト記号表）'!$C$6:$L$47,10,FALSE))</f>
        <v>8</v>
      </c>
      <c r="Y34" s="455">
        <f>IF(Y33="","",VLOOKUP(Y33,'【記載例】標準様式１（勤務表_シフト記号表）'!$C$6:$L$47,10,FALSE))</f>
        <v>8</v>
      </c>
      <c r="Z34" s="455" t="str">
        <f>IF(Z33="","",VLOOKUP(Z33,'【記載例】標準様式１（勤務表_シフト記号表）'!$C$6:$L$47,10,FALSE))</f>
        <v/>
      </c>
      <c r="AA34" s="455" t="str">
        <f>IF(AA33="","",VLOOKUP(AA33,'【記載例】標準様式１（勤務表_シフト記号表）'!$C$6:$L$47,10,FALSE))</f>
        <v/>
      </c>
      <c r="AB34" s="455">
        <f>IF(AB33="","",VLOOKUP(AB33,'【記載例】標準様式１（勤務表_シフト記号表）'!$C$6:$L$47,10,FALSE))</f>
        <v>8</v>
      </c>
      <c r="AC34" s="456">
        <f>IF(AC33="","",VLOOKUP(AC33,'【記載例】標準様式１（勤務表_シフト記号表）'!$C$6:$L$47,10,FALSE))</f>
        <v>8</v>
      </c>
      <c r="AD34" s="454">
        <f>IF(AD33="","",VLOOKUP(AD33,'【記載例】標準様式１（勤務表_シフト記号表）'!$C$6:$L$47,10,FALSE))</f>
        <v>8</v>
      </c>
      <c r="AE34" s="455">
        <f>IF(AE33="","",VLOOKUP(AE33,'【記載例】標準様式１（勤務表_シフト記号表）'!$C$6:$L$47,10,FALSE))</f>
        <v>8</v>
      </c>
      <c r="AF34" s="455">
        <f>IF(AF33="","",VLOOKUP(AF33,'【記載例】標準様式１（勤務表_シフト記号表）'!$C$6:$L$47,10,FALSE))</f>
        <v>8</v>
      </c>
      <c r="AG34" s="455" t="str">
        <f>IF(AG33="","",VLOOKUP(AG33,'【記載例】標準様式１（勤務表_シフト記号表）'!$C$6:$L$47,10,FALSE))</f>
        <v/>
      </c>
      <c r="AH34" s="455" t="str">
        <f>IF(AH33="","",VLOOKUP(AH33,'【記載例】標準様式１（勤務表_シフト記号表）'!$C$6:$L$47,10,FALSE))</f>
        <v/>
      </c>
      <c r="AI34" s="455">
        <f>IF(AI33="","",VLOOKUP(AI33,'【記載例】標準様式１（勤務表_シフト記号表）'!$C$6:$L$47,10,FALSE))</f>
        <v>8</v>
      </c>
      <c r="AJ34" s="456">
        <f>IF(AJ33="","",VLOOKUP(AJ33,'【記載例】標準様式１（勤務表_シフト記号表）'!$C$6:$L$47,10,FALSE))</f>
        <v>8</v>
      </c>
      <c r="AK34" s="454">
        <f>IF(AK33="","",VLOOKUP(AK33,'【記載例】標準様式１（勤務表_シフト記号表）'!$C$6:$L$47,10,FALSE))</f>
        <v>8</v>
      </c>
      <c r="AL34" s="455">
        <f>IF(AL33="","",VLOOKUP(AL33,'【記載例】標準様式１（勤務表_シフト記号表）'!$C$6:$L$47,10,FALSE))</f>
        <v>8</v>
      </c>
      <c r="AM34" s="455">
        <f>IF(AM33="","",VLOOKUP(AM33,'【記載例】標準様式１（勤務表_シフト記号表）'!$C$6:$L$47,10,FALSE))</f>
        <v>8</v>
      </c>
      <c r="AN34" s="455" t="str">
        <f>IF(AN33="","",VLOOKUP(AN33,'【記載例】標準様式１（勤務表_シフト記号表）'!$C$6:$L$47,10,FALSE))</f>
        <v/>
      </c>
      <c r="AO34" s="455" t="str">
        <f>IF(AO33="","",VLOOKUP(AO33,'【記載例】標準様式１（勤務表_シフト記号表）'!$C$6:$L$47,10,FALSE))</f>
        <v/>
      </c>
      <c r="AP34" s="455">
        <f>IF(AP33="","",VLOOKUP(AP33,'【記載例】標準様式１（勤務表_シフト記号表）'!$C$6:$L$47,10,FALSE))</f>
        <v>8</v>
      </c>
      <c r="AQ34" s="456">
        <f>IF(AQ33="","",VLOOKUP(AQ33,'【記載例】標準様式１（勤務表_シフト記号表）'!$C$6:$L$47,10,FALSE))</f>
        <v>8</v>
      </c>
      <c r="AR34" s="454">
        <f>IF(AR33="","",VLOOKUP(AR33,'【記載例】標準様式１（勤務表_シフト記号表）'!$C$6:$L$47,10,FALSE))</f>
        <v>8</v>
      </c>
      <c r="AS34" s="455">
        <f>IF(AS33="","",VLOOKUP(AS33,'【記載例】標準様式１（勤務表_シフト記号表）'!$C$6:$L$47,10,FALSE))</f>
        <v>8</v>
      </c>
      <c r="AT34" s="455">
        <f>IF(AT33="","",VLOOKUP(AT33,'【記載例】標準様式１（勤務表_シフト記号表）'!$C$6:$L$47,10,FALSE))</f>
        <v>8</v>
      </c>
      <c r="AU34" s="455" t="str">
        <f>IF(AU33="","",VLOOKUP(AU33,'【記載例】標準様式１（勤務表_シフト記号表）'!$C$6:$L$47,10,FALSE))</f>
        <v/>
      </c>
      <c r="AV34" s="455" t="str">
        <f>IF(AV33="","",VLOOKUP(AV33,'【記載例】標準様式１（勤務表_シフト記号表）'!$C$6:$L$47,10,FALSE))</f>
        <v/>
      </c>
      <c r="AW34" s="455">
        <f>IF(AW33="","",VLOOKUP(AW33,'【記載例】標準様式１（勤務表_シフト記号表）'!$C$6:$L$47,10,FALSE))</f>
        <v>8</v>
      </c>
      <c r="AX34" s="456">
        <f>IF(AX33="","",VLOOKUP(AX33,'【記載例】標準様式１（勤務表_シフト記号表）'!$C$6:$L$47,10,FALSE))</f>
        <v>8</v>
      </c>
      <c r="AY34" s="454" t="str">
        <f>IF(AY33="","",VLOOKUP(AY33,'【記載例】標準様式１（勤務表_シフト記号表）'!$C$6:$L$47,10,FALSE))</f>
        <v/>
      </c>
      <c r="AZ34" s="455" t="str">
        <f>IF(AZ33="","",VLOOKUP(AZ33,'【記載例】標準様式１（勤務表_シフト記号表）'!$C$6:$L$47,10,FALSE))</f>
        <v/>
      </c>
      <c r="BA34" s="455" t="str">
        <f>IF(BA33="","",VLOOKUP(BA33,'【記載例】標準様式１（勤務表_シフト記号表）'!$C$6:$L$47,10,FALSE))</f>
        <v/>
      </c>
      <c r="BB34" s="1213">
        <f>IF($BE$3="４週",SUM(W34:AX34),IF($BE$3="暦月",SUM(W34:BA34),""))</f>
        <v>160</v>
      </c>
      <c r="BC34" s="1214"/>
      <c r="BD34" s="1215">
        <f>IF($BE$3="４週",BB34/4,IF($BE$3="暦月",(BB34/($BE$8/7)),""))</f>
        <v>40</v>
      </c>
      <c r="BE34" s="1214"/>
      <c r="BF34" s="1210"/>
      <c r="BG34" s="1211"/>
      <c r="BH34" s="1211"/>
      <c r="BI34" s="1211"/>
      <c r="BJ34" s="1212"/>
    </row>
    <row r="35" spans="2:62" ht="20.25" customHeight="1">
      <c r="B35" s="1152">
        <f>B33+1</f>
        <v>10</v>
      </c>
      <c r="C35" s="1216" t="s">
        <v>507</v>
      </c>
      <c r="D35" s="1143"/>
      <c r="E35" s="449"/>
      <c r="F35" s="450"/>
      <c r="G35" s="449"/>
      <c r="H35" s="450"/>
      <c r="I35" s="1217" t="s">
        <v>481</v>
      </c>
      <c r="J35" s="1218"/>
      <c r="K35" s="1141" t="s">
        <v>508</v>
      </c>
      <c r="L35" s="1142"/>
      <c r="M35" s="1142"/>
      <c r="N35" s="1143"/>
      <c r="O35" s="1147" t="s">
        <v>510</v>
      </c>
      <c r="P35" s="1148"/>
      <c r="Q35" s="1148"/>
      <c r="R35" s="1148"/>
      <c r="S35" s="1149"/>
      <c r="T35" s="469" t="s">
        <v>484</v>
      </c>
      <c r="U35" s="470"/>
      <c r="V35" s="471"/>
      <c r="W35" s="462" t="s">
        <v>501</v>
      </c>
      <c r="X35" s="463" t="s">
        <v>502</v>
      </c>
      <c r="Y35" s="463" t="s">
        <v>503</v>
      </c>
      <c r="Z35" s="463" t="s">
        <v>503</v>
      </c>
      <c r="AA35" s="463"/>
      <c r="AB35" s="463" t="s">
        <v>504</v>
      </c>
      <c r="AC35" s="464"/>
      <c r="AD35" s="462"/>
      <c r="AE35" s="463" t="s">
        <v>501</v>
      </c>
      <c r="AF35" s="463" t="s">
        <v>502</v>
      </c>
      <c r="AG35" s="463" t="s">
        <v>503</v>
      </c>
      <c r="AH35" s="463" t="s">
        <v>503</v>
      </c>
      <c r="AI35" s="463"/>
      <c r="AJ35" s="464" t="s">
        <v>504</v>
      </c>
      <c r="AK35" s="462" t="s">
        <v>504</v>
      </c>
      <c r="AL35" s="463"/>
      <c r="AM35" s="463" t="s">
        <v>501</v>
      </c>
      <c r="AN35" s="463" t="s">
        <v>502</v>
      </c>
      <c r="AO35" s="463" t="s">
        <v>503</v>
      </c>
      <c r="AP35" s="463" t="s">
        <v>503</v>
      </c>
      <c r="AQ35" s="464"/>
      <c r="AR35" s="462" t="s">
        <v>504</v>
      </c>
      <c r="AS35" s="463"/>
      <c r="AT35" s="463"/>
      <c r="AU35" s="463" t="s">
        <v>501</v>
      </c>
      <c r="AV35" s="463" t="s">
        <v>502</v>
      </c>
      <c r="AW35" s="463" t="s">
        <v>503</v>
      </c>
      <c r="AX35" s="464" t="s">
        <v>503</v>
      </c>
      <c r="AY35" s="462"/>
      <c r="AZ35" s="463"/>
      <c r="BA35" s="465"/>
      <c r="BB35" s="1150"/>
      <c r="BC35" s="1151"/>
      <c r="BD35" s="1205"/>
      <c r="BE35" s="1206"/>
      <c r="BF35" s="1207"/>
      <c r="BG35" s="1208"/>
      <c r="BH35" s="1208"/>
      <c r="BI35" s="1208"/>
      <c r="BJ35" s="1209"/>
    </row>
    <row r="36" spans="2:62" ht="20.25" customHeight="1">
      <c r="B36" s="1153"/>
      <c r="C36" s="1156"/>
      <c r="D36" s="1146"/>
      <c r="E36" s="449"/>
      <c r="F36" s="450" t="str">
        <f>C35</f>
        <v>介護職員</v>
      </c>
      <c r="G36" s="449"/>
      <c r="H36" s="450" t="str">
        <f>I35</f>
        <v>A</v>
      </c>
      <c r="I36" s="1159"/>
      <c r="J36" s="1160"/>
      <c r="K36" s="1144"/>
      <c r="L36" s="1145"/>
      <c r="M36" s="1145"/>
      <c r="N36" s="1146"/>
      <c r="O36" s="1147"/>
      <c r="P36" s="1148"/>
      <c r="Q36" s="1148"/>
      <c r="R36" s="1148"/>
      <c r="S36" s="1149"/>
      <c r="T36" s="466" t="s">
        <v>487</v>
      </c>
      <c r="U36" s="467"/>
      <c r="V36" s="468"/>
      <c r="W36" s="454">
        <f>IF(W35="","",VLOOKUP(W35,'【記載例】標準様式１（勤務表_シフト記号表）'!$C$6:$L$47,10,FALSE))</f>
        <v>8</v>
      </c>
      <c r="X36" s="455">
        <f>IF(X35="","",VLOOKUP(X35,'【記載例】標準様式１（勤務表_シフト記号表）'!$C$6:$L$47,10,FALSE))</f>
        <v>8</v>
      </c>
      <c r="Y36" s="455">
        <f>IF(Y35="","",VLOOKUP(Y35,'【記載例】標準様式１（勤務表_シフト記号表）'!$C$6:$L$47,10,FALSE))</f>
        <v>7.9999999999999982</v>
      </c>
      <c r="Z36" s="455">
        <f>IF(Z35="","",VLOOKUP(Z35,'【記載例】標準様式１（勤務表_シフト記号表）'!$C$6:$L$47,10,FALSE))</f>
        <v>7.9999999999999982</v>
      </c>
      <c r="AA36" s="455" t="str">
        <f>IF(AA35="","",VLOOKUP(AA35,'【記載例】標準様式１（勤務表_シフト記号表）'!$C$6:$L$47,10,FALSE))</f>
        <v/>
      </c>
      <c r="AB36" s="455">
        <f>IF(AB35="","",VLOOKUP(AB35,'【記載例】標準様式１（勤務表_シフト記号表）'!$C$6:$L$47,10,FALSE))</f>
        <v>8</v>
      </c>
      <c r="AC36" s="456" t="str">
        <f>IF(AC35="","",VLOOKUP(AC35,'【記載例】標準様式１（勤務表_シフト記号表）'!$C$6:$L$47,10,FALSE))</f>
        <v/>
      </c>
      <c r="AD36" s="454" t="str">
        <f>IF(AD35="","",VLOOKUP(AD35,'【記載例】標準様式１（勤務表_シフト記号表）'!$C$6:$L$47,10,FALSE))</f>
        <v/>
      </c>
      <c r="AE36" s="455">
        <f>IF(AE35="","",VLOOKUP(AE35,'【記載例】標準様式１（勤務表_シフト記号表）'!$C$6:$L$47,10,FALSE))</f>
        <v>8</v>
      </c>
      <c r="AF36" s="455">
        <f>IF(AF35="","",VLOOKUP(AF35,'【記載例】標準様式１（勤務表_シフト記号表）'!$C$6:$L$47,10,FALSE))</f>
        <v>8</v>
      </c>
      <c r="AG36" s="455">
        <f>IF(AG35="","",VLOOKUP(AG35,'【記載例】標準様式１（勤務表_シフト記号表）'!$C$6:$L$47,10,FALSE))</f>
        <v>7.9999999999999982</v>
      </c>
      <c r="AH36" s="455">
        <f>IF(AH35="","",VLOOKUP(AH35,'【記載例】標準様式１（勤務表_シフト記号表）'!$C$6:$L$47,10,FALSE))</f>
        <v>7.9999999999999982</v>
      </c>
      <c r="AI36" s="455" t="str">
        <f>IF(AI35="","",VLOOKUP(AI35,'【記載例】標準様式１（勤務表_シフト記号表）'!$C$6:$L$47,10,FALSE))</f>
        <v/>
      </c>
      <c r="AJ36" s="456">
        <f>IF(AJ35="","",VLOOKUP(AJ35,'【記載例】標準様式１（勤務表_シフト記号表）'!$C$6:$L$47,10,FALSE))</f>
        <v>8</v>
      </c>
      <c r="AK36" s="454">
        <f>IF(AK35="","",VLOOKUP(AK35,'【記載例】標準様式１（勤務表_シフト記号表）'!$C$6:$L$47,10,FALSE))</f>
        <v>8</v>
      </c>
      <c r="AL36" s="455" t="str">
        <f>IF(AL35="","",VLOOKUP(AL35,'【記載例】標準様式１（勤務表_シフト記号表）'!$C$6:$L$47,10,FALSE))</f>
        <v/>
      </c>
      <c r="AM36" s="455">
        <f>IF(AM35="","",VLOOKUP(AM35,'【記載例】標準様式１（勤務表_シフト記号表）'!$C$6:$L$47,10,FALSE))</f>
        <v>8</v>
      </c>
      <c r="AN36" s="455">
        <f>IF(AN35="","",VLOOKUP(AN35,'【記載例】標準様式１（勤務表_シフト記号表）'!$C$6:$L$47,10,FALSE))</f>
        <v>8</v>
      </c>
      <c r="AO36" s="455">
        <f>IF(AO35="","",VLOOKUP(AO35,'【記載例】標準様式１（勤務表_シフト記号表）'!$C$6:$L$47,10,FALSE))</f>
        <v>7.9999999999999982</v>
      </c>
      <c r="AP36" s="455">
        <f>IF(AP35="","",VLOOKUP(AP35,'【記載例】標準様式１（勤務表_シフト記号表）'!$C$6:$L$47,10,FALSE))</f>
        <v>7.9999999999999982</v>
      </c>
      <c r="AQ36" s="456" t="str">
        <f>IF(AQ35="","",VLOOKUP(AQ35,'【記載例】標準様式１（勤務表_シフト記号表）'!$C$6:$L$47,10,FALSE))</f>
        <v/>
      </c>
      <c r="AR36" s="454">
        <f>IF(AR35="","",VLOOKUP(AR35,'【記載例】標準様式１（勤務表_シフト記号表）'!$C$6:$L$47,10,FALSE))</f>
        <v>8</v>
      </c>
      <c r="AS36" s="455" t="str">
        <f>IF(AS35="","",VLOOKUP(AS35,'【記載例】標準様式１（勤務表_シフト記号表）'!$C$6:$L$47,10,FALSE))</f>
        <v/>
      </c>
      <c r="AT36" s="455" t="str">
        <f>IF(AT35="","",VLOOKUP(AT35,'【記載例】標準様式１（勤務表_シフト記号表）'!$C$6:$L$47,10,FALSE))</f>
        <v/>
      </c>
      <c r="AU36" s="455">
        <f>IF(AU35="","",VLOOKUP(AU35,'【記載例】標準様式１（勤務表_シフト記号表）'!$C$6:$L$47,10,FALSE))</f>
        <v>8</v>
      </c>
      <c r="AV36" s="455">
        <f>IF(AV35="","",VLOOKUP(AV35,'【記載例】標準様式１（勤務表_シフト記号表）'!$C$6:$L$47,10,FALSE))</f>
        <v>8</v>
      </c>
      <c r="AW36" s="455">
        <f>IF(AW35="","",VLOOKUP(AW35,'【記載例】標準様式１（勤務表_シフト記号表）'!$C$6:$L$47,10,FALSE))</f>
        <v>7.9999999999999982</v>
      </c>
      <c r="AX36" s="456">
        <f>IF(AX35="","",VLOOKUP(AX35,'【記載例】標準様式１（勤務表_シフト記号表）'!$C$6:$L$47,10,FALSE))</f>
        <v>7.9999999999999982</v>
      </c>
      <c r="AY36" s="454" t="str">
        <f>IF(AY35="","",VLOOKUP(AY35,'【記載例】標準様式１（勤務表_シフト記号表）'!$C$6:$L$47,10,FALSE))</f>
        <v/>
      </c>
      <c r="AZ36" s="455" t="str">
        <f>IF(AZ35="","",VLOOKUP(AZ35,'【記載例】標準様式１（勤務表_シフト記号表）'!$C$6:$L$47,10,FALSE))</f>
        <v/>
      </c>
      <c r="BA36" s="455" t="str">
        <f>IF(BA35="","",VLOOKUP(BA35,'【記載例】標準様式１（勤務表_シフト記号表）'!$C$6:$L$47,10,FALSE))</f>
        <v/>
      </c>
      <c r="BB36" s="1213">
        <f>IF($BE$3="４週",SUM(W36:AX36),IF($BE$3="暦月",SUM(W36:BA36),""))</f>
        <v>160</v>
      </c>
      <c r="BC36" s="1214"/>
      <c r="BD36" s="1215">
        <f>IF($BE$3="４週",BB36/4,IF($BE$3="暦月",(BB36/($BE$8/7)),""))</f>
        <v>40</v>
      </c>
      <c r="BE36" s="1214"/>
      <c r="BF36" s="1210"/>
      <c r="BG36" s="1211"/>
      <c r="BH36" s="1211"/>
      <c r="BI36" s="1211"/>
      <c r="BJ36" s="1212"/>
    </row>
    <row r="37" spans="2:62" ht="20.25" customHeight="1">
      <c r="B37" s="1152">
        <f>B35+1</f>
        <v>11</v>
      </c>
      <c r="C37" s="1216" t="s">
        <v>507</v>
      </c>
      <c r="D37" s="1143"/>
      <c r="E37" s="449"/>
      <c r="F37" s="450"/>
      <c r="G37" s="449"/>
      <c r="H37" s="450"/>
      <c r="I37" s="1217" t="s">
        <v>481</v>
      </c>
      <c r="J37" s="1218"/>
      <c r="K37" s="1141" t="s">
        <v>482</v>
      </c>
      <c r="L37" s="1142"/>
      <c r="M37" s="1142"/>
      <c r="N37" s="1143"/>
      <c r="O37" s="1147" t="s">
        <v>511</v>
      </c>
      <c r="P37" s="1148"/>
      <c r="Q37" s="1148"/>
      <c r="R37" s="1148"/>
      <c r="S37" s="1149"/>
      <c r="T37" s="469" t="s">
        <v>484</v>
      </c>
      <c r="U37" s="470"/>
      <c r="V37" s="471"/>
      <c r="W37" s="462"/>
      <c r="X37" s="463" t="s">
        <v>501</v>
      </c>
      <c r="Y37" s="463" t="s">
        <v>502</v>
      </c>
      <c r="Z37" s="463" t="s">
        <v>504</v>
      </c>
      <c r="AA37" s="463" t="s">
        <v>503</v>
      </c>
      <c r="AB37" s="463"/>
      <c r="AC37" s="464" t="s">
        <v>504</v>
      </c>
      <c r="AD37" s="462" t="s">
        <v>504</v>
      </c>
      <c r="AE37" s="463"/>
      <c r="AF37" s="463" t="s">
        <v>501</v>
      </c>
      <c r="AG37" s="463" t="s">
        <v>502</v>
      </c>
      <c r="AH37" s="463" t="s">
        <v>504</v>
      </c>
      <c r="AI37" s="463" t="s">
        <v>503</v>
      </c>
      <c r="AJ37" s="464"/>
      <c r="AK37" s="462" t="s">
        <v>504</v>
      </c>
      <c r="AL37" s="463" t="s">
        <v>503</v>
      </c>
      <c r="AM37" s="463"/>
      <c r="AN37" s="463" t="s">
        <v>501</v>
      </c>
      <c r="AO37" s="463" t="s">
        <v>502</v>
      </c>
      <c r="AP37" s="463" t="s">
        <v>504</v>
      </c>
      <c r="AQ37" s="464"/>
      <c r="AR37" s="462"/>
      <c r="AS37" s="463" t="s">
        <v>504</v>
      </c>
      <c r="AT37" s="463" t="s">
        <v>503</v>
      </c>
      <c r="AU37" s="463"/>
      <c r="AV37" s="463" t="s">
        <v>501</v>
      </c>
      <c r="AW37" s="463" t="s">
        <v>502</v>
      </c>
      <c r="AX37" s="464" t="s">
        <v>504</v>
      </c>
      <c r="AY37" s="462"/>
      <c r="AZ37" s="463"/>
      <c r="BA37" s="465"/>
      <c r="BB37" s="1150"/>
      <c r="BC37" s="1151"/>
      <c r="BD37" s="1205"/>
      <c r="BE37" s="1206"/>
      <c r="BF37" s="1207"/>
      <c r="BG37" s="1208"/>
      <c r="BH37" s="1208"/>
      <c r="BI37" s="1208"/>
      <c r="BJ37" s="1209"/>
    </row>
    <row r="38" spans="2:62" ht="20.25" customHeight="1">
      <c r="B38" s="1153"/>
      <c r="C38" s="1156"/>
      <c r="D38" s="1146"/>
      <c r="E38" s="449"/>
      <c r="F38" s="450" t="str">
        <f>C37</f>
        <v>介護職員</v>
      </c>
      <c r="G38" s="449"/>
      <c r="H38" s="450" t="str">
        <f>I37</f>
        <v>A</v>
      </c>
      <c r="I38" s="1159"/>
      <c r="J38" s="1160"/>
      <c r="K38" s="1144"/>
      <c r="L38" s="1145"/>
      <c r="M38" s="1145"/>
      <c r="N38" s="1146"/>
      <c r="O38" s="1147"/>
      <c r="P38" s="1148"/>
      <c r="Q38" s="1148"/>
      <c r="R38" s="1148"/>
      <c r="S38" s="1149"/>
      <c r="T38" s="466" t="s">
        <v>487</v>
      </c>
      <c r="U38" s="467"/>
      <c r="V38" s="468"/>
      <c r="W38" s="454" t="str">
        <f>IF(W37="","",VLOOKUP(W37,'【記載例】標準様式１（勤務表_シフト記号表）'!$C$6:$L$47,10,FALSE))</f>
        <v/>
      </c>
      <c r="X38" s="455">
        <f>IF(X37="","",VLOOKUP(X37,'【記載例】標準様式１（勤務表_シフト記号表）'!$C$6:$L$47,10,FALSE))</f>
        <v>8</v>
      </c>
      <c r="Y38" s="455">
        <f>IF(Y37="","",VLOOKUP(Y37,'【記載例】標準様式１（勤務表_シフト記号表）'!$C$6:$L$47,10,FALSE))</f>
        <v>8</v>
      </c>
      <c r="Z38" s="455">
        <f>IF(Z37="","",VLOOKUP(Z37,'【記載例】標準様式１（勤務表_シフト記号表）'!$C$6:$L$47,10,FALSE))</f>
        <v>8</v>
      </c>
      <c r="AA38" s="455">
        <f>IF(AA37="","",VLOOKUP(AA37,'【記載例】標準様式１（勤務表_シフト記号表）'!$C$6:$L$47,10,FALSE))</f>
        <v>7.9999999999999982</v>
      </c>
      <c r="AB38" s="455" t="str">
        <f>IF(AB37="","",VLOOKUP(AB37,'【記載例】標準様式１（勤務表_シフト記号表）'!$C$6:$L$47,10,FALSE))</f>
        <v/>
      </c>
      <c r="AC38" s="456">
        <f>IF(AC37="","",VLOOKUP(AC37,'【記載例】標準様式１（勤務表_シフト記号表）'!$C$6:$L$47,10,FALSE))</f>
        <v>8</v>
      </c>
      <c r="AD38" s="454">
        <f>IF(AD37="","",VLOOKUP(AD37,'【記載例】標準様式１（勤務表_シフト記号表）'!$C$6:$L$47,10,FALSE))</f>
        <v>8</v>
      </c>
      <c r="AE38" s="455" t="str">
        <f>IF(AE37="","",VLOOKUP(AE37,'【記載例】標準様式１（勤務表_シフト記号表）'!$C$6:$L$47,10,FALSE))</f>
        <v/>
      </c>
      <c r="AF38" s="455">
        <f>IF(AF37="","",VLOOKUP(AF37,'【記載例】標準様式１（勤務表_シフト記号表）'!$C$6:$L$47,10,FALSE))</f>
        <v>8</v>
      </c>
      <c r="AG38" s="455">
        <f>IF(AG37="","",VLOOKUP(AG37,'【記載例】標準様式１（勤務表_シフト記号表）'!$C$6:$L$47,10,FALSE))</f>
        <v>8</v>
      </c>
      <c r="AH38" s="455">
        <f>IF(AH37="","",VLOOKUP(AH37,'【記載例】標準様式１（勤務表_シフト記号表）'!$C$6:$L$47,10,FALSE))</f>
        <v>8</v>
      </c>
      <c r="AI38" s="455">
        <f>IF(AI37="","",VLOOKUP(AI37,'【記載例】標準様式１（勤務表_シフト記号表）'!$C$6:$L$47,10,FALSE))</f>
        <v>7.9999999999999982</v>
      </c>
      <c r="AJ38" s="456" t="str">
        <f>IF(AJ37="","",VLOOKUP(AJ37,'【記載例】標準様式１（勤務表_シフト記号表）'!$C$6:$L$47,10,FALSE))</f>
        <v/>
      </c>
      <c r="AK38" s="454">
        <f>IF(AK37="","",VLOOKUP(AK37,'【記載例】標準様式１（勤務表_シフト記号表）'!$C$6:$L$47,10,FALSE))</f>
        <v>8</v>
      </c>
      <c r="AL38" s="455">
        <f>IF(AL37="","",VLOOKUP(AL37,'【記載例】標準様式１（勤務表_シフト記号表）'!$C$6:$L$47,10,FALSE))</f>
        <v>7.9999999999999982</v>
      </c>
      <c r="AM38" s="455" t="str">
        <f>IF(AM37="","",VLOOKUP(AM37,'【記載例】標準様式１（勤務表_シフト記号表）'!$C$6:$L$47,10,FALSE))</f>
        <v/>
      </c>
      <c r="AN38" s="455">
        <f>IF(AN37="","",VLOOKUP(AN37,'【記載例】標準様式１（勤務表_シフト記号表）'!$C$6:$L$47,10,FALSE))</f>
        <v>8</v>
      </c>
      <c r="AO38" s="455">
        <f>IF(AO37="","",VLOOKUP(AO37,'【記載例】標準様式１（勤務表_シフト記号表）'!$C$6:$L$47,10,FALSE))</f>
        <v>8</v>
      </c>
      <c r="AP38" s="455">
        <f>IF(AP37="","",VLOOKUP(AP37,'【記載例】標準様式１（勤務表_シフト記号表）'!$C$6:$L$47,10,FALSE))</f>
        <v>8</v>
      </c>
      <c r="AQ38" s="456" t="str">
        <f>IF(AQ37="","",VLOOKUP(AQ37,'【記載例】標準様式１（勤務表_シフト記号表）'!$C$6:$L$47,10,FALSE))</f>
        <v/>
      </c>
      <c r="AR38" s="454" t="str">
        <f>IF(AR37="","",VLOOKUP(AR37,'【記載例】標準様式１（勤務表_シフト記号表）'!$C$6:$L$47,10,FALSE))</f>
        <v/>
      </c>
      <c r="AS38" s="455">
        <f>IF(AS37="","",VLOOKUP(AS37,'【記載例】標準様式１（勤務表_シフト記号表）'!$C$6:$L$47,10,FALSE))</f>
        <v>8</v>
      </c>
      <c r="AT38" s="455">
        <f>IF(AT37="","",VLOOKUP(AT37,'【記載例】標準様式１（勤務表_シフト記号表）'!$C$6:$L$47,10,FALSE))</f>
        <v>7.9999999999999982</v>
      </c>
      <c r="AU38" s="455" t="str">
        <f>IF(AU37="","",VLOOKUP(AU37,'【記載例】標準様式１（勤務表_シフト記号表）'!$C$6:$L$47,10,FALSE))</f>
        <v/>
      </c>
      <c r="AV38" s="455">
        <f>IF(AV37="","",VLOOKUP(AV37,'【記載例】標準様式１（勤務表_シフト記号表）'!$C$6:$L$47,10,FALSE))</f>
        <v>8</v>
      </c>
      <c r="AW38" s="455">
        <f>IF(AW37="","",VLOOKUP(AW37,'【記載例】標準様式１（勤務表_シフト記号表）'!$C$6:$L$47,10,FALSE))</f>
        <v>8</v>
      </c>
      <c r="AX38" s="456">
        <f>IF(AX37="","",VLOOKUP(AX37,'【記載例】標準様式１（勤務表_シフト記号表）'!$C$6:$L$47,10,FALSE))</f>
        <v>8</v>
      </c>
      <c r="AY38" s="454" t="str">
        <f>IF(AY37="","",VLOOKUP(AY37,'【記載例】標準様式１（勤務表_シフト記号表）'!$C$6:$L$47,10,FALSE))</f>
        <v/>
      </c>
      <c r="AZ38" s="455" t="str">
        <f>IF(AZ37="","",VLOOKUP(AZ37,'【記載例】標準様式１（勤務表_シフト記号表）'!$C$6:$L$47,10,FALSE))</f>
        <v/>
      </c>
      <c r="BA38" s="455" t="str">
        <f>IF(BA37="","",VLOOKUP(BA37,'【記載例】標準様式１（勤務表_シフト記号表）'!$C$6:$L$47,10,FALSE))</f>
        <v/>
      </c>
      <c r="BB38" s="1213">
        <f>IF($BE$3="４週",SUM(W38:AX38),IF($BE$3="暦月",SUM(W38:BA38),""))</f>
        <v>160</v>
      </c>
      <c r="BC38" s="1214"/>
      <c r="BD38" s="1215">
        <f>IF($BE$3="４週",BB38/4,IF($BE$3="暦月",(BB38/($BE$8/7)),""))</f>
        <v>40</v>
      </c>
      <c r="BE38" s="1214"/>
      <c r="BF38" s="1210"/>
      <c r="BG38" s="1211"/>
      <c r="BH38" s="1211"/>
      <c r="BI38" s="1211"/>
      <c r="BJ38" s="1212"/>
    </row>
    <row r="39" spans="2:62" ht="20.25" customHeight="1">
      <c r="B39" s="1152">
        <f>B37+1</f>
        <v>12</v>
      </c>
      <c r="C39" s="1216" t="s">
        <v>507</v>
      </c>
      <c r="D39" s="1143"/>
      <c r="E39" s="449"/>
      <c r="F39" s="450"/>
      <c r="G39" s="449"/>
      <c r="H39" s="450"/>
      <c r="I39" s="1217" t="s">
        <v>481</v>
      </c>
      <c r="J39" s="1218"/>
      <c r="K39" s="1141" t="s">
        <v>482</v>
      </c>
      <c r="L39" s="1142"/>
      <c r="M39" s="1142"/>
      <c r="N39" s="1143"/>
      <c r="O39" s="1147" t="s">
        <v>512</v>
      </c>
      <c r="P39" s="1148"/>
      <c r="Q39" s="1148"/>
      <c r="R39" s="1148"/>
      <c r="S39" s="1149"/>
      <c r="T39" s="469" t="s">
        <v>484</v>
      </c>
      <c r="U39" s="470"/>
      <c r="V39" s="471"/>
      <c r="W39" s="462" t="s">
        <v>504</v>
      </c>
      <c r="X39" s="463"/>
      <c r="Y39" s="463" t="s">
        <v>501</v>
      </c>
      <c r="Z39" s="463" t="s">
        <v>502</v>
      </c>
      <c r="AA39" s="463" t="s">
        <v>504</v>
      </c>
      <c r="AB39" s="463" t="s">
        <v>503</v>
      </c>
      <c r="AC39" s="464"/>
      <c r="AD39" s="462" t="s">
        <v>503</v>
      </c>
      <c r="AE39" s="463" t="s">
        <v>504</v>
      </c>
      <c r="AF39" s="463"/>
      <c r="AG39" s="463" t="s">
        <v>501</v>
      </c>
      <c r="AH39" s="463" t="s">
        <v>502</v>
      </c>
      <c r="AI39" s="463" t="s">
        <v>504</v>
      </c>
      <c r="AJ39" s="464"/>
      <c r="AK39" s="462" t="s">
        <v>503</v>
      </c>
      <c r="AL39" s="463" t="s">
        <v>504</v>
      </c>
      <c r="AM39" s="463"/>
      <c r="AN39" s="463"/>
      <c r="AO39" s="463" t="s">
        <v>501</v>
      </c>
      <c r="AP39" s="463" t="s">
        <v>502</v>
      </c>
      <c r="AQ39" s="464" t="s">
        <v>503</v>
      </c>
      <c r="AR39" s="462" t="s">
        <v>503</v>
      </c>
      <c r="AS39" s="463"/>
      <c r="AT39" s="463" t="s">
        <v>504</v>
      </c>
      <c r="AU39" s="463" t="s">
        <v>503</v>
      </c>
      <c r="AV39" s="463"/>
      <c r="AW39" s="463" t="s">
        <v>501</v>
      </c>
      <c r="AX39" s="464" t="s">
        <v>502</v>
      </c>
      <c r="AY39" s="462"/>
      <c r="AZ39" s="463"/>
      <c r="BA39" s="465"/>
      <c r="BB39" s="1150"/>
      <c r="BC39" s="1151"/>
      <c r="BD39" s="1205"/>
      <c r="BE39" s="1206"/>
      <c r="BF39" s="1207"/>
      <c r="BG39" s="1208"/>
      <c r="BH39" s="1208"/>
      <c r="BI39" s="1208"/>
      <c r="BJ39" s="1209"/>
    </row>
    <row r="40" spans="2:62" ht="20.25" customHeight="1">
      <c r="B40" s="1153"/>
      <c r="C40" s="1156"/>
      <c r="D40" s="1146"/>
      <c r="E40" s="449"/>
      <c r="F40" s="450" t="str">
        <f>C39</f>
        <v>介護職員</v>
      </c>
      <c r="G40" s="449"/>
      <c r="H40" s="450" t="str">
        <f>I39</f>
        <v>A</v>
      </c>
      <c r="I40" s="1159"/>
      <c r="J40" s="1160"/>
      <c r="K40" s="1144"/>
      <c r="L40" s="1145"/>
      <c r="M40" s="1145"/>
      <c r="N40" s="1146"/>
      <c r="O40" s="1147"/>
      <c r="P40" s="1148"/>
      <c r="Q40" s="1148"/>
      <c r="R40" s="1148"/>
      <c r="S40" s="1149"/>
      <c r="T40" s="466" t="s">
        <v>487</v>
      </c>
      <c r="U40" s="467"/>
      <c r="V40" s="468"/>
      <c r="W40" s="454">
        <f>IF(W39="","",VLOOKUP(W39,'【記載例】標準様式１（勤務表_シフト記号表）'!$C$6:$L$47,10,FALSE))</f>
        <v>8</v>
      </c>
      <c r="X40" s="455" t="str">
        <f>IF(X39="","",VLOOKUP(X39,'【記載例】標準様式１（勤務表_シフト記号表）'!$C$6:$L$47,10,FALSE))</f>
        <v/>
      </c>
      <c r="Y40" s="455">
        <f>IF(Y39="","",VLOOKUP(Y39,'【記載例】標準様式１（勤務表_シフト記号表）'!$C$6:$L$47,10,FALSE))</f>
        <v>8</v>
      </c>
      <c r="Z40" s="455">
        <f>IF(Z39="","",VLOOKUP(Z39,'【記載例】標準様式１（勤務表_シフト記号表）'!$C$6:$L$47,10,FALSE))</f>
        <v>8</v>
      </c>
      <c r="AA40" s="455">
        <f>IF(AA39="","",VLOOKUP(AA39,'【記載例】標準様式１（勤務表_シフト記号表）'!$C$6:$L$47,10,FALSE))</f>
        <v>8</v>
      </c>
      <c r="AB40" s="455">
        <f>IF(AB39="","",VLOOKUP(AB39,'【記載例】標準様式１（勤務表_シフト記号表）'!$C$6:$L$47,10,FALSE))</f>
        <v>7.9999999999999982</v>
      </c>
      <c r="AC40" s="456" t="str">
        <f>IF(AC39="","",VLOOKUP(AC39,'【記載例】標準様式１（勤務表_シフト記号表）'!$C$6:$L$47,10,FALSE))</f>
        <v/>
      </c>
      <c r="AD40" s="454">
        <f>IF(AD39="","",VLOOKUP(AD39,'【記載例】標準様式１（勤務表_シフト記号表）'!$C$6:$L$47,10,FALSE))</f>
        <v>7.9999999999999982</v>
      </c>
      <c r="AE40" s="455">
        <f>IF(AE39="","",VLOOKUP(AE39,'【記載例】標準様式１（勤務表_シフト記号表）'!$C$6:$L$47,10,FALSE))</f>
        <v>8</v>
      </c>
      <c r="AF40" s="455" t="str">
        <f>IF(AF39="","",VLOOKUP(AF39,'【記載例】標準様式１（勤務表_シフト記号表）'!$C$6:$L$47,10,FALSE))</f>
        <v/>
      </c>
      <c r="AG40" s="455">
        <f>IF(AG39="","",VLOOKUP(AG39,'【記載例】標準様式１（勤務表_シフト記号表）'!$C$6:$L$47,10,FALSE))</f>
        <v>8</v>
      </c>
      <c r="AH40" s="455">
        <f>IF(AH39="","",VLOOKUP(AH39,'【記載例】標準様式１（勤務表_シフト記号表）'!$C$6:$L$47,10,FALSE))</f>
        <v>8</v>
      </c>
      <c r="AI40" s="455">
        <f>IF(AI39="","",VLOOKUP(AI39,'【記載例】標準様式１（勤務表_シフト記号表）'!$C$6:$L$47,10,FALSE))</f>
        <v>8</v>
      </c>
      <c r="AJ40" s="456" t="str">
        <f>IF(AJ39="","",VLOOKUP(AJ39,'【記載例】標準様式１（勤務表_シフト記号表）'!$C$6:$L$47,10,FALSE))</f>
        <v/>
      </c>
      <c r="AK40" s="454">
        <f>IF(AK39="","",VLOOKUP(AK39,'【記載例】標準様式１（勤務表_シフト記号表）'!$C$6:$L$47,10,FALSE))</f>
        <v>7.9999999999999982</v>
      </c>
      <c r="AL40" s="455">
        <f>IF(AL39="","",VLOOKUP(AL39,'【記載例】標準様式１（勤務表_シフト記号表）'!$C$6:$L$47,10,FALSE))</f>
        <v>8</v>
      </c>
      <c r="AM40" s="455" t="str">
        <f>IF(AM39="","",VLOOKUP(AM39,'【記載例】標準様式１（勤務表_シフト記号表）'!$C$6:$L$47,10,FALSE))</f>
        <v/>
      </c>
      <c r="AN40" s="455" t="str">
        <f>IF(AN39="","",VLOOKUP(AN39,'【記載例】標準様式１（勤務表_シフト記号表）'!$C$6:$L$47,10,FALSE))</f>
        <v/>
      </c>
      <c r="AO40" s="455">
        <f>IF(AO39="","",VLOOKUP(AO39,'【記載例】標準様式１（勤務表_シフト記号表）'!$C$6:$L$47,10,FALSE))</f>
        <v>8</v>
      </c>
      <c r="AP40" s="455">
        <f>IF(AP39="","",VLOOKUP(AP39,'【記載例】標準様式１（勤務表_シフト記号表）'!$C$6:$L$47,10,FALSE))</f>
        <v>8</v>
      </c>
      <c r="AQ40" s="456">
        <f>IF(AQ39="","",VLOOKUP(AQ39,'【記載例】標準様式１（勤務表_シフト記号表）'!$C$6:$L$47,10,FALSE))</f>
        <v>7.9999999999999982</v>
      </c>
      <c r="AR40" s="454">
        <f>IF(AR39="","",VLOOKUP(AR39,'【記載例】標準様式１（勤務表_シフト記号表）'!$C$6:$L$47,10,FALSE))</f>
        <v>7.9999999999999982</v>
      </c>
      <c r="AS40" s="455" t="str">
        <f>IF(AS39="","",VLOOKUP(AS39,'【記載例】標準様式１（勤務表_シフト記号表）'!$C$6:$L$47,10,FALSE))</f>
        <v/>
      </c>
      <c r="AT40" s="455">
        <f>IF(AT39="","",VLOOKUP(AT39,'【記載例】標準様式１（勤務表_シフト記号表）'!$C$6:$L$47,10,FALSE))</f>
        <v>8</v>
      </c>
      <c r="AU40" s="455">
        <f>IF(AU39="","",VLOOKUP(AU39,'【記載例】標準様式１（勤務表_シフト記号表）'!$C$6:$L$47,10,FALSE))</f>
        <v>7.9999999999999982</v>
      </c>
      <c r="AV40" s="455" t="str">
        <f>IF(AV39="","",VLOOKUP(AV39,'【記載例】標準様式１（勤務表_シフト記号表）'!$C$6:$L$47,10,FALSE))</f>
        <v/>
      </c>
      <c r="AW40" s="455">
        <f>IF(AW39="","",VLOOKUP(AW39,'【記載例】標準様式１（勤務表_シフト記号表）'!$C$6:$L$47,10,FALSE))</f>
        <v>8</v>
      </c>
      <c r="AX40" s="456">
        <f>IF(AX39="","",VLOOKUP(AX39,'【記載例】標準様式１（勤務表_シフト記号表）'!$C$6:$L$47,10,FALSE))</f>
        <v>8</v>
      </c>
      <c r="AY40" s="454" t="str">
        <f>IF(AY39="","",VLOOKUP(AY39,'【記載例】標準様式１（勤務表_シフト記号表）'!$C$6:$L$47,10,FALSE))</f>
        <v/>
      </c>
      <c r="AZ40" s="455" t="str">
        <f>IF(AZ39="","",VLOOKUP(AZ39,'【記載例】標準様式１（勤務表_シフト記号表）'!$C$6:$L$47,10,FALSE))</f>
        <v/>
      </c>
      <c r="BA40" s="455" t="str">
        <f>IF(BA39="","",VLOOKUP(BA39,'【記載例】標準様式１（勤務表_シフト記号表）'!$C$6:$L$47,10,FALSE))</f>
        <v/>
      </c>
      <c r="BB40" s="1213">
        <f>IF($BE$3="４週",SUM(W40:AX40),IF($BE$3="暦月",SUM(W40:BA40),""))</f>
        <v>160</v>
      </c>
      <c r="BC40" s="1214"/>
      <c r="BD40" s="1215">
        <f>IF($BE$3="４週",BB40/4,IF($BE$3="暦月",(BB40/($BE$8/7)),""))</f>
        <v>40</v>
      </c>
      <c r="BE40" s="1214"/>
      <c r="BF40" s="1210"/>
      <c r="BG40" s="1211"/>
      <c r="BH40" s="1211"/>
      <c r="BI40" s="1211"/>
      <c r="BJ40" s="1212"/>
    </row>
    <row r="41" spans="2:62" ht="20.25" customHeight="1">
      <c r="B41" s="1152">
        <f>B39+1</f>
        <v>13</v>
      </c>
      <c r="C41" s="1216" t="s">
        <v>507</v>
      </c>
      <c r="D41" s="1143"/>
      <c r="E41" s="449"/>
      <c r="F41" s="450"/>
      <c r="G41" s="449"/>
      <c r="H41" s="450"/>
      <c r="I41" s="1217" t="s">
        <v>481</v>
      </c>
      <c r="J41" s="1218"/>
      <c r="K41" s="1141" t="s">
        <v>482</v>
      </c>
      <c r="L41" s="1142"/>
      <c r="M41" s="1142"/>
      <c r="N41" s="1143"/>
      <c r="O41" s="1147" t="s">
        <v>513</v>
      </c>
      <c r="P41" s="1148"/>
      <c r="Q41" s="1148"/>
      <c r="R41" s="1148"/>
      <c r="S41" s="1149"/>
      <c r="T41" s="469" t="s">
        <v>484</v>
      </c>
      <c r="U41" s="470"/>
      <c r="V41" s="471"/>
      <c r="W41" s="462" t="s">
        <v>503</v>
      </c>
      <c r="X41" s="463" t="s">
        <v>504</v>
      </c>
      <c r="Y41" s="463"/>
      <c r="Z41" s="463" t="s">
        <v>501</v>
      </c>
      <c r="AA41" s="463" t="s">
        <v>502</v>
      </c>
      <c r="AB41" s="463"/>
      <c r="AC41" s="464" t="s">
        <v>503</v>
      </c>
      <c r="AD41" s="462" t="s">
        <v>504</v>
      </c>
      <c r="AE41" s="463" t="s">
        <v>504</v>
      </c>
      <c r="AF41" s="463" t="s">
        <v>503</v>
      </c>
      <c r="AG41" s="463"/>
      <c r="AH41" s="463" t="s">
        <v>501</v>
      </c>
      <c r="AI41" s="463" t="s">
        <v>502</v>
      </c>
      <c r="AJ41" s="464"/>
      <c r="AK41" s="462" t="s">
        <v>504</v>
      </c>
      <c r="AL41" s="463"/>
      <c r="AM41" s="463" t="s">
        <v>504</v>
      </c>
      <c r="AN41" s="463" t="s">
        <v>504</v>
      </c>
      <c r="AO41" s="463"/>
      <c r="AP41" s="463" t="s">
        <v>501</v>
      </c>
      <c r="AQ41" s="464" t="s">
        <v>502</v>
      </c>
      <c r="AR41" s="462" t="s">
        <v>504</v>
      </c>
      <c r="AS41" s="463" t="s">
        <v>503</v>
      </c>
      <c r="AT41" s="463"/>
      <c r="AU41" s="463" t="s">
        <v>504</v>
      </c>
      <c r="AV41" s="463" t="s">
        <v>514</v>
      </c>
      <c r="AW41" s="463"/>
      <c r="AX41" s="464" t="s">
        <v>501</v>
      </c>
      <c r="AY41" s="462"/>
      <c r="AZ41" s="463"/>
      <c r="BA41" s="465"/>
      <c r="BB41" s="1150"/>
      <c r="BC41" s="1151"/>
      <c r="BD41" s="1205"/>
      <c r="BE41" s="1206"/>
      <c r="BF41" s="1207"/>
      <c r="BG41" s="1208"/>
      <c r="BH41" s="1208"/>
      <c r="BI41" s="1208"/>
      <c r="BJ41" s="1209"/>
    </row>
    <row r="42" spans="2:62" ht="20.25" customHeight="1">
      <c r="B42" s="1153"/>
      <c r="C42" s="1156"/>
      <c r="D42" s="1146"/>
      <c r="E42" s="449"/>
      <c r="F42" s="450" t="str">
        <f>C41</f>
        <v>介護職員</v>
      </c>
      <c r="G42" s="449"/>
      <c r="H42" s="450" t="str">
        <f>I41</f>
        <v>A</v>
      </c>
      <c r="I42" s="1159"/>
      <c r="J42" s="1160"/>
      <c r="K42" s="1144"/>
      <c r="L42" s="1145"/>
      <c r="M42" s="1145"/>
      <c r="N42" s="1146"/>
      <c r="O42" s="1147"/>
      <c r="P42" s="1148"/>
      <c r="Q42" s="1148"/>
      <c r="R42" s="1148"/>
      <c r="S42" s="1149"/>
      <c r="T42" s="466" t="s">
        <v>487</v>
      </c>
      <c r="U42" s="467"/>
      <c r="V42" s="468"/>
      <c r="W42" s="454">
        <f>IF(W41="","",VLOOKUP(W41,'【記載例】標準様式１（勤務表_シフト記号表）'!$C$6:$L$47,10,FALSE))</f>
        <v>7.9999999999999982</v>
      </c>
      <c r="X42" s="455">
        <f>IF(X41="","",VLOOKUP(X41,'【記載例】標準様式１（勤務表_シフト記号表）'!$C$6:$L$47,10,FALSE))</f>
        <v>8</v>
      </c>
      <c r="Y42" s="455" t="str">
        <f>IF(Y41="","",VLOOKUP(Y41,'【記載例】標準様式１（勤務表_シフト記号表）'!$C$6:$L$47,10,FALSE))</f>
        <v/>
      </c>
      <c r="Z42" s="455">
        <f>IF(Z41="","",VLOOKUP(Z41,'【記載例】標準様式１（勤務表_シフト記号表）'!$C$6:$L$47,10,FALSE))</f>
        <v>8</v>
      </c>
      <c r="AA42" s="455">
        <f>IF(AA41="","",VLOOKUP(AA41,'【記載例】標準様式１（勤務表_シフト記号表）'!$C$6:$L$47,10,FALSE))</f>
        <v>8</v>
      </c>
      <c r="AB42" s="455" t="str">
        <f>IF(AB41="","",VLOOKUP(AB41,'【記載例】標準様式１（勤務表_シフト記号表）'!$C$6:$L$47,10,FALSE))</f>
        <v/>
      </c>
      <c r="AC42" s="456">
        <f>IF(AC41="","",VLOOKUP(AC41,'【記載例】標準様式１（勤務表_シフト記号表）'!$C$6:$L$47,10,FALSE))</f>
        <v>7.9999999999999982</v>
      </c>
      <c r="AD42" s="454">
        <f>IF(AD41="","",VLOOKUP(AD41,'【記載例】標準様式１（勤務表_シフト記号表）'!$C$6:$L$47,10,FALSE))</f>
        <v>8</v>
      </c>
      <c r="AE42" s="455">
        <f>IF(AE41="","",VLOOKUP(AE41,'【記載例】標準様式１（勤務表_シフト記号表）'!$C$6:$L$47,10,FALSE))</f>
        <v>8</v>
      </c>
      <c r="AF42" s="455">
        <f>IF(AF41="","",VLOOKUP(AF41,'【記載例】標準様式１（勤務表_シフト記号表）'!$C$6:$L$47,10,FALSE))</f>
        <v>7.9999999999999982</v>
      </c>
      <c r="AG42" s="455" t="str">
        <f>IF(AG41="","",VLOOKUP(AG41,'【記載例】標準様式１（勤務表_シフト記号表）'!$C$6:$L$47,10,FALSE))</f>
        <v/>
      </c>
      <c r="AH42" s="455">
        <f>IF(AH41="","",VLOOKUP(AH41,'【記載例】標準様式１（勤務表_シフト記号表）'!$C$6:$L$47,10,FALSE))</f>
        <v>8</v>
      </c>
      <c r="AI42" s="455">
        <f>IF(AI41="","",VLOOKUP(AI41,'【記載例】標準様式１（勤務表_シフト記号表）'!$C$6:$L$47,10,FALSE))</f>
        <v>8</v>
      </c>
      <c r="AJ42" s="456" t="str">
        <f>IF(AJ41="","",VLOOKUP(AJ41,'【記載例】標準様式１（勤務表_シフト記号表）'!$C$6:$L$47,10,FALSE))</f>
        <v/>
      </c>
      <c r="AK42" s="454">
        <f>IF(AK41="","",VLOOKUP(AK41,'【記載例】標準様式１（勤務表_シフト記号表）'!$C$6:$L$47,10,FALSE))</f>
        <v>8</v>
      </c>
      <c r="AL42" s="455" t="str">
        <f>IF(AL41="","",VLOOKUP(AL41,'【記載例】標準様式１（勤務表_シフト記号表）'!$C$6:$L$47,10,FALSE))</f>
        <v/>
      </c>
      <c r="AM42" s="455">
        <f>IF(AM41="","",VLOOKUP(AM41,'【記載例】標準様式１（勤務表_シフト記号表）'!$C$6:$L$47,10,FALSE))</f>
        <v>8</v>
      </c>
      <c r="AN42" s="455">
        <f>IF(AN41="","",VLOOKUP(AN41,'【記載例】標準様式１（勤務表_シフト記号表）'!$C$6:$L$47,10,FALSE))</f>
        <v>8</v>
      </c>
      <c r="AO42" s="455" t="str">
        <f>IF(AO41="","",VLOOKUP(AO41,'【記載例】標準様式１（勤務表_シフト記号表）'!$C$6:$L$47,10,FALSE))</f>
        <v/>
      </c>
      <c r="AP42" s="455">
        <f>IF(AP41="","",VLOOKUP(AP41,'【記載例】標準様式１（勤務表_シフト記号表）'!$C$6:$L$47,10,FALSE))</f>
        <v>8</v>
      </c>
      <c r="AQ42" s="456">
        <f>IF(AQ41="","",VLOOKUP(AQ41,'【記載例】標準様式１（勤務表_シフト記号表）'!$C$6:$L$47,10,FALSE))</f>
        <v>8</v>
      </c>
      <c r="AR42" s="454">
        <f>IF(AR41="","",VLOOKUP(AR41,'【記載例】標準様式１（勤務表_シフト記号表）'!$C$6:$L$47,10,FALSE))</f>
        <v>8</v>
      </c>
      <c r="AS42" s="455">
        <f>IF(AS41="","",VLOOKUP(AS41,'【記載例】標準様式１（勤務表_シフト記号表）'!$C$6:$L$47,10,FALSE))</f>
        <v>7.9999999999999982</v>
      </c>
      <c r="AT42" s="455" t="str">
        <f>IF(AT41="","",VLOOKUP(AT41,'【記載例】標準様式１（勤務表_シフト記号表）'!$C$6:$L$47,10,FALSE))</f>
        <v/>
      </c>
      <c r="AU42" s="455">
        <f>IF(AU41="","",VLOOKUP(AU41,'【記載例】標準様式１（勤務表_シフト記号表）'!$C$6:$L$47,10,FALSE))</f>
        <v>8</v>
      </c>
      <c r="AV42" s="455">
        <f>IF(AV41="","",VLOOKUP(AV41,'【記載例】標準様式１（勤務表_シフト記号表）'!$C$6:$L$47,10,FALSE))</f>
        <v>8</v>
      </c>
      <c r="AW42" s="455" t="str">
        <f>IF(AW41="","",VLOOKUP(AW41,'【記載例】標準様式１（勤務表_シフト記号表）'!$C$6:$L$47,10,FALSE))</f>
        <v/>
      </c>
      <c r="AX42" s="456">
        <f>IF(AX41="","",VLOOKUP(AX41,'【記載例】標準様式１（勤務表_シフト記号表）'!$C$6:$L$47,10,FALSE))</f>
        <v>8</v>
      </c>
      <c r="AY42" s="454" t="str">
        <f>IF(AY41="","",VLOOKUP(AY41,'【記載例】標準様式１（勤務表_シフト記号表）'!$C$6:$L$47,10,FALSE))</f>
        <v/>
      </c>
      <c r="AZ42" s="455" t="str">
        <f>IF(AZ41="","",VLOOKUP(AZ41,'【記載例】標準様式１（勤務表_シフト記号表）'!$C$6:$L$47,10,FALSE))</f>
        <v/>
      </c>
      <c r="BA42" s="455" t="str">
        <f>IF(BA41="","",VLOOKUP(BA41,'【記載例】標準様式１（勤務表_シフト記号表）'!$C$6:$L$47,10,FALSE))</f>
        <v/>
      </c>
      <c r="BB42" s="1213">
        <f>IF($BE$3="４週",SUM(W42:AX42),IF($BE$3="暦月",SUM(W42:BA42),""))</f>
        <v>160</v>
      </c>
      <c r="BC42" s="1214"/>
      <c r="BD42" s="1215">
        <f>IF($BE$3="４週",BB42/4,IF($BE$3="暦月",(BB42/($BE$8/7)),""))</f>
        <v>40</v>
      </c>
      <c r="BE42" s="1214"/>
      <c r="BF42" s="1210"/>
      <c r="BG42" s="1211"/>
      <c r="BH42" s="1211"/>
      <c r="BI42" s="1211"/>
      <c r="BJ42" s="1212"/>
    </row>
    <row r="43" spans="2:62" ht="20.25" customHeight="1">
      <c r="B43" s="1152">
        <f>B41+1</f>
        <v>14</v>
      </c>
      <c r="C43" s="1216" t="s">
        <v>507</v>
      </c>
      <c r="D43" s="1143"/>
      <c r="E43" s="449"/>
      <c r="F43" s="450"/>
      <c r="G43" s="449"/>
      <c r="H43" s="450"/>
      <c r="I43" s="1217" t="s">
        <v>515</v>
      </c>
      <c r="J43" s="1218"/>
      <c r="K43" s="1141" t="s">
        <v>482</v>
      </c>
      <c r="L43" s="1142"/>
      <c r="M43" s="1142"/>
      <c r="N43" s="1143"/>
      <c r="O43" s="1147" t="s">
        <v>516</v>
      </c>
      <c r="P43" s="1148"/>
      <c r="Q43" s="1148"/>
      <c r="R43" s="1148"/>
      <c r="S43" s="1149"/>
      <c r="T43" s="469" t="s">
        <v>484</v>
      </c>
      <c r="U43" s="470"/>
      <c r="V43" s="471"/>
      <c r="W43" s="462"/>
      <c r="X43" s="463" t="s">
        <v>503</v>
      </c>
      <c r="Y43" s="463" t="s">
        <v>504</v>
      </c>
      <c r="Z43" s="463"/>
      <c r="AA43" s="463" t="s">
        <v>504</v>
      </c>
      <c r="AB43" s="463" t="s">
        <v>504</v>
      </c>
      <c r="AC43" s="464"/>
      <c r="AD43" s="462"/>
      <c r="AE43" s="463" t="s">
        <v>503</v>
      </c>
      <c r="AF43" s="463" t="s">
        <v>504</v>
      </c>
      <c r="AG43" s="463" t="s">
        <v>504</v>
      </c>
      <c r="AH43" s="463"/>
      <c r="AI43" s="463"/>
      <c r="AJ43" s="464" t="s">
        <v>503</v>
      </c>
      <c r="AK43" s="462"/>
      <c r="AL43" s="463"/>
      <c r="AM43" s="463" t="s">
        <v>503</v>
      </c>
      <c r="AN43" s="463" t="s">
        <v>503</v>
      </c>
      <c r="AO43" s="463" t="s">
        <v>504</v>
      </c>
      <c r="AP43" s="463"/>
      <c r="AQ43" s="464" t="s">
        <v>504</v>
      </c>
      <c r="AR43" s="462"/>
      <c r="AS43" s="463" t="s">
        <v>504</v>
      </c>
      <c r="AT43" s="463" t="s">
        <v>504</v>
      </c>
      <c r="AU43" s="463"/>
      <c r="AV43" s="463" t="s">
        <v>504</v>
      </c>
      <c r="AW43" s="463" t="s">
        <v>503</v>
      </c>
      <c r="AX43" s="464"/>
      <c r="AY43" s="462"/>
      <c r="AZ43" s="463"/>
      <c r="BA43" s="465"/>
      <c r="BB43" s="1150"/>
      <c r="BC43" s="1151"/>
      <c r="BD43" s="1205"/>
      <c r="BE43" s="1206"/>
      <c r="BF43" s="1207"/>
      <c r="BG43" s="1208"/>
      <c r="BH43" s="1208"/>
      <c r="BI43" s="1208"/>
      <c r="BJ43" s="1209"/>
    </row>
    <row r="44" spans="2:62" ht="20.25" customHeight="1">
      <c r="B44" s="1153"/>
      <c r="C44" s="1156"/>
      <c r="D44" s="1146"/>
      <c r="E44" s="449"/>
      <c r="F44" s="450" t="str">
        <f>C43</f>
        <v>介護職員</v>
      </c>
      <c r="G44" s="449"/>
      <c r="H44" s="450" t="str">
        <f>I43</f>
        <v>C</v>
      </c>
      <c r="I44" s="1159"/>
      <c r="J44" s="1160"/>
      <c r="K44" s="1144"/>
      <c r="L44" s="1145"/>
      <c r="M44" s="1145"/>
      <c r="N44" s="1146"/>
      <c r="O44" s="1147"/>
      <c r="P44" s="1148"/>
      <c r="Q44" s="1148"/>
      <c r="R44" s="1148"/>
      <c r="S44" s="1149"/>
      <c r="T44" s="466" t="s">
        <v>487</v>
      </c>
      <c r="U44" s="467"/>
      <c r="V44" s="468"/>
      <c r="W44" s="454" t="str">
        <f>IF(W43="","",VLOOKUP(W43,'【記載例】標準様式１（勤務表_シフト記号表）'!$C$6:$L$47,10,FALSE))</f>
        <v/>
      </c>
      <c r="X44" s="455">
        <f>IF(X43="","",VLOOKUP(X43,'【記載例】標準様式１（勤務表_シフト記号表）'!$C$6:$L$47,10,FALSE))</f>
        <v>7.9999999999999982</v>
      </c>
      <c r="Y44" s="455">
        <f>IF(Y43="","",VLOOKUP(Y43,'【記載例】標準様式１（勤務表_シフト記号表）'!$C$6:$L$47,10,FALSE))</f>
        <v>8</v>
      </c>
      <c r="Z44" s="455" t="str">
        <f>IF(Z43="","",VLOOKUP(Z43,'【記載例】標準様式１（勤務表_シフト記号表）'!$C$6:$L$47,10,FALSE))</f>
        <v/>
      </c>
      <c r="AA44" s="455">
        <f>IF(AA43="","",VLOOKUP(AA43,'【記載例】標準様式１（勤務表_シフト記号表）'!$C$6:$L$47,10,FALSE))</f>
        <v>8</v>
      </c>
      <c r="AB44" s="455">
        <f>IF(AB43="","",VLOOKUP(AB43,'【記載例】標準様式１（勤務表_シフト記号表）'!$C$6:$L$47,10,FALSE))</f>
        <v>8</v>
      </c>
      <c r="AC44" s="456" t="str">
        <f>IF(AC43="","",VLOOKUP(AC43,'【記載例】標準様式１（勤務表_シフト記号表）'!$C$6:$L$47,10,FALSE))</f>
        <v/>
      </c>
      <c r="AD44" s="454" t="str">
        <f>IF(AD43="","",VLOOKUP(AD43,'【記載例】標準様式１（勤務表_シフト記号表）'!$C$6:$L$47,10,FALSE))</f>
        <v/>
      </c>
      <c r="AE44" s="455">
        <f>IF(AE43="","",VLOOKUP(AE43,'【記載例】標準様式１（勤務表_シフト記号表）'!$C$6:$L$47,10,FALSE))</f>
        <v>7.9999999999999982</v>
      </c>
      <c r="AF44" s="455">
        <f>IF(AF43="","",VLOOKUP(AF43,'【記載例】標準様式１（勤務表_シフト記号表）'!$C$6:$L$47,10,FALSE))</f>
        <v>8</v>
      </c>
      <c r="AG44" s="455">
        <f>IF(AG43="","",VLOOKUP(AG43,'【記載例】標準様式１（勤務表_シフト記号表）'!$C$6:$L$47,10,FALSE))</f>
        <v>8</v>
      </c>
      <c r="AH44" s="455" t="str">
        <f>IF(AH43="","",VLOOKUP(AH43,'【記載例】標準様式１（勤務表_シフト記号表）'!$C$6:$L$47,10,FALSE))</f>
        <v/>
      </c>
      <c r="AI44" s="455" t="str">
        <f>IF(AI43="","",VLOOKUP(AI43,'【記載例】標準様式１（勤務表_シフト記号表）'!$C$6:$L$47,10,FALSE))</f>
        <v/>
      </c>
      <c r="AJ44" s="456">
        <f>IF(AJ43="","",VLOOKUP(AJ43,'【記載例】標準様式１（勤務表_シフト記号表）'!$C$6:$L$47,10,FALSE))</f>
        <v>7.9999999999999982</v>
      </c>
      <c r="AK44" s="454" t="str">
        <f>IF(AK43="","",VLOOKUP(AK43,'【記載例】標準様式１（勤務表_シフト記号表）'!$C$6:$L$47,10,FALSE))</f>
        <v/>
      </c>
      <c r="AL44" s="455" t="str">
        <f>IF(AL43="","",VLOOKUP(AL43,'【記載例】標準様式１（勤務表_シフト記号表）'!$C$6:$L$47,10,FALSE))</f>
        <v/>
      </c>
      <c r="AM44" s="455">
        <f>IF(AM43="","",VLOOKUP(AM43,'【記載例】標準様式１（勤務表_シフト記号表）'!$C$6:$L$47,10,FALSE))</f>
        <v>7.9999999999999982</v>
      </c>
      <c r="AN44" s="455">
        <f>IF(AN43="","",VLOOKUP(AN43,'【記載例】標準様式１（勤務表_シフト記号表）'!$C$6:$L$47,10,FALSE))</f>
        <v>7.9999999999999982</v>
      </c>
      <c r="AO44" s="455">
        <f>IF(AO43="","",VLOOKUP(AO43,'【記載例】標準様式１（勤務表_シフト記号表）'!$C$6:$L$47,10,FALSE))</f>
        <v>8</v>
      </c>
      <c r="AP44" s="455" t="str">
        <f>IF(AP43="","",VLOOKUP(AP43,'【記載例】標準様式１（勤務表_シフト記号表）'!$C$6:$L$47,10,FALSE))</f>
        <v/>
      </c>
      <c r="AQ44" s="456">
        <f>IF(AQ43="","",VLOOKUP(AQ43,'【記載例】標準様式１（勤務表_シフト記号表）'!$C$6:$L$47,10,FALSE))</f>
        <v>8</v>
      </c>
      <c r="AR44" s="454" t="str">
        <f>IF(AR43="","",VLOOKUP(AR43,'【記載例】標準様式１（勤務表_シフト記号表）'!$C$6:$L$47,10,FALSE))</f>
        <v/>
      </c>
      <c r="AS44" s="455">
        <f>IF(AS43="","",VLOOKUP(AS43,'【記載例】標準様式１（勤務表_シフト記号表）'!$C$6:$L$47,10,FALSE))</f>
        <v>8</v>
      </c>
      <c r="AT44" s="455">
        <f>IF(AT43="","",VLOOKUP(AT43,'【記載例】標準様式１（勤務表_シフト記号表）'!$C$6:$L$47,10,FALSE))</f>
        <v>8</v>
      </c>
      <c r="AU44" s="455" t="str">
        <f>IF(AU43="","",VLOOKUP(AU43,'【記載例】標準様式１（勤務表_シフト記号表）'!$C$6:$L$47,10,FALSE))</f>
        <v/>
      </c>
      <c r="AV44" s="455">
        <f>IF(AV43="","",VLOOKUP(AV43,'【記載例】標準様式１（勤務表_シフト記号表）'!$C$6:$L$47,10,FALSE))</f>
        <v>8</v>
      </c>
      <c r="AW44" s="455">
        <f>IF(AW43="","",VLOOKUP(AW43,'【記載例】標準様式１（勤務表_シフト記号表）'!$C$6:$L$47,10,FALSE))</f>
        <v>7.9999999999999982</v>
      </c>
      <c r="AX44" s="456" t="str">
        <f>IF(AX43="","",VLOOKUP(AX43,'【記載例】標準様式１（勤務表_シフト記号表）'!$C$6:$L$47,10,FALSE))</f>
        <v/>
      </c>
      <c r="AY44" s="454" t="str">
        <f>IF(AY43="","",VLOOKUP(AY43,'【記載例】標準様式１（勤務表_シフト記号表）'!$C$6:$L$47,10,FALSE))</f>
        <v/>
      </c>
      <c r="AZ44" s="455" t="str">
        <f>IF(AZ43="","",VLOOKUP(AZ43,'【記載例】標準様式１（勤務表_シフト記号表）'!$C$6:$L$47,10,FALSE))</f>
        <v/>
      </c>
      <c r="BA44" s="455" t="str">
        <f>IF(BA43="","",VLOOKUP(BA43,'【記載例】標準様式１（勤務表_シフト記号表）'!$C$6:$L$47,10,FALSE))</f>
        <v/>
      </c>
      <c r="BB44" s="1213">
        <f>IF($BE$3="４週",SUM(W44:AX44),IF($BE$3="暦月",SUM(W44:BA44),""))</f>
        <v>128</v>
      </c>
      <c r="BC44" s="1214"/>
      <c r="BD44" s="1215">
        <f>IF($BE$3="４週",BB44/4,IF($BE$3="暦月",(BB44/($BE$8/7)),""))</f>
        <v>32</v>
      </c>
      <c r="BE44" s="1214"/>
      <c r="BF44" s="1210"/>
      <c r="BG44" s="1211"/>
      <c r="BH44" s="1211"/>
      <c r="BI44" s="1211"/>
      <c r="BJ44" s="1212"/>
    </row>
    <row r="45" spans="2:62" ht="20.25" customHeight="1">
      <c r="B45" s="1152">
        <f>B43+1</f>
        <v>15</v>
      </c>
      <c r="C45" s="1216" t="s">
        <v>507</v>
      </c>
      <c r="D45" s="1143"/>
      <c r="E45" s="449"/>
      <c r="F45" s="450"/>
      <c r="G45" s="449"/>
      <c r="H45" s="450"/>
      <c r="I45" s="1217" t="s">
        <v>481</v>
      </c>
      <c r="J45" s="1218"/>
      <c r="K45" s="1141" t="s">
        <v>508</v>
      </c>
      <c r="L45" s="1142"/>
      <c r="M45" s="1142"/>
      <c r="N45" s="1143"/>
      <c r="O45" s="1147" t="s">
        <v>517</v>
      </c>
      <c r="P45" s="1148"/>
      <c r="Q45" s="1148"/>
      <c r="R45" s="1148"/>
      <c r="S45" s="1149"/>
      <c r="T45" s="469" t="s">
        <v>484</v>
      </c>
      <c r="U45" s="470"/>
      <c r="V45" s="471"/>
      <c r="W45" s="462" t="s">
        <v>504</v>
      </c>
      <c r="X45" s="463" t="s">
        <v>504</v>
      </c>
      <c r="Y45" s="463"/>
      <c r="Z45" s="463"/>
      <c r="AA45" s="463" t="s">
        <v>501</v>
      </c>
      <c r="AB45" s="463" t="s">
        <v>502</v>
      </c>
      <c r="AC45" s="464" t="s">
        <v>503</v>
      </c>
      <c r="AD45" s="462" t="s">
        <v>503</v>
      </c>
      <c r="AE45" s="463"/>
      <c r="AF45" s="463" t="s">
        <v>504</v>
      </c>
      <c r="AG45" s="463" t="s">
        <v>504</v>
      </c>
      <c r="AH45" s="463"/>
      <c r="AI45" s="463" t="s">
        <v>501</v>
      </c>
      <c r="AJ45" s="464" t="s">
        <v>502</v>
      </c>
      <c r="AK45" s="462" t="s">
        <v>503</v>
      </c>
      <c r="AL45" s="463" t="s">
        <v>503</v>
      </c>
      <c r="AM45" s="463"/>
      <c r="AN45" s="463" t="s">
        <v>504</v>
      </c>
      <c r="AO45" s="463"/>
      <c r="AP45" s="463"/>
      <c r="AQ45" s="464" t="s">
        <v>501</v>
      </c>
      <c r="AR45" s="462" t="s">
        <v>502</v>
      </c>
      <c r="AS45" s="463" t="s">
        <v>503</v>
      </c>
      <c r="AT45" s="463" t="s">
        <v>503</v>
      </c>
      <c r="AU45" s="463"/>
      <c r="AV45" s="463" t="s">
        <v>503</v>
      </c>
      <c r="AW45" s="463" t="s">
        <v>504</v>
      </c>
      <c r="AX45" s="464" t="s">
        <v>504</v>
      </c>
      <c r="AY45" s="462"/>
      <c r="AZ45" s="463"/>
      <c r="BA45" s="465"/>
      <c r="BB45" s="1150"/>
      <c r="BC45" s="1151"/>
      <c r="BD45" s="1205"/>
      <c r="BE45" s="1206"/>
      <c r="BF45" s="1207"/>
      <c r="BG45" s="1208"/>
      <c r="BH45" s="1208"/>
      <c r="BI45" s="1208"/>
      <c r="BJ45" s="1209"/>
    </row>
    <row r="46" spans="2:62" ht="20.25" customHeight="1">
      <c r="B46" s="1153"/>
      <c r="C46" s="1156"/>
      <c r="D46" s="1146"/>
      <c r="E46" s="449"/>
      <c r="F46" s="450" t="str">
        <f>C45</f>
        <v>介護職員</v>
      </c>
      <c r="G46" s="449"/>
      <c r="H46" s="450" t="str">
        <f>I45</f>
        <v>A</v>
      </c>
      <c r="I46" s="1159"/>
      <c r="J46" s="1160"/>
      <c r="K46" s="1144"/>
      <c r="L46" s="1145"/>
      <c r="M46" s="1145"/>
      <c r="N46" s="1146"/>
      <c r="O46" s="1147"/>
      <c r="P46" s="1148"/>
      <c r="Q46" s="1148"/>
      <c r="R46" s="1148"/>
      <c r="S46" s="1149"/>
      <c r="T46" s="466" t="s">
        <v>487</v>
      </c>
      <c r="U46" s="467"/>
      <c r="V46" s="468"/>
      <c r="W46" s="454">
        <f>IF(W45="","",VLOOKUP(W45,'【記載例】標準様式１（勤務表_シフト記号表）'!$C$6:$L$47,10,FALSE))</f>
        <v>8</v>
      </c>
      <c r="X46" s="455">
        <f>IF(X45="","",VLOOKUP(X45,'【記載例】標準様式１（勤務表_シフト記号表）'!$C$6:$L$47,10,FALSE))</f>
        <v>8</v>
      </c>
      <c r="Y46" s="455" t="str">
        <f>IF(Y45="","",VLOOKUP(Y45,'【記載例】標準様式１（勤務表_シフト記号表）'!$C$6:$L$47,10,FALSE))</f>
        <v/>
      </c>
      <c r="Z46" s="455" t="str">
        <f>IF(Z45="","",VLOOKUP(Z45,'【記載例】標準様式１（勤務表_シフト記号表）'!$C$6:$L$47,10,FALSE))</f>
        <v/>
      </c>
      <c r="AA46" s="455">
        <f>IF(AA45="","",VLOOKUP(AA45,'【記載例】標準様式１（勤務表_シフト記号表）'!$C$6:$L$47,10,FALSE))</f>
        <v>8</v>
      </c>
      <c r="AB46" s="455">
        <f>IF(AB45="","",VLOOKUP(AB45,'【記載例】標準様式１（勤務表_シフト記号表）'!$C$6:$L$47,10,FALSE))</f>
        <v>8</v>
      </c>
      <c r="AC46" s="456">
        <f>IF(AC45="","",VLOOKUP(AC45,'【記載例】標準様式１（勤務表_シフト記号表）'!$C$6:$L$47,10,FALSE))</f>
        <v>7.9999999999999982</v>
      </c>
      <c r="AD46" s="454">
        <f>IF(AD45="","",VLOOKUP(AD45,'【記載例】標準様式１（勤務表_シフト記号表）'!$C$6:$L$47,10,FALSE))</f>
        <v>7.9999999999999982</v>
      </c>
      <c r="AE46" s="455" t="str">
        <f>IF(AE45="","",VLOOKUP(AE45,'【記載例】標準様式１（勤務表_シフト記号表）'!$C$6:$L$47,10,FALSE))</f>
        <v/>
      </c>
      <c r="AF46" s="455">
        <f>IF(AF45="","",VLOOKUP(AF45,'【記載例】標準様式１（勤務表_シフト記号表）'!$C$6:$L$47,10,FALSE))</f>
        <v>8</v>
      </c>
      <c r="AG46" s="455">
        <f>IF(AG45="","",VLOOKUP(AG45,'【記載例】標準様式１（勤務表_シフト記号表）'!$C$6:$L$47,10,FALSE))</f>
        <v>8</v>
      </c>
      <c r="AH46" s="455" t="str">
        <f>IF(AH45="","",VLOOKUP(AH45,'【記載例】標準様式１（勤務表_シフト記号表）'!$C$6:$L$47,10,FALSE))</f>
        <v/>
      </c>
      <c r="AI46" s="455">
        <f>IF(AI45="","",VLOOKUP(AI45,'【記載例】標準様式１（勤務表_シフト記号表）'!$C$6:$L$47,10,FALSE))</f>
        <v>8</v>
      </c>
      <c r="AJ46" s="456">
        <f>IF(AJ45="","",VLOOKUP(AJ45,'【記載例】標準様式１（勤務表_シフト記号表）'!$C$6:$L$47,10,FALSE))</f>
        <v>8</v>
      </c>
      <c r="AK46" s="454">
        <f>IF(AK45="","",VLOOKUP(AK45,'【記載例】標準様式１（勤務表_シフト記号表）'!$C$6:$L$47,10,FALSE))</f>
        <v>7.9999999999999982</v>
      </c>
      <c r="AL46" s="455">
        <f>IF(AL45="","",VLOOKUP(AL45,'【記載例】標準様式１（勤務表_シフト記号表）'!$C$6:$L$47,10,FALSE))</f>
        <v>7.9999999999999982</v>
      </c>
      <c r="AM46" s="455" t="str">
        <f>IF(AM45="","",VLOOKUP(AM45,'【記載例】標準様式１（勤務表_シフト記号表）'!$C$6:$L$47,10,FALSE))</f>
        <v/>
      </c>
      <c r="AN46" s="455">
        <f>IF(AN45="","",VLOOKUP(AN45,'【記載例】標準様式１（勤務表_シフト記号表）'!$C$6:$L$47,10,FALSE))</f>
        <v>8</v>
      </c>
      <c r="AO46" s="455" t="str">
        <f>IF(AO45="","",VLOOKUP(AO45,'【記載例】標準様式１（勤務表_シフト記号表）'!$C$6:$L$47,10,FALSE))</f>
        <v/>
      </c>
      <c r="AP46" s="455" t="str">
        <f>IF(AP45="","",VLOOKUP(AP45,'【記載例】標準様式１（勤務表_シフト記号表）'!$C$6:$L$47,10,FALSE))</f>
        <v/>
      </c>
      <c r="AQ46" s="456">
        <f>IF(AQ45="","",VLOOKUP(AQ45,'【記載例】標準様式１（勤務表_シフト記号表）'!$C$6:$L$47,10,FALSE))</f>
        <v>8</v>
      </c>
      <c r="AR46" s="454">
        <f>IF(AR45="","",VLOOKUP(AR45,'【記載例】標準様式１（勤務表_シフト記号表）'!$C$6:$L$47,10,FALSE))</f>
        <v>8</v>
      </c>
      <c r="AS46" s="455">
        <f>IF(AS45="","",VLOOKUP(AS45,'【記載例】標準様式１（勤務表_シフト記号表）'!$C$6:$L$47,10,FALSE))</f>
        <v>7.9999999999999982</v>
      </c>
      <c r="AT46" s="455">
        <f>IF(AT45="","",VLOOKUP(AT45,'【記載例】標準様式１（勤務表_シフト記号表）'!$C$6:$L$47,10,FALSE))</f>
        <v>7.9999999999999982</v>
      </c>
      <c r="AU46" s="455" t="str">
        <f>IF(AU45="","",VLOOKUP(AU45,'【記載例】標準様式１（勤務表_シフト記号表）'!$C$6:$L$47,10,FALSE))</f>
        <v/>
      </c>
      <c r="AV46" s="455">
        <f>IF(AV45="","",VLOOKUP(AV45,'【記載例】標準様式１（勤務表_シフト記号表）'!$C$6:$L$47,10,FALSE))</f>
        <v>7.9999999999999982</v>
      </c>
      <c r="AW46" s="455">
        <f>IF(AW45="","",VLOOKUP(AW45,'【記載例】標準様式１（勤務表_シフト記号表）'!$C$6:$L$47,10,FALSE))</f>
        <v>8</v>
      </c>
      <c r="AX46" s="456">
        <f>IF(AX45="","",VLOOKUP(AX45,'【記載例】標準様式１（勤務表_シフト記号表）'!$C$6:$L$47,10,FALSE))</f>
        <v>8</v>
      </c>
      <c r="AY46" s="454" t="str">
        <f>IF(AY45="","",VLOOKUP(AY45,'【記載例】標準様式１（勤務表_シフト記号表）'!$C$6:$L$47,10,FALSE))</f>
        <v/>
      </c>
      <c r="AZ46" s="455" t="str">
        <f>IF(AZ45="","",VLOOKUP(AZ45,'【記載例】標準様式１（勤務表_シフト記号表）'!$C$6:$L$47,10,FALSE))</f>
        <v/>
      </c>
      <c r="BA46" s="455" t="str">
        <f>IF(BA45="","",VLOOKUP(BA45,'【記載例】標準様式１（勤務表_シフト記号表）'!$C$6:$L$47,10,FALSE))</f>
        <v/>
      </c>
      <c r="BB46" s="1213">
        <f>IF($BE$3="４週",SUM(W46:AX46),IF($BE$3="暦月",SUM(W46:BA46),""))</f>
        <v>160</v>
      </c>
      <c r="BC46" s="1214"/>
      <c r="BD46" s="1215">
        <f>IF($BE$3="４週",BB46/4,IF($BE$3="暦月",(BB46/($BE$8/7)),""))</f>
        <v>40</v>
      </c>
      <c r="BE46" s="1214"/>
      <c r="BF46" s="1210"/>
      <c r="BG46" s="1211"/>
      <c r="BH46" s="1211"/>
      <c r="BI46" s="1211"/>
      <c r="BJ46" s="1212"/>
    </row>
    <row r="47" spans="2:62" ht="20.25" customHeight="1">
      <c r="B47" s="1152">
        <f>B45+1</f>
        <v>16</v>
      </c>
      <c r="C47" s="1216" t="s">
        <v>507</v>
      </c>
      <c r="D47" s="1143"/>
      <c r="E47" s="449"/>
      <c r="F47" s="450"/>
      <c r="G47" s="449"/>
      <c r="H47" s="450"/>
      <c r="I47" s="1217" t="s">
        <v>481</v>
      </c>
      <c r="J47" s="1218"/>
      <c r="K47" s="1141" t="s">
        <v>482</v>
      </c>
      <c r="L47" s="1142"/>
      <c r="M47" s="1142"/>
      <c r="N47" s="1143"/>
      <c r="O47" s="1147" t="s">
        <v>518</v>
      </c>
      <c r="P47" s="1148"/>
      <c r="Q47" s="1148"/>
      <c r="R47" s="1148"/>
      <c r="S47" s="1149"/>
      <c r="T47" s="469" t="s">
        <v>484</v>
      </c>
      <c r="U47" s="470"/>
      <c r="V47" s="471"/>
      <c r="W47" s="462"/>
      <c r="X47" s="463" t="s">
        <v>503</v>
      </c>
      <c r="Y47" s="463" t="s">
        <v>504</v>
      </c>
      <c r="Z47" s="463" t="s">
        <v>504</v>
      </c>
      <c r="AA47" s="463"/>
      <c r="AB47" s="463" t="s">
        <v>501</v>
      </c>
      <c r="AC47" s="464" t="s">
        <v>502</v>
      </c>
      <c r="AD47" s="462" t="s">
        <v>504</v>
      </c>
      <c r="AE47" s="463"/>
      <c r="AF47" s="463" t="s">
        <v>504</v>
      </c>
      <c r="AG47" s="463" t="s">
        <v>504</v>
      </c>
      <c r="AH47" s="463"/>
      <c r="AI47" s="463"/>
      <c r="AJ47" s="464" t="s">
        <v>501</v>
      </c>
      <c r="AK47" s="462" t="s">
        <v>502</v>
      </c>
      <c r="AL47" s="463" t="s">
        <v>504</v>
      </c>
      <c r="AM47" s="463" t="s">
        <v>504</v>
      </c>
      <c r="AN47" s="463" t="s">
        <v>504</v>
      </c>
      <c r="AO47" s="463" t="s">
        <v>503</v>
      </c>
      <c r="AP47" s="463" t="s">
        <v>503</v>
      </c>
      <c r="AQ47" s="464"/>
      <c r="AR47" s="462" t="s">
        <v>501</v>
      </c>
      <c r="AS47" s="463" t="s">
        <v>502</v>
      </c>
      <c r="AT47" s="463" t="s">
        <v>503</v>
      </c>
      <c r="AU47" s="463" t="s">
        <v>504</v>
      </c>
      <c r="AV47" s="463"/>
      <c r="AW47" s="463"/>
      <c r="AX47" s="464" t="s">
        <v>503</v>
      </c>
      <c r="AY47" s="462"/>
      <c r="AZ47" s="463"/>
      <c r="BA47" s="465"/>
      <c r="BB47" s="1150"/>
      <c r="BC47" s="1151"/>
      <c r="BD47" s="1205"/>
      <c r="BE47" s="1206"/>
      <c r="BF47" s="1207"/>
      <c r="BG47" s="1208"/>
      <c r="BH47" s="1208"/>
      <c r="BI47" s="1208"/>
      <c r="BJ47" s="1209"/>
    </row>
    <row r="48" spans="2:62" ht="20.25" customHeight="1">
      <c r="B48" s="1153"/>
      <c r="C48" s="1156"/>
      <c r="D48" s="1146"/>
      <c r="E48" s="449"/>
      <c r="F48" s="450" t="str">
        <f>C47</f>
        <v>介護職員</v>
      </c>
      <c r="G48" s="449"/>
      <c r="H48" s="450" t="str">
        <f>I47</f>
        <v>A</v>
      </c>
      <c r="I48" s="1159"/>
      <c r="J48" s="1160"/>
      <c r="K48" s="1144"/>
      <c r="L48" s="1145"/>
      <c r="M48" s="1145"/>
      <c r="N48" s="1146"/>
      <c r="O48" s="1147"/>
      <c r="P48" s="1148"/>
      <c r="Q48" s="1148"/>
      <c r="R48" s="1148"/>
      <c r="S48" s="1149"/>
      <c r="T48" s="466" t="s">
        <v>487</v>
      </c>
      <c r="U48" s="467"/>
      <c r="V48" s="468"/>
      <c r="W48" s="454" t="str">
        <f>IF(W47="","",VLOOKUP(W47,'【記載例】標準様式１（勤務表_シフト記号表）'!$C$6:$L$47,10,FALSE))</f>
        <v/>
      </c>
      <c r="X48" s="455">
        <f>IF(X47="","",VLOOKUP(X47,'【記載例】標準様式１（勤務表_シフト記号表）'!$C$6:$L$47,10,FALSE))</f>
        <v>7.9999999999999982</v>
      </c>
      <c r="Y48" s="455">
        <f>IF(Y47="","",VLOOKUP(Y47,'【記載例】標準様式１（勤務表_シフト記号表）'!$C$6:$L$47,10,FALSE))</f>
        <v>8</v>
      </c>
      <c r="Z48" s="455">
        <f>IF(Z47="","",VLOOKUP(Z47,'【記載例】標準様式１（勤務表_シフト記号表）'!$C$6:$L$47,10,FALSE))</f>
        <v>8</v>
      </c>
      <c r="AA48" s="455" t="str">
        <f>IF(AA47="","",VLOOKUP(AA47,'【記載例】標準様式１（勤務表_シフト記号表）'!$C$6:$L$47,10,FALSE))</f>
        <v/>
      </c>
      <c r="AB48" s="455">
        <f>IF(AB47="","",VLOOKUP(AB47,'【記載例】標準様式１（勤務表_シフト記号表）'!$C$6:$L$47,10,FALSE))</f>
        <v>8</v>
      </c>
      <c r="AC48" s="456">
        <f>IF(AC47="","",VLOOKUP(AC47,'【記載例】標準様式１（勤務表_シフト記号表）'!$C$6:$L$47,10,FALSE))</f>
        <v>8</v>
      </c>
      <c r="AD48" s="454">
        <f>IF(AD47="","",VLOOKUP(AD47,'【記載例】標準様式１（勤務表_シフト記号表）'!$C$6:$L$47,10,FALSE))</f>
        <v>8</v>
      </c>
      <c r="AE48" s="455" t="str">
        <f>IF(AE47="","",VLOOKUP(AE47,'【記載例】標準様式１（勤務表_シフト記号表）'!$C$6:$L$47,10,FALSE))</f>
        <v/>
      </c>
      <c r="AF48" s="455">
        <f>IF(AF47="","",VLOOKUP(AF47,'【記載例】標準様式１（勤務表_シフト記号表）'!$C$6:$L$47,10,FALSE))</f>
        <v>8</v>
      </c>
      <c r="AG48" s="455">
        <f>IF(AG47="","",VLOOKUP(AG47,'【記載例】標準様式１（勤務表_シフト記号表）'!$C$6:$L$47,10,FALSE))</f>
        <v>8</v>
      </c>
      <c r="AH48" s="455" t="str">
        <f>IF(AH47="","",VLOOKUP(AH47,'【記載例】標準様式１（勤務表_シフト記号表）'!$C$6:$L$47,10,FALSE))</f>
        <v/>
      </c>
      <c r="AI48" s="455" t="str">
        <f>IF(AI47="","",VLOOKUP(AI47,'【記載例】標準様式１（勤務表_シフト記号表）'!$C$6:$L$47,10,FALSE))</f>
        <v/>
      </c>
      <c r="AJ48" s="456">
        <f>IF(AJ47="","",VLOOKUP(AJ47,'【記載例】標準様式１（勤務表_シフト記号表）'!$C$6:$L$47,10,FALSE))</f>
        <v>8</v>
      </c>
      <c r="AK48" s="454">
        <f>IF(AK47="","",VLOOKUP(AK47,'【記載例】標準様式１（勤務表_シフト記号表）'!$C$6:$L$47,10,FALSE))</f>
        <v>8</v>
      </c>
      <c r="AL48" s="455">
        <f>IF(AL47="","",VLOOKUP(AL47,'【記載例】標準様式１（勤務表_シフト記号表）'!$C$6:$L$47,10,FALSE))</f>
        <v>8</v>
      </c>
      <c r="AM48" s="455">
        <f>IF(AM47="","",VLOOKUP(AM47,'【記載例】標準様式１（勤務表_シフト記号表）'!$C$6:$L$47,10,FALSE))</f>
        <v>8</v>
      </c>
      <c r="AN48" s="455">
        <f>IF(AN47="","",VLOOKUP(AN47,'【記載例】標準様式１（勤務表_シフト記号表）'!$C$6:$L$47,10,FALSE))</f>
        <v>8</v>
      </c>
      <c r="AO48" s="455">
        <f>IF(AO47="","",VLOOKUP(AO47,'【記載例】標準様式１（勤務表_シフト記号表）'!$C$6:$L$47,10,FALSE))</f>
        <v>7.9999999999999982</v>
      </c>
      <c r="AP48" s="455">
        <f>IF(AP47="","",VLOOKUP(AP47,'【記載例】標準様式１（勤務表_シフト記号表）'!$C$6:$L$47,10,FALSE))</f>
        <v>7.9999999999999982</v>
      </c>
      <c r="AQ48" s="456" t="str">
        <f>IF(AQ47="","",VLOOKUP(AQ47,'【記載例】標準様式１（勤務表_シフト記号表）'!$C$6:$L$47,10,FALSE))</f>
        <v/>
      </c>
      <c r="AR48" s="454">
        <f>IF(AR47="","",VLOOKUP(AR47,'【記載例】標準様式１（勤務表_シフト記号表）'!$C$6:$L$47,10,FALSE))</f>
        <v>8</v>
      </c>
      <c r="AS48" s="455">
        <f>IF(AS47="","",VLOOKUP(AS47,'【記載例】標準様式１（勤務表_シフト記号表）'!$C$6:$L$47,10,FALSE))</f>
        <v>8</v>
      </c>
      <c r="AT48" s="455">
        <f>IF(AT47="","",VLOOKUP(AT47,'【記載例】標準様式１（勤務表_シフト記号表）'!$C$6:$L$47,10,FALSE))</f>
        <v>7.9999999999999982</v>
      </c>
      <c r="AU48" s="455">
        <f>IF(AU47="","",VLOOKUP(AU47,'【記載例】標準様式１（勤務表_シフト記号表）'!$C$6:$L$47,10,FALSE))</f>
        <v>8</v>
      </c>
      <c r="AV48" s="455" t="str">
        <f>IF(AV47="","",VLOOKUP(AV47,'【記載例】標準様式１（勤務表_シフト記号表）'!$C$6:$L$47,10,FALSE))</f>
        <v/>
      </c>
      <c r="AW48" s="455" t="str">
        <f>IF(AW47="","",VLOOKUP(AW47,'【記載例】標準様式１（勤務表_シフト記号表）'!$C$6:$L$47,10,FALSE))</f>
        <v/>
      </c>
      <c r="AX48" s="456">
        <f>IF(AX47="","",VLOOKUP(AX47,'【記載例】標準様式１（勤務表_シフト記号表）'!$C$6:$L$47,10,FALSE))</f>
        <v>7.9999999999999982</v>
      </c>
      <c r="AY48" s="454" t="str">
        <f>IF(AY47="","",VLOOKUP(AY47,'【記載例】標準様式１（勤務表_シフト記号表）'!$C$6:$L$47,10,FALSE))</f>
        <v/>
      </c>
      <c r="AZ48" s="455" t="str">
        <f>IF(AZ47="","",VLOOKUP(AZ47,'【記載例】標準様式１（勤務表_シフト記号表）'!$C$6:$L$47,10,FALSE))</f>
        <v/>
      </c>
      <c r="BA48" s="455" t="str">
        <f>IF(BA47="","",VLOOKUP(BA47,'【記載例】標準様式１（勤務表_シフト記号表）'!$C$6:$L$47,10,FALSE))</f>
        <v/>
      </c>
      <c r="BB48" s="1213">
        <f>IF($BE$3="４週",SUM(W48:AX48),IF($BE$3="暦月",SUM(W48:BA48),""))</f>
        <v>160</v>
      </c>
      <c r="BC48" s="1214"/>
      <c r="BD48" s="1215">
        <f>IF($BE$3="４週",BB48/4,IF($BE$3="暦月",(BB48/($BE$8/7)),""))</f>
        <v>40</v>
      </c>
      <c r="BE48" s="1214"/>
      <c r="BF48" s="1210"/>
      <c r="BG48" s="1211"/>
      <c r="BH48" s="1211"/>
      <c r="BI48" s="1211"/>
      <c r="BJ48" s="1212"/>
    </row>
    <row r="49" spans="2:62" ht="20.25" customHeight="1">
      <c r="B49" s="1152">
        <f>B47+1</f>
        <v>17</v>
      </c>
      <c r="C49" s="1216" t="s">
        <v>507</v>
      </c>
      <c r="D49" s="1143"/>
      <c r="E49" s="449"/>
      <c r="F49" s="450"/>
      <c r="G49" s="449"/>
      <c r="H49" s="450"/>
      <c r="I49" s="1217" t="s">
        <v>481</v>
      </c>
      <c r="J49" s="1218"/>
      <c r="K49" s="1141" t="s">
        <v>482</v>
      </c>
      <c r="L49" s="1142"/>
      <c r="M49" s="1142"/>
      <c r="N49" s="1143"/>
      <c r="O49" s="1147" t="s">
        <v>519</v>
      </c>
      <c r="P49" s="1148"/>
      <c r="Q49" s="1148"/>
      <c r="R49" s="1148"/>
      <c r="S49" s="1149"/>
      <c r="T49" s="469" t="s">
        <v>484</v>
      </c>
      <c r="U49" s="470"/>
      <c r="V49" s="471"/>
      <c r="W49" s="462" t="s">
        <v>503</v>
      </c>
      <c r="X49" s="463"/>
      <c r="Y49" s="463" t="s">
        <v>503</v>
      </c>
      <c r="Z49" s="463"/>
      <c r="AA49" s="463" t="s">
        <v>504</v>
      </c>
      <c r="AB49" s="463"/>
      <c r="AC49" s="464" t="s">
        <v>501</v>
      </c>
      <c r="AD49" s="462" t="s">
        <v>502</v>
      </c>
      <c r="AE49" s="463" t="s">
        <v>504</v>
      </c>
      <c r="AF49" s="463" t="s">
        <v>504</v>
      </c>
      <c r="AG49" s="463" t="s">
        <v>503</v>
      </c>
      <c r="AH49" s="463" t="s">
        <v>503</v>
      </c>
      <c r="AI49" s="463"/>
      <c r="AJ49" s="464" t="s">
        <v>504</v>
      </c>
      <c r="AK49" s="462" t="s">
        <v>501</v>
      </c>
      <c r="AL49" s="463" t="s">
        <v>502</v>
      </c>
      <c r="AM49" s="463" t="s">
        <v>503</v>
      </c>
      <c r="AN49" s="463"/>
      <c r="AO49" s="463" t="s">
        <v>504</v>
      </c>
      <c r="AP49" s="463" t="s">
        <v>504</v>
      </c>
      <c r="AQ49" s="464"/>
      <c r="AR49" s="462"/>
      <c r="AS49" s="463" t="s">
        <v>501</v>
      </c>
      <c r="AT49" s="463" t="s">
        <v>502</v>
      </c>
      <c r="AU49" s="463" t="s">
        <v>503</v>
      </c>
      <c r="AV49" s="463" t="s">
        <v>504</v>
      </c>
      <c r="AW49" s="463" t="s">
        <v>504</v>
      </c>
      <c r="AX49" s="464"/>
      <c r="AY49" s="462"/>
      <c r="AZ49" s="463"/>
      <c r="BA49" s="465"/>
      <c r="BB49" s="1150"/>
      <c r="BC49" s="1151"/>
      <c r="BD49" s="1205"/>
      <c r="BE49" s="1206"/>
      <c r="BF49" s="1207"/>
      <c r="BG49" s="1208"/>
      <c r="BH49" s="1208"/>
      <c r="BI49" s="1208"/>
      <c r="BJ49" s="1209"/>
    </row>
    <row r="50" spans="2:62" ht="20.25" customHeight="1">
      <c r="B50" s="1153"/>
      <c r="C50" s="1156"/>
      <c r="D50" s="1146"/>
      <c r="E50" s="449"/>
      <c r="F50" s="450" t="str">
        <f>C49</f>
        <v>介護職員</v>
      </c>
      <c r="G50" s="449"/>
      <c r="H50" s="450" t="str">
        <f>I49</f>
        <v>A</v>
      </c>
      <c r="I50" s="1159"/>
      <c r="J50" s="1160"/>
      <c r="K50" s="1144"/>
      <c r="L50" s="1145"/>
      <c r="M50" s="1145"/>
      <c r="N50" s="1146"/>
      <c r="O50" s="1147"/>
      <c r="P50" s="1148"/>
      <c r="Q50" s="1148"/>
      <c r="R50" s="1148"/>
      <c r="S50" s="1149"/>
      <c r="T50" s="466" t="s">
        <v>487</v>
      </c>
      <c r="U50" s="467"/>
      <c r="V50" s="468"/>
      <c r="W50" s="454">
        <f>IF(W49="","",VLOOKUP(W49,'【記載例】標準様式１（勤務表_シフト記号表）'!$C$6:$L$47,10,FALSE))</f>
        <v>7.9999999999999982</v>
      </c>
      <c r="X50" s="455" t="str">
        <f>IF(X49="","",VLOOKUP(X49,'【記載例】標準様式１（勤務表_シフト記号表）'!$C$6:$L$47,10,FALSE))</f>
        <v/>
      </c>
      <c r="Y50" s="455">
        <f>IF(Y49="","",VLOOKUP(Y49,'【記載例】標準様式１（勤務表_シフト記号表）'!$C$6:$L$47,10,FALSE))</f>
        <v>7.9999999999999982</v>
      </c>
      <c r="Z50" s="455" t="str">
        <f>IF(Z49="","",VLOOKUP(Z49,'【記載例】標準様式１（勤務表_シフト記号表）'!$C$6:$L$47,10,FALSE))</f>
        <v/>
      </c>
      <c r="AA50" s="455">
        <f>IF(AA49="","",VLOOKUP(AA49,'【記載例】標準様式１（勤務表_シフト記号表）'!$C$6:$L$47,10,FALSE))</f>
        <v>8</v>
      </c>
      <c r="AB50" s="455" t="str">
        <f>IF(AB49="","",VLOOKUP(AB49,'【記載例】標準様式１（勤務表_シフト記号表）'!$C$6:$L$47,10,FALSE))</f>
        <v/>
      </c>
      <c r="AC50" s="456">
        <f>IF(AC49="","",VLOOKUP(AC49,'【記載例】標準様式１（勤務表_シフト記号表）'!$C$6:$L$47,10,FALSE))</f>
        <v>8</v>
      </c>
      <c r="AD50" s="454">
        <f>IF(AD49="","",VLOOKUP(AD49,'【記載例】標準様式１（勤務表_シフト記号表）'!$C$6:$L$47,10,FALSE))</f>
        <v>8</v>
      </c>
      <c r="AE50" s="455">
        <f>IF(AE49="","",VLOOKUP(AE49,'【記載例】標準様式１（勤務表_シフト記号表）'!$C$6:$L$47,10,FALSE))</f>
        <v>8</v>
      </c>
      <c r="AF50" s="455">
        <f>IF(AF49="","",VLOOKUP(AF49,'【記載例】標準様式１（勤務表_シフト記号表）'!$C$6:$L$47,10,FALSE))</f>
        <v>8</v>
      </c>
      <c r="AG50" s="455">
        <f>IF(AG49="","",VLOOKUP(AG49,'【記載例】標準様式１（勤務表_シフト記号表）'!$C$6:$L$47,10,FALSE))</f>
        <v>7.9999999999999982</v>
      </c>
      <c r="AH50" s="455">
        <f>IF(AH49="","",VLOOKUP(AH49,'【記載例】標準様式１（勤務表_シフト記号表）'!$C$6:$L$47,10,FALSE))</f>
        <v>7.9999999999999982</v>
      </c>
      <c r="AI50" s="455" t="str">
        <f>IF(AI49="","",VLOOKUP(AI49,'【記載例】標準様式１（勤務表_シフト記号表）'!$C$6:$L$47,10,FALSE))</f>
        <v/>
      </c>
      <c r="AJ50" s="456">
        <f>IF(AJ49="","",VLOOKUP(AJ49,'【記載例】標準様式１（勤務表_シフト記号表）'!$C$6:$L$47,10,FALSE))</f>
        <v>8</v>
      </c>
      <c r="AK50" s="454">
        <f>IF(AK49="","",VLOOKUP(AK49,'【記載例】標準様式１（勤務表_シフト記号表）'!$C$6:$L$47,10,FALSE))</f>
        <v>8</v>
      </c>
      <c r="AL50" s="455">
        <f>IF(AL49="","",VLOOKUP(AL49,'【記載例】標準様式１（勤務表_シフト記号表）'!$C$6:$L$47,10,FALSE))</f>
        <v>8</v>
      </c>
      <c r="AM50" s="455">
        <f>IF(AM49="","",VLOOKUP(AM49,'【記載例】標準様式１（勤務表_シフト記号表）'!$C$6:$L$47,10,FALSE))</f>
        <v>7.9999999999999982</v>
      </c>
      <c r="AN50" s="455" t="str">
        <f>IF(AN49="","",VLOOKUP(AN49,'【記載例】標準様式１（勤務表_シフト記号表）'!$C$6:$L$47,10,FALSE))</f>
        <v/>
      </c>
      <c r="AO50" s="455">
        <f>IF(AO49="","",VLOOKUP(AO49,'【記載例】標準様式１（勤務表_シフト記号表）'!$C$6:$L$47,10,FALSE))</f>
        <v>8</v>
      </c>
      <c r="AP50" s="455">
        <f>IF(AP49="","",VLOOKUP(AP49,'【記載例】標準様式１（勤務表_シフト記号表）'!$C$6:$L$47,10,FALSE))</f>
        <v>8</v>
      </c>
      <c r="AQ50" s="456" t="str">
        <f>IF(AQ49="","",VLOOKUP(AQ49,'【記載例】標準様式１（勤務表_シフト記号表）'!$C$6:$L$47,10,FALSE))</f>
        <v/>
      </c>
      <c r="AR50" s="454" t="str">
        <f>IF(AR49="","",VLOOKUP(AR49,'【記載例】標準様式１（勤務表_シフト記号表）'!$C$6:$L$47,10,FALSE))</f>
        <v/>
      </c>
      <c r="AS50" s="455">
        <f>IF(AS49="","",VLOOKUP(AS49,'【記載例】標準様式１（勤務表_シフト記号表）'!$C$6:$L$47,10,FALSE))</f>
        <v>8</v>
      </c>
      <c r="AT50" s="455">
        <f>IF(AT49="","",VLOOKUP(AT49,'【記載例】標準様式１（勤務表_シフト記号表）'!$C$6:$L$47,10,FALSE))</f>
        <v>8</v>
      </c>
      <c r="AU50" s="455">
        <f>IF(AU49="","",VLOOKUP(AU49,'【記載例】標準様式１（勤務表_シフト記号表）'!$C$6:$L$47,10,FALSE))</f>
        <v>7.9999999999999982</v>
      </c>
      <c r="AV50" s="455">
        <f>IF(AV49="","",VLOOKUP(AV49,'【記載例】標準様式１（勤務表_シフト記号表）'!$C$6:$L$47,10,FALSE))</f>
        <v>8</v>
      </c>
      <c r="AW50" s="455">
        <f>IF(AW49="","",VLOOKUP(AW49,'【記載例】標準様式１（勤務表_シフト記号表）'!$C$6:$L$47,10,FALSE))</f>
        <v>8</v>
      </c>
      <c r="AX50" s="456" t="str">
        <f>IF(AX49="","",VLOOKUP(AX49,'【記載例】標準様式１（勤務表_シフト記号表）'!$C$6:$L$47,10,FALSE))</f>
        <v/>
      </c>
      <c r="AY50" s="454" t="str">
        <f>IF(AY49="","",VLOOKUP(AY49,'【記載例】標準様式１（勤務表_シフト記号表）'!$C$6:$L$47,10,FALSE))</f>
        <v/>
      </c>
      <c r="AZ50" s="455" t="str">
        <f>IF(AZ49="","",VLOOKUP(AZ49,'【記載例】標準様式１（勤務表_シフト記号表）'!$C$6:$L$47,10,FALSE))</f>
        <v/>
      </c>
      <c r="BA50" s="455" t="str">
        <f>IF(BA49="","",VLOOKUP(BA49,'【記載例】標準様式１（勤務表_シフト記号表）'!$C$6:$L$47,10,FALSE))</f>
        <v/>
      </c>
      <c r="BB50" s="1213">
        <f>IF($BE$3="４週",SUM(W50:AX50),IF($BE$3="暦月",SUM(W50:BA50),""))</f>
        <v>160</v>
      </c>
      <c r="BC50" s="1214"/>
      <c r="BD50" s="1215">
        <f>IF($BE$3="４週",BB50/4,IF($BE$3="暦月",(BB50/($BE$8/7)),""))</f>
        <v>40</v>
      </c>
      <c r="BE50" s="1214"/>
      <c r="BF50" s="1210"/>
      <c r="BG50" s="1211"/>
      <c r="BH50" s="1211"/>
      <c r="BI50" s="1211"/>
      <c r="BJ50" s="1212"/>
    </row>
    <row r="51" spans="2:62" ht="20.25" customHeight="1">
      <c r="B51" s="1152">
        <f>B49+1</f>
        <v>18</v>
      </c>
      <c r="C51" s="1216" t="s">
        <v>507</v>
      </c>
      <c r="D51" s="1143"/>
      <c r="E51" s="449"/>
      <c r="F51" s="450"/>
      <c r="G51" s="449"/>
      <c r="H51" s="450"/>
      <c r="I51" s="1217" t="s">
        <v>481</v>
      </c>
      <c r="J51" s="1218"/>
      <c r="K51" s="1141" t="s">
        <v>482</v>
      </c>
      <c r="L51" s="1142"/>
      <c r="M51" s="1142"/>
      <c r="N51" s="1143"/>
      <c r="O51" s="1147" t="s">
        <v>520</v>
      </c>
      <c r="P51" s="1148"/>
      <c r="Q51" s="1148"/>
      <c r="R51" s="1148"/>
      <c r="S51" s="1149"/>
      <c r="T51" s="469" t="s">
        <v>484</v>
      </c>
      <c r="U51" s="470"/>
      <c r="V51" s="471"/>
      <c r="W51" s="462" t="s">
        <v>521</v>
      </c>
      <c r="X51" s="463"/>
      <c r="Y51" s="463" t="s">
        <v>504</v>
      </c>
      <c r="Z51" s="463" t="s">
        <v>503</v>
      </c>
      <c r="AA51" s="463" t="s">
        <v>503</v>
      </c>
      <c r="AB51" s="463" t="s">
        <v>503</v>
      </c>
      <c r="AC51" s="464"/>
      <c r="AD51" s="462" t="s">
        <v>501</v>
      </c>
      <c r="AE51" s="463" t="s">
        <v>502</v>
      </c>
      <c r="AF51" s="463" t="s">
        <v>503</v>
      </c>
      <c r="AG51" s="463"/>
      <c r="AH51" s="463" t="s">
        <v>504</v>
      </c>
      <c r="AI51" s="463" t="s">
        <v>504</v>
      </c>
      <c r="AJ51" s="464"/>
      <c r="AK51" s="462"/>
      <c r="AL51" s="463" t="s">
        <v>501</v>
      </c>
      <c r="AM51" s="463" t="s">
        <v>502</v>
      </c>
      <c r="AN51" s="463" t="s">
        <v>503</v>
      </c>
      <c r="AO51" s="463"/>
      <c r="AP51" s="463" t="s">
        <v>504</v>
      </c>
      <c r="AQ51" s="464" t="s">
        <v>504</v>
      </c>
      <c r="AR51" s="462" t="s">
        <v>504</v>
      </c>
      <c r="AS51" s="463"/>
      <c r="AT51" s="463" t="s">
        <v>501</v>
      </c>
      <c r="AU51" s="463" t="s">
        <v>502</v>
      </c>
      <c r="AV51" s="463" t="s">
        <v>503</v>
      </c>
      <c r="AW51" s="463"/>
      <c r="AX51" s="464" t="s">
        <v>504</v>
      </c>
      <c r="AY51" s="462"/>
      <c r="AZ51" s="463"/>
      <c r="BA51" s="465"/>
      <c r="BB51" s="1150"/>
      <c r="BC51" s="1151"/>
      <c r="BD51" s="1205"/>
      <c r="BE51" s="1206"/>
      <c r="BF51" s="1207"/>
      <c r="BG51" s="1208"/>
      <c r="BH51" s="1208"/>
      <c r="BI51" s="1208"/>
      <c r="BJ51" s="1209"/>
    </row>
    <row r="52" spans="2:62" ht="20.25" customHeight="1">
      <c r="B52" s="1153"/>
      <c r="C52" s="1156"/>
      <c r="D52" s="1146"/>
      <c r="E52" s="449"/>
      <c r="F52" s="450" t="str">
        <f>C51</f>
        <v>介護職員</v>
      </c>
      <c r="G52" s="449"/>
      <c r="H52" s="450" t="str">
        <f>I51</f>
        <v>A</v>
      </c>
      <c r="I52" s="1159"/>
      <c r="J52" s="1160"/>
      <c r="K52" s="1144"/>
      <c r="L52" s="1145"/>
      <c r="M52" s="1145"/>
      <c r="N52" s="1146"/>
      <c r="O52" s="1147"/>
      <c r="P52" s="1148"/>
      <c r="Q52" s="1148"/>
      <c r="R52" s="1148"/>
      <c r="S52" s="1149"/>
      <c r="T52" s="466" t="s">
        <v>487</v>
      </c>
      <c r="U52" s="467"/>
      <c r="V52" s="468"/>
      <c r="W52" s="454">
        <f>IF(W51="","",VLOOKUP(W51,'【記載例】標準様式１（勤務表_シフト記号表）'!$C$6:$L$47,10,FALSE))</f>
        <v>8</v>
      </c>
      <c r="X52" s="455" t="str">
        <f>IF(X51="","",VLOOKUP(X51,'【記載例】標準様式１（勤務表_シフト記号表）'!$C$6:$L$47,10,FALSE))</f>
        <v/>
      </c>
      <c r="Y52" s="455">
        <f>IF(Y51="","",VLOOKUP(Y51,'【記載例】標準様式１（勤務表_シフト記号表）'!$C$6:$L$47,10,FALSE))</f>
        <v>8</v>
      </c>
      <c r="Z52" s="455">
        <f>IF(Z51="","",VLOOKUP(Z51,'【記載例】標準様式１（勤務表_シフト記号表）'!$C$6:$L$47,10,FALSE))</f>
        <v>7.9999999999999982</v>
      </c>
      <c r="AA52" s="455">
        <f>IF(AA51="","",VLOOKUP(AA51,'【記載例】標準様式１（勤務表_シフト記号表）'!$C$6:$L$47,10,FALSE))</f>
        <v>7.9999999999999982</v>
      </c>
      <c r="AB52" s="455">
        <f>IF(AB51="","",VLOOKUP(AB51,'【記載例】標準様式１（勤務表_シフト記号表）'!$C$6:$L$47,10,FALSE))</f>
        <v>7.9999999999999982</v>
      </c>
      <c r="AC52" s="456" t="str">
        <f>IF(AC51="","",VLOOKUP(AC51,'【記載例】標準様式１（勤務表_シフト記号表）'!$C$6:$L$47,10,FALSE))</f>
        <v/>
      </c>
      <c r="AD52" s="454">
        <f>IF(AD51="","",VLOOKUP(AD51,'【記載例】標準様式１（勤務表_シフト記号表）'!$C$6:$L$47,10,FALSE))</f>
        <v>8</v>
      </c>
      <c r="AE52" s="455">
        <f>IF(AE51="","",VLOOKUP(AE51,'【記載例】標準様式１（勤務表_シフト記号表）'!$C$6:$L$47,10,FALSE))</f>
        <v>8</v>
      </c>
      <c r="AF52" s="455">
        <f>IF(AF51="","",VLOOKUP(AF51,'【記載例】標準様式１（勤務表_シフト記号表）'!$C$6:$L$47,10,FALSE))</f>
        <v>7.9999999999999982</v>
      </c>
      <c r="AG52" s="455" t="str">
        <f>IF(AG51="","",VLOOKUP(AG51,'【記載例】標準様式１（勤務表_シフト記号表）'!$C$6:$L$47,10,FALSE))</f>
        <v/>
      </c>
      <c r="AH52" s="455">
        <f>IF(AH51="","",VLOOKUP(AH51,'【記載例】標準様式１（勤務表_シフト記号表）'!$C$6:$L$47,10,FALSE))</f>
        <v>8</v>
      </c>
      <c r="AI52" s="455">
        <f>IF(AI51="","",VLOOKUP(AI51,'【記載例】標準様式１（勤務表_シフト記号表）'!$C$6:$L$47,10,FALSE))</f>
        <v>8</v>
      </c>
      <c r="AJ52" s="456" t="str">
        <f>IF(AJ51="","",VLOOKUP(AJ51,'【記載例】標準様式１（勤務表_シフト記号表）'!$C$6:$L$47,10,FALSE))</f>
        <v/>
      </c>
      <c r="AK52" s="454" t="str">
        <f>IF(AK51="","",VLOOKUP(AK51,'【記載例】標準様式１（勤務表_シフト記号表）'!$C$6:$L$47,10,FALSE))</f>
        <v/>
      </c>
      <c r="AL52" s="455">
        <f>IF(AL51="","",VLOOKUP(AL51,'【記載例】標準様式１（勤務表_シフト記号表）'!$C$6:$L$47,10,FALSE))</f>
        <v>8</v>
      </c>
      <c r="AM52" s="455">
        <f>IF(AM51="","",VLOOKUP(AM51,'【記載例】標準様式１（勤務表_シフト記号表）'!$C$6:$L$47,10,FALSE))</f>
        <v>8</v>
      </c>
      <c r="AN52" s="455">
        <f>IF(AN51="","",VLOOKUP(AN51,'【記載例】標準様式１（勤務表_シフト記号表）'!$C$6:$L$47,10,FALSE))</f>
        <v>7.9999999999999982</v>
      </c>
      <c r="AO52" s="455" t="str">
        <f>IF(AO51="","",VLOOKUP(AO51,'【記載例】標準様式１（勤務表_シフト記号表）'!$C$6:$L$47,10,FALSE))</f>
        <v/>
      </c>
      <c r="AP52" s="455">
        <f>IF(AP51="","",VLOOKUP(AP51,'【記載例】標準様式１（勤務表_シフト記号表）'!$C$6:$L$47,10,FALSE))</f>
        <v>8</v>
      </c>
      <c r="AQ52" s="456">
        <f>IF(AQ51="","",VLOOKUP(AQ51,'【記載例】標準様式１（勤務表_シフト記号表）'!$C$6:$L$47,10,FALSE))</f>
        <v>8</v>
      </c>
      <c r="AR52" s="454">
        <f>IF(AR51="","",VLOOKUP(AR51,'【記載例】標準様式１（勤務表_シフト記号表）'!$C$6:$L$47,10,FALSE))</f>
        <v>8</v>
      </c>
      <c r="AS52" s="455" t="str">
        <f>IF(AS51="","",VLOOKUP(AS51,'【記載例】標準様式１（勤務表_シフト記号表）'!$C$6:$L$47,10,FALSE))</f>
        <v/>
      </c>
      <c r="AT52" s="455">
        <f>IF(AT51="","",VLOOKUP(AT51,'【記載例】標準様式１（勤務表_シフト記号表）'!$C$6:$L$47,10,FALSE))</f>
        <v>8</v>
      </c>
      <c r="AU52" s="455">
        <f>IF(AU51="","",VLOOKUP(AU51,'【記載例】標準様式１（勤務表_シフト記号表）'!$C$6:$L$47,10,FALSE))</f>
        <v>8</v>
      </c>
      <c r="AV52" s="455">
        <f>IF(AV51="","",VLOOKUP(AV51,'【記載例】標準様式１（勤務表_シフト記号表）'!$C$6:$L$47,10,FALSE))</f>
        <v>7.9999999999999982</v>
      </c>
      <c r="AW52" s="455" t="str">
        <f>IF(AW51="","",VLOOKUP(AW51,'【記載例】標準様式１（勤務表_シフト記号表）'!$C$6:$L$47,10,FALSE))</f>
        <v/>
      </c>
      <c r="AX52" s="456">
        <f>IF(AX51="","",VLOOKUP(AX51,'【記載例】標準様式１（勤務表_シフト記号表）'!$C$6:$L$47,10,FALSE))</f>
        <v>8</v>
      </c>
      <c r="AY52" s="454" t="str">
        <f>IF(AY51="","",VLOOKUP(AY51,'【記載例】標準様式１（勤務表_シフト記号表）'!$C$6:$L$47,10,FALSE))</f>
        <v/>
      </c>
      <c r="AZ52" s="455" t="str">
        <f>IF(AZ51="","",VLOOKUP(AZ51,'【記載例】標準様式１（勤務表_シフト記号表）'!$C$6:$L$47,10,FALSE))</f>
        <v/>
      </c>
      <c r="BA52" s="455" t="str">
        <f>IF(BA51="","",VLOOKUP(BA51,'【記載例】標準様式１（勤務表_シフト記号表）'!$C$6:$L$47,10,FALSE))</f>
        <v/>
      </c>
      <c r="BB52" s="1213">
        <f>IF($BE$3="４週",SUM(W52:AX52),IF($BE$3="暦月",SUM(W52:BA52),""))</f>
        <v>160</v>
      </c>
      <c r="BC52" s="1214"/>
      <c r="BD52" s="1215">
        <f>IF($BE$3="４週",BB52/4,IF($BE$3="暦月",(BB52/($BE$8/7)),""))</f>
        <v>40</v>
      </c>
      <c r="BE52" s="1214"/>
      <c r="BF52" s="1210"/>
      <c r="BG52" s="1211"/>
      <c r="BH52" s="1211"/>
      <c r="BI52" s="1211"/>
      <c r="BJ52" s="1212"/>
    </row>
    <row r="53" spans="2:62" ht="20.25" customHeight="1">
      <c r="B53" s="1152">
        <f>B51+1</f>
        <v>19</v>
      </c>
      <c r="C53" s="1216" t="s">
        <v>507</v>
      </c>
      <c r="D53" s="1143"/>
      <c r="E53" s="457"/>
      <c r="F53" s="458"/>
      <c r="G53" s="457"/>
      <c r="H53" s="458"/>
      <c r="I53" s="1217" t="s">
        <v>515</v>
      </c>
      <c r="J53" s="1218"/>
      <c r="K53" s="1141" t="s">
        <v>482</v>
      </c>
      <c r="L53" s="1142"/>
      <c r="M53" s="1142"/>
      <c r="N53" s="1143"/>
      <c r="O53" s="1147" t="s">
        <v>522</v>
      </c>
      <c r="P53" s="1148"/>
      <c r="Q53" s="1148"/>
      <c r="R53" s="1148"/>
      <c r="S53" s="1149"/>
      <c r="T53" s="459" t="s">
        <v>484</v>
      </c>
      <c r="U53" s="460"/>
      <c r="V53" s="461"/>
      <c r="W53" s="462" t="s">
        <v>504</v>
      </c>
      <c r="X53" s="463"/>
      <c r="Y53" s="463"/>
      <c r="Z53" s="463" t="s">
        <v>504</v>
      </c>
      <c r="AA53" s="463"/>
      <c r="AB53" s="463" t="s">
        <v>504</v>
      </c>
      <c r="AC53" s="464" t="s">
        <v>504</v>
      </c>
      <c r="AD53" s="462"/>
      <c r="AE53" s="463" t="s">
        <v>504</v>
      </c>
      <c r="AF53" s="463"/>
      <c r="AG53" s="463"/>
      <c r="AH53" s="463" t="s">
        <v>504</v>
      </c>
      <c r="AI53" s="463" t="s">
        <v>503</v>
      </c>
      <c r="AJ53" s="464" t="s">
        <v>503</v>
      </c>
      <c r="AK53" s="462" t="s">
        <v>504</v>
      </c>
      <c r="AL53" s="463"/>
      <c r="AM53" s="463" t="s">
        <v>504</v>
      </c>
      <c r="AN53" s="463"/>
      <c r="AO53" s="463" t="s">
        <v>504</v>
      </c>
      <c r="AP53" s="463"/>
      <c r="AQ53" s="464" t="s">
        <v>503</v>
      </c>
      <c r="AR53" s="462" t="s">
        <v>503</v>
      </c>
      <c r="AS53" s="463" t="s">
        <v>504</v>
      </c>
      <c r="AT53" s="463"/>
      <c r="AU53" s="463" t="s">
        <v>504</v>
      </c>
      <c r="AV53" s="463"/>
      <c r="AW53" s="463" t="s">
        <v>503</v>
      </c>
      <c r="AX53" s="464"/>
      <c r="AY53" s="462"/>
      <c r="AZ53" s="463"/>
      <c r="BA53" s="465"/>
      <c r="BB53" s="1150"/>
      <c r="BC53" s="1151"/>
      <c r="BD53" s="1205"/>
      <c r="BE53" s="1206"/>
      <c r="BF53" s="1207"/>
      <c r="BG53" s="1208"/>
      <c r="BH53" s="1208"/>
      <c r="BI53" s="1208"/>
      <c r="BJ53" s="1209"/>
    </row>
    <row r="54" spans="2:62" ht="20.25" customHeight="1">
      <c r="B54" s="1153"/>
      <c r="C54" s="1156"/>
      <c r="D54" s="1146"/>
      <c r="E54" s="449"/>
      <c r="F54" s="450" t="str">
        <f>C53</f>
        <v>介護職員</v>
      </c>
      <c r="G54" s="449"/>
      <c r="H54" s="450" t="str">
        <f>I53</f>
        <v>C</v>
      </c>
      <c r="I54" s="1159"/>
      <c r="J54" s="1160"/>
      <c r="K54" s="1144"/>
      <c r="L54" s="1145"/>
      <c r="M54" s="1145"/>
      <c r="N54" s="1146"/>
      <c r="O54" s="1147"/>
      <c r="P54" s="1148"/>
      <c r="Q54" s="1148"/>
      <c r="R54" s="1148"/>
      <c r="S54" s="1149"/>
      <c r="T54" s="466" t="s">
        <v>487</v>
      </c>
      <c r="U54" s="452"/>
      <c r="V54" s="453"/>
      <c r="W54" s="454">
        <f>IF(W53="","",VLOOKUP(W53,'【記載例】標準様式１（勤務表_シフト記号表）'!$C$6:$L$47,10,FALSE))</f>
        <v>8</v>
      </c>
      <c r="X54" s="455" t="str">
        <f>IF(X53="","",VLOOKUP(X53,'【記載例】標準様式１（勤務表_シフト記号表）'!$C$6:$L$47,10,FALSE))</f>
        <v/>
      </c>
      <c r="Y54" s="455" t="str">
        <f>IF(Y53="","",VLOOKUP(Y53,'【記載例】標準様式１（勤務表_シフト記号表）'!$C$6:$L$47,10,FALSE))</f>
        <v/>
      </c>
      <c r="Z54" s="455">
        <f>IF(Z53="","",VLOOKUP(Z53,'【記載例】標準様式１（勤務表_シフト記号表）'!$C$6:$L$47,10,FALSE))</f>
        <v>8</v>
      </c>
      <c r="AA54" s="455" t="str">
        <f>IF(AA53="","",VLOOKUP(AA53,'【記載例】標準様式１（勤務表_シフト記号表）'!$C$6:$L$47,10,FALSE))</f>
        <v/>
      </c>
      <c r="AB54" s="455">
        <f>IF(AB53="","",VLOOKUP(AB53,'【記載例】標準様式１（勤務表_シフト記号表）'!$C$6:$L$47,10,FALSE))</f>
        <v>8</v>
      </c>
      <c r="AC54" s="456">
        <f>IF(AC53="","",VLOOKUP(AC53,'【記載例】標準様式１（勤務表_シフト記号表）'!$C$6:$L$47,10,FALSE))</f>
        <v>8</v>
      </c>
      <c r="AD54" s="454" t="str">
        <f>IF(AD53="","",VLOOKUP(AD53,'【記載例】標準様式１（勤務表_シフト記号表）'!$C$6:$L$47,10,FALSE))</f>
        <v/>
      </c>
      <c r="AE54" s="455">
        <f>IF(AE53="","",VLOOKUP(AE53,'【記載例】標準様式１（勤務表_シフト記号表）'!$C$6:$L$47,10,FALSE))</f>
        <v>8</v>
      </c>
      <c r="AF54" s="455" t="str">
        <f>IF(AF53="","",VLOOKUP(AF53,'【記載例】標準様式１（勤務表_シフト記号表）'!$C$6:$L$47,10,FALSE))</f>
        <v/>
      </c>
      <c r="AG54" s="455" t="str">
        <f>IF(AG53="","",VLOOKUP(AG53,'【記載例】標準様式１（勤務表_シフト記号表）'!$C$6:$L$47,10,FALSE))</f>
        <v/>
      </c>
      <c r="AH54" s="455">
        <f>IF(AH53="","",VLOOKUP(AH53,'【記載例】標準様式１（勤務表_シフト記号表）'!$C$6:$L$47,10,FALSE))</f>
        <v>8</v>
      </c>
      <c r="AI54" s="455">
        <f>IF(AI53="","",VLOOKUP(AI53,'【記載例】標準様式１（勤務表_シフト記号表）'!$C$6:$L$47,10,FALSE))</f>
        <v>7.9999999999999982</v>
      </c>
      <c r="AJ54" s="456">
        <f>IF(AJ53="","",VLOOKUP(AJ53,'【記載例】標準様式１（勤務表_シフト記号表）'!$C$6:$L$47,10,FALSE))</f>
        <v>7.9999999999999982</v>
      </c>
      <c r="AK54" s="454">
        <f>IF(AK53="","",VLOOKUP(AK53,'【記載例】標準様式１（勤務表_シフト記号表）'!$C$6:$L$47,10,FALSE))</f>
        <v>8</v>
      </c>
      <c r="AL54" s="455" t="str">
        <f>IF(AL53="","",VLOOKUP(AL53,'【記載例】標準様式１（勤務表_シフト記号表）'!$C$6:$L$47,10,FALSE))</f>
        <v/>
      </c>
      <c r="AM54" s="455">
        <f>IF(AM53="","",VLOOKUP(AM53,'【記載例】標準様式１（勤務表_シフト記号表）'!$C$6:$L$47,10,FALSE))</f>
        <v>8</v>
      </c>
      <c r="AN54" s="455" t="str">
        <f>IF(AN53="","",VLOOKUP(AN53,'【記載例】標準様式１（勤務表_シフト記号表）'!$C$6:$L$47,10,FALSE))</f>
        <v/>
      </c>
      <c r="AO54" s="455">
        <f>IF(AO53="","",VLOOKUP(AO53,'【記載例】標準様式１（勤務表_シフト記号表）'!$C$6:$L$47,10,FALSE))</f>
        <v>8</v>
      </c>
      <c r="AP54" s="455" t="str">
        <f>IF(AP53="","",VLOOKUP(AP53,'【記載例】標準様式１（勤務表_シフト記号表）'!$C$6:$L$47,10,FALSE))</f>
        <v/>
      </c>
      <c r="AQ54" s="456">
        <f>IF(AQ53="","",VLOOKUP(AQ53,'【記載例】標準様式１（勤務表_シフト記号表）'!$C$6:$L$47,10,FALSE))</f>
        <v>7.9999999999999982</v>
      </c>
      <c r="AR54" s="454">
        <f>IF(AR53="","",VLOOKUP(AR53,'【記載例】標準様式１（勤務表_シフト記号表）'!$C$6:$L$47,10,FALSE))</f>
        <v>7.9999999999999982</v>
      </c>
      <c r="AS54" s="455">
        <f>IF(AS53="","",VLOOKUP(AS53,'【記載例】標準様式１（勤務表_シフト記号表）'!$C$6:$L$47,10,FALSE))</f>
        <v>8</v>
      </c>
      <c r="AT54" s="455" t="str">
        <f>IF(AT53="","",VLOOKUP(AT53,'【記載例】標準様式１（勤務表_シフト記号表）'!$C$6:$L$47,10,FALSE))</f>
        <v/>
      </c>
      <c r="AU54" s="455">
        <f>IF(AU53="","",VLOOKUP(AU53,'【記載例】標準様式１（勤務表_シフト記号表）'!$C$6:$L$47,10,FALSE))</f>
        <v>8</v>
      </c>
      <c r="AV54" s="455" t="str">
        <f>IF(AV53="","",VLOOKUP(AV53,'【記載例】標準様式１（勤務表_シフト記号表）'!$C$6:$L$47,10,FALSE))</f>
        <v/>
      </c>
      <c r="AW54" s="455">
        <f>IF(AW53="","",VLOOKUP(AW53,'【記載例】標準様式１（勤務表_シフト記号表）'!$C$6:$L$47,10,FALSE))</f>
        <v>7.9999999999999982</v>
      </c>
      <c r="AX54" s="456" t="str">
        <f>IF(AX53="","",VLOOKUP(AX53,'【記載例】標準様式１（勤務表_シフト記号表）'!$C$6:$L$47,10,FALSE))</f>
        <v/>
      </c>
      <c r="AY54" s="454" t="str">
        <f>IF(AY53="","",VLOOKUP(AY53,'【記載例】標準様式１（勤務表_シフト記号表）'!$C$6:$L$47,10,FALSE))</f>
        <v/>
      </c>
      <c r="AZ54" s="455" t="str">
        <f>IF(AZ53="","",VLOOKUP(AZ53,'【記載例】標準様式１（勤務表_シフト記号表）'!$C$6:$L$47,10,FALSE))</f>
        <v/>
      </c>
      <c r="BA54" s="455" t="str">
        <f>IF(BA53="","",VLOOKUP(BA53,'【記載例】標準様式１（勤務表_シフト記号表）'!$C$6:$L$47,10,FALSE))</f>
        <v/>
      </c>
      <c r="BB54" s="1213">
        <f>IF($BE$3="４週",SUM(W54:AX54),IF($BE$3="暦月",SUM(W54:BA54),""))</f>
        <v>128</v>
      </c>
      <c r="BC54" s="1214"/>
      <c r="BD54" s="1215">
        <f>IF($BE$3="４週",BB54/4,IF($BE$3="暦月",(BB54/($BE$8/7)),""))</f>
        <v>32</v>
      </c>
      <c r="BE54" s="1214"/>
      <c r="BF54" s="1210"/>
      <c r="BG54" s="1211"/>
      <c r="BH54" s="1211"/>
      <c r="BI54" s="1211"/>
      <c r="BJ54" s="1212"/>
    </row>
    <row r="55" spans="2:62" ht="20.25" customHeight="1">
      <c r="B55" s="1152">
        <f>B53+1</f>
        <v>20</v>
      </c>
      <c r="C55" s="1216" t="s">
        <v>507</v>
      </c>
      <c r="D55" s="1143"/>
      <c r="E55" s="457"/>
      <c r="F55" s="458"/>
      <c r="G55" s="457"/>
      <c r="H55" s="458"/>
      <c r="I55" s="1217" t="s">
        <v>481</v>
      </c>
      <c r="J55" s="1218"/>
      <c r="K55" s="1141" t="s">
        <v>508</v>
      </c>
      <c r="L55" s="1142"/>
      <c r="M55" s="1142"/>
      <c r="N55" s="1143"/>
      <c r="O55" s="1147" t="s">
        <v>523</v>
      </c>
      <c r="P55" s="1148"/>
      <c r="Q55" s="1148"/>
      <c r="R55" s="1148"/>
      <c r="S55" s="1149"/>
      <c r="T55" s="459" t="s">
        <v>484</v>
      </c>
      <c r="U55" s="460"/>
      <c r="V55" s="461"/>
      <c r="W55" s="462" t="s">
        <v>501</v>
      </c>
      <c r="X55" s="463" t="s">
        <v>502</v>
      </c>
      <c r="Y55" s="463" t="s">
        <v>503</v>
      </c>
      <c r="Z55" s="463" t="s">
        <v>503</v>
      </c>
      <c r="AA55" s="463"/>
      <c r="AB55" s="463" t="s">
        <v>504</v>
      </c>
      <c r="AC55" s="464"/>
      <c r="AD55" s="462"/>
      <c r="AE55" s="463" t="s">
        <v>501</v>
      </c>
      <c r="AF55" s="463" t="s">
        <v>502</v>
      </c>
      <c r="AG55" s="463" t="s">
        <v>503</v>
      </c>
      <c r="AH55" s="463" t="s">
        <v>503</v>
      </c>
      <c r="AI55" s="463"/>
      <c r="AJ55" s="464" t="s">
        <v>504</v>
      </c>
      <c r="AK55" s="462" t="s">
        <v>504</v>
      </c>
      <c r="AL55" s="463"/>
      <c r="AM55" s="463" t="s">
        <v>501</v>
      </c>
      <c r="AN55" s="463" t="s">
        <v>502</v>
      </c>
      <c r="AO55" s="463" t="s">
        <v>503</v>
      </c>
      <c r="AP55" s="463" t="s">
        <v>503</v>
      </c>
      <c r="AQ55" s="464"/>
      <c r="AR55" s="462" t="s">
        <v>504</v>
      </c>
      <c r="AS55" s="463"/>
      <c r="AT55" s="463"/>
      <c r="AU55" s="463" t="s">
        <v>501</v>
      </c>
      <c r="AV55" s="463" t="s">
        <v>502</v>
      </c>
      <c r="AW55" s="463" t="s">
        <v>503</v>
      </c>
      <c r="AX55" s="464" t="s">
        <v>503</v>
      </c>
      <c r="AY55" s="462"/>
      <c r="AZ55" s="463"/>
      <c r="BA55" s="465"/>
      <c r="BB55" s="1150"/>
      <c r="BC55" s="1151"/>
      <c r="BD55" s="1205"/>
      <c r="BE55" s="1206"/>
      <c r="BF55" s="1207"/>
      <c r="BG55" s="1208"/>
      <c r="BH55" s="1208"/>
      <c r="BI55" s="1208"/>
      <c r="BJ55" s="1209"/>
    </row>
    <row r="56" spans="2:62" ht="20.25" customHeight="1">
      <c r="B56" s="1153"/>
      <c r="C56" s="1156"/>
      <c r="D56" s="1146"/>
      <c r="E56" s="449"/>
      <c r="F56" s="450" t="str">
        <f>C55</f>
        <v>介護職員</v>
      </c>
      <c r="G56" s="449"/>
      <c r="H56" s="450" t="str">
        <f>I55</f>
        <v>A</v>
      </c>
      <c r="I56" s="1159"/>
      <c r="J56" s="1160"/>
      <c r="K56" s="1144"/>
      <c r="L56" s="1145"/>
      <c r="M56" s="1145"/>
      <c r="N56" s="1146"/>
      <c r="O56" s="1147"/>
      <c r="P56" s="1148"/>
      <c r="Q56" s="1148"/>
      <c r="R56" s="1148"/>
      <c r="S56" s="1149"/>
      <c r="T56" s="466" t="s">
        <v>487</v>
      </c>
      <c r="U56" s="467"/>
      <c r="V56" s="468"/>
      <c r="W56" s="454">
        <f>IF(W55="","",VLOOKUP(W55,'【記載例】標準様式１（勤務表_シフト記号表）'!$C$6:$L$47,10,FALSE))</f>
        <v>8</v>
      </c>
      <c r="X56" s="455">
        <f>IF(X55="","",VLOOKUP(X55,'【記載例】標準様式１（勤務表_シフト記号表）'!$C$6:$L$47,10,FALSE))</f>
        <v>8</v>
      </c>
      <c r="Y56" s="455">
        <f>IF(Y55="","",VLOOKUP(Y55,'【記載例】標準様式１（勤務表_シフト記号表）'!$C$6:$L$47,10,FALSE))</f>
        <v>7.9999999999999982</v>
      </c>
      <c r="Z56" s="455">
        <f>IF(Z55="","",VLOOKUP(Z55,'【記載例】標準様式１（勤務表_シフト記号表）'!$C$6:$L$47,10,FALSE))</f>
        <v>7.9999999999999982</v>
      </c>
      <c r="AA56" s="455" t="str">
        <f>IF(AA55="","",VLOOKUP(AA55,'【記載例】標準様式１（勤務表_シフト記号表）'!$C$6:$L$47,10,FALSE))</f>
        <v/>
      </c>
      <c r="AB56" s="455">
        <f>IF(AB55="","",VLOOKUP(AB55,'【記載例】標準様式１（勤務表_シフト記号表）'!$C$6:$L$47,10,FALSE))</f>
        <v>8</v>
      </c>
      <c r="AC56" s="456" t="str">
        <f>IF(AC55="","",VLOOKUP(AC55,'【記載例】標準様式１（勤務表_シフト記号表）'!$C$6:$L$47,10,FALSE))</f>
        <v/>
      </c>
      <c r="AD56" s="454" t="str">
        <f>IF(AD55="","",VLOOKUP(AD55,'【記載例】標準様式１（勤務表_シフト記号表）'!$C$6:$L$47,10,FALSE))</f>
        <v/>
      </c>
      <c r="AE56" s="455">
        <f>IF(AE55="","",VLOOKUP(AE55,'【記載例】標準様式１（勤務表_シフト記号表）'!$C$6:$L$47,10,FALSE))</f>
        <v>8</v>
      </c>
      <c r="AF56" s="455">
        <f>IF(AF55="","",VLOOKUP(AF55,'【記載例】標準様式１（勤務表_シフト記号表）'!$C$6:$L$47,10,FALSE))</f>
        <v>8</v>
      </c>
      <c r="AG56" s="455">
        <f>IF(AG55="","",VLOOKUP(AG55,'【記載例】標準様式１（勤務表_シフト記号表）'!$C$6:$L$47,10,FALSE))</f>
        <v>7.9999999999999982</v>
      </c>
      <c r="AH56" s="455">
        <f>IF(AH55="","",VLOOKUP(AH55,'【記載例】標準様式１（勤務表_シフト記号表）'!$C$6:$L$47,10,FALSE))</f>
        <v>7.9999999999999982</v>
      </c>
      <c r="AI56" s="455" t="str">
        <f>IF(AI55="","",VLOOKUP(AI55,'【記載例】標準様式１（勤務表_シフト記号表）'!$C$6:$L$47,10,FALSE))</f>
        <v/>
      </c>
      <c r="AJ56" s="456">
        <f>IF(AJ55="","",VLOOKUP(AJ55,'【記載例】標準様式１（勤務表_シフト記号表）'!$C$6:$L$47,10,FALSE))</f>
        <v>8</v>
      </c>
      <c r="AK56" s="454">
        <f>IF(AK55="","",VLOOKUP(AK55,'【記載例】標準様式１（勤務表_シフト記号表）'!$C$6:$L$47,10,FALSE))</f>
        <v>8</v>
      </c>
      <c r="AL56" s="455" t="str">
        <f>IF(AL55="","",VLOOKUP(AL55,'【記載例】標準様式１（勤務表_シフト記号表）'!$C$6:$L$47,10,FALSE))</f>
        <v/>
      </c>
      <c r="AM56" s="455">
        <f>IF(AM55="","",VLOOKUP(AM55,'【記載例】標準様式１（勤務表_シフト記号表）'!$C$6:$L$47,10,FALSE))</f>
        <v>8</v>
      </c>
      <c r="AN56" s="455">
        <f>IF(AN55="","",VLOOKUP(AN55,'【記載例】標準様式１（勤務表_シフト記号表）'!$C$6:$L$47,10,FALSE))</f>
        <v>8</v>
      </c>
      <c r="AO56" s="455">
        <f>IF(AO55="","",VLOOKUP(AO55,'【記載例】標準様式１（勤務表_シフト記号表）'!$C$6:$L$47,10,FALSE))</f>
        <v>7.9999999999999982</v>
      </c>
      <c r="AP56" s="455">
        <f>IF(AP55="","",VLOOKUP(AP55,'【記載例】標準様式１（勤務表_シフト記号表）'!$C$6:$L$47,10,FALSE))</f>
        <v>7.9999999999999982</v>
      </c>
      <c r="AQ56" s="456" t="str">
        <f>IF(AQ55="","",VLOOKUP(AQ55,'【記載例】標準様式１（勤務表_シフト記号表）'!$C$6:$L$47,10,FALSE))</f>
        <v/>
      </c>
      <c r="AR56" s="454">
        <f>IF(AR55="","",VLOOKUP(AR55,'【記載例】標準様式１（勤務表_シフト記号表）'!$C$6:$L$47,10,FALSE))</f>
        <v>8</v>
      </c>
      <c r="AS56" s="455" t="str">
        <f>IF(AS55="","",VLOOKUP(AS55,'【記載例】標準様式１（勤務表_シフト記号表）'!$C$6:$L$47,10,FALSE))</f>
        <v/>
      </c>
      <c r="AT56" s="455" t="str">
        <f>IF(AT55="","",VLOOKUP(AT55,'【記載例】標準様式１（勤務表_シフト記号表）'!$C$6:$L$47,10,FALSE))</f>
        <v/>
      </c>
      <c r="AU56" s="455">
        <f>IF(AU55="","",VLOOKUP(AU55,'【記載例】標準様式１（勤務表_シフト記号表）'!$C$6:$L$47,10,FALSE))</f>
        <v>8</v>
      </c>
      <c r="AV56" s="455">
        <f>IF(AV55="","",VLOOKUP(AV55,'【記載例】標準様式１（勤務表_シフト記号表）'!$C$6:$L$47,10,FALSE))</f>
        <v>8</v>
      </c>
      <c r="AW56" s="455">
        <f>IF(AW55="","",VLOOKUP(AW55,'【記載例】標準様式１（勤務表_シフト記号表）'!$C$6:$L$47,10,FALSE))</f>
        <v>7.9999999999999982</v>
      </c>
      <c r="AX56" s="456">
        <f>IF(AX55="","",VLOOKUP(AX55,'【記載例】標準様式１（勤務表_シフト記号表）'!$C$6:$L$47,10,FALSE))</f>
        <v>7.9999999999999982</v>
      </c>
      <c r="AY56" s="454" t="str">
        <f>IF(AY55="","",VLOOKUP(AY55,'【記載例】標準様式１（勤務表_シフト記号表）'!$C$6:$L$47,10,FALSE))</f>
        <v/>
      </c>
      <c r="AZ56" s="455" t="str">
        <f>IF(AZ55="","",VLOOKUP(AZ55,'【記載例】標準様式１（勤務表_シフト記号表）'!$C$6:$L$47,10,FALSE))</f>
        <v/>
      </c>
      <c r="BA56" s="455" t="str">
        <f>IF(BA55="","",VLOOKUP(BA55,'【記載例】標準様式１（勤務表_シフト記号表）'!$C$6:$L$47,10,FALSE))</f>
        <v/>
      </c>
      <c r="BB56" s="1213">
        <f>IF($BE$3="４週",SUM(W56:AX56),IF($BE$3="暦月",SUM(W56:BA56),""))</f>
        <v>160</v>
      </c>
      <c r="BC56" s="1214"/>
      <c r="BD56" s="1215">
        <f>IF($BE$3="４週",BB56/4,IF($BE$3="暦月",(BB56/($BE$8/7)),""))</f>
        <v>40</v>
      </c>
      <c r="BE56" s="1214"/>
      <c r="BF56" s="1210"/>
      <c r="BG56" s="1211"/>
      <c r="BH56" s="1211"/>
      <c r="BI56" s="1211"/>
      <c r="BJ56" s="1212"/>
    </row>
    <row r="57" spans="2:62" ht="20.25" customHeight="1">
      <c r="B57" s="1152">
        <f>B55+1</f>
        <v>21</v>
      </c>
      <c r="C57" s="1216" t="s">
        <v>507</v>
      </c>
      <c r="D57" s="1143"/>
      <c r="E57" s="449"/>
      <c r="F57" s="450"/>
      <c r="G57" s="449"/>
      <c r="H57" s="450"/>
      <c r="I57" s="1217" t="s">
        <v>481</v>
      </c>
      <c r="J57" s="1218"/>
      <c r="K57" s="1141" t="s">
        <v>482</v>
      </c>
      <c r="L57" s="1142"/>
      <c r="M57" s="1142"/>
      <c r="N57" s="1143"/>
      <c r="O57" s="1147" t="s">
        <v>524</v>
      </c>
      <c r="P57" s="1148"/>
      <c r="Q57" s="1148"/>
      <c r="R57" s="1148"/>
      <c r="S57" s="1149"/>
      <c r="T57" s="469" t="s">
        <v>484</v>
      </c>
      <c r="U57" s="470"/>
      <c r="V57" s="471"/>
      <c r="W57" s="462"/>
      <c r="X57" s="463" t="s">
        <v>501</v>
      </c>
      <c r="Y57" s="463" t="s">
        <v>502</v>
      </c>
      <c r="Z57" s="463" t="s">
        <v>504</v>
      </c>
      <c r="AA57" s="463" t="s">
        <v>503</v>
      </c>
      <c r="AB57" s="463"/>
      <c r="AC57" s="464" t="s">
        <v>504</v>
      </c>
      <c r="AD57" s="462" t="s">
        <v>504</v>
      </c>
      <c r="AE57" s="463"/>
      <c r="AF57" s="463" t="s">
        <v>501</v>
      </c>
      <c r="AG57" s="463" t="s">
        <v>502</v>
      </c>
      <c r="AH57" s="463" t="s">
        <v>504</v>
      </c>
      <c r="AI57" s="463" t="s">
        <v>503</v>
      </c>
      <c r="AJ57" s="464"/>
      <c r="AK57" s="462" t="s">
        <v>504</v>
      </c>
      <c r="AL57" s="463" t="s">
        <v>503</v>
      </c>
      <c r="AM57" s="463"/>
      <c r="AN57" s="463" t="s">
        <v>501</v>
      </c>
      <c r="AO57" s="463" t="s">
        <v>502</v>
      </c>
      <c r="AP57" s="463" t="s">
        <v>504</v>
      </c>
      <c r="AQ57" s="464"/>
      <c r="AR57" s="462"/>
      <c r="AS57" s="463" t="s">
        <v>504</v>
      </c>
      <c r="AT57" s="463" t="s">
        <v>503</v>
      </c>
      <c r="AU57" s="463"/>
      <c r="AV57" s="463" t="s">
        <v>501</v>
      </c>
      <c r="AW57" s="463" t="s">
        <v>502</v>
      </c>
      <c r="AX57" s="464" t="s">
        <v>504</v>
      </c>
      <c r="AY57" s="462"/>
      <c r="AZ57" s="463"/>
      <c r="BA57" s="465"/>
      <c r="BB57" s="1150"/>
      <c r="BC57" s="1151"/>
      <c r="BD57" s="1205"/>
      <c r="BE57" s="1206"/>
      <c r="BF57" s="1207"/>
      <c r="BG57" s="1208"/>
      <c r="BH57" s="1208"/>
      <c r="BI57" s="1208"/>
      <c r="BJ57" s="1209"/>
    </row>
    <row r="58" spans="2:62" ht="20.25" customHeight="1">
      <c r="B58" s="1153"/>
      <c r="C58" s="1156"/>
      <c r="D58" s="1146"/>
      <c r="E58" s="449"/>
      <c r="F58" s="450" t="str">
        <f>C57</f>
        <v>介護職員</v>
      </c>
      <c r="G58" s="449"/>
      <c r="H58" s="450" t="str">
        <f>I57</f>
        <v>A</v>
      </c>
      <c r="I58" s="1159"/>
      <c r="J58" s="1160"/>
      <c r="K58" s="1144"/>
      <c r="L58" s="1145"/>
      <c r="M58" s="1145"/>
      <c r="N58" s="1146"/>
      <c r="O58" s="1147"/>
      <c r="P58" s="1148"/>
      <c r="Q58" s="1148"/>
      <c r="R58" s="1148"/>
      <c r="S58" s="1149"/>
      <c r="T58" s="466" t="s">
        <v>487</v>
      </c>
      <c r="U58" s="467"/>
      <c r="V58" s="468"/>
      <c r="W58" s="454" t="str">
        <f>IF(W57="","",VLOOKUP(W57,'【記載例】標準様式１（勤務表_シフト記号表）'!$C$6:$L$47,10,FALSE))</f>
        <v/>
      </c>
      <c r="X58" s="455">
        <f>IF(X57="","",VLOOKUP(X57,'【記載例】標準様式１（勤務表_シフト記号表）'!$C$6:$L$47,10,FALSE))</f>
        <v>8</v>
      </c>
      <c r="Y58" s="455">
        <f>IF(Y57="","",VLOOKUP(Y57,'【記載例】標準様式１（勤務表_シフト記号表）'!$C$6:$L$47,10,FALSE))</f>
        <v>8</v>
      </c>
      <c r="Z58" s="455">
        <f>IF(Z57="","",VLOOKUP(Z57,'【記載例】標準様式１（勤務表_シフト記号表）'!$C$6:$L$47,10,FALSE))</f>
        <v>8</v>
      </c>
      <c r="AA58" s="455">
        <f>IF(AA57="","",VLOOKUP(AA57,'【記載例】標準様式１（勤務表_シフト記号表）'!$C$6:$L$47,10,FALSE))</f>
        <v>7.9999999999999982</v>
      </c>
      <c r="AB58" s="455" t="str">
        <f>IF(AB57="","",VLOOKUP(AB57,'【記載例】標準様式１（勤務表_シフト記号表）'!$C$6:$L$47,10,FALSE))</f>
        <v/>
      </c>
      <c r="AC58" s="456">
        <f>IF(AC57="","",VLOOKUP(AC57,'【記載例】標準様式１（勤務表_シフト記号表）'!$C$6:$L$47,10,FALSE))</f>
        <v>8</v>
      </c>
      <c r="AD58" s="454">
        <f>IF(AD57="","",VLOOKUP(AD57,'【記載例】標準様式１（勤務表_シフト記号表）'!$C$6:$L$47,10,FALSE))</f>
        <v>8</v>
      </c>
      <c r="AE58" s="455" t="str">
        <f>IF(AE57="","",VLOOKUP(AE57,'【記載例】標準様式１（勤務表_シフト記号表）'!$C$6:$L$47,10,FALSE))</f>
        <v/>
      </c>
      <c r="AF58" s="455">
        <f>IF(AF57="","",VLOOKUP(AF57,'【記載例】標準様式１（勤務表_シフト記号表）'!$C$6:$L$47,10,FALSE))</f>
        <v>8</v>
      </c>
      <c r="AG58" s="455">
        <f>IF(AG57="","",VLOOKUP(AG57,'【記載例】標準様式１（勤務表_シフト記号表）'!$C$6:$L$47,10,FALSE))</f>
        <v>8</v>
      </c>
      <c r="AH58" s="455">
        <f>IF(AH57="","",VLOOKUP(AH57,'【記載例】標準様式１（勤務表_シフト記号表）'!$C$6:$L$47,10,FALSE))</f>
        <v>8</v>
      </c>
      <c r="AI58" s="455">
        <f>IF(AI57="","",VLOOKUP(AI57,'【記載例】標準様式１（勤務表_シフト記号表）'!$C$6:$L$47,10,FALSE))</f>
        <v>7.9999999999999982</v>
      </c>
      <c r="AJ58" s="456" t="str">
        <f>IF(AJ57="","",VLOOKUP(AJ57,'【記載例】標準様式１（勤務表_シフト記号表）'!$C$6:$L$47,10,FALSE))</f>
        <v/>
      </c>
      <c r="AK58" s="454">
        <f>IF(AK57="","",VLOOKUP(AK57,'【記載例】標準様式１（勤務表_シフト記号表）'!$C$6:$L$47,10,FALSE))</f>
        <v>8</v>
      </c>
      <c r="AL58" s="455">
        <f>IF(AL57="","",VLOOKUP(AL57,'【記載例】標準様式１（勤務表_シフト記号表）'!$C$6:$L$47,10,FALSE))</f>
        <v>7.9999999999999982</v>
      </c>
      <c r="AM58" s="455" t="str">
        <f>IF(AM57="","",VLOOKUP(AM57,'【記載例】標準様式１（勤務表_シフト記号表）'!$C$6:$L$47,10,FALSE))</f>
        <v/>
      </c>
      <c r="AN58" s="455">
        <f>IF(AN57="","",VLOOKUP(AN57,'【記載例】標準様式１（勤務表_シフト記号表）'!$C$6:$L$47,10,FALSE))</f>
        <v>8</v>
      </c>
      <c r="AO58" s="455">
        <f>IF(AO57="","",VLOOKUP(AO57,'【記載例】標準様式１（勤務表_シフト記号表）'!$C$6:$L$47,10,FALSE))</f>
        <v>8</v>
      </c>
      <c r="AP58" s="455">
        <f>IF(AP57="","",VLOOKUP(AP57,'【記載例】標準様式１（勤務表_シフト記号表）'!$C$6:$L$47,10,FALSE))</f>
        <v>8</v>
      </c>
      <c r="AQ58" s="456" t="str">
        <f>IF(AQ57="","",VLOOKUP(AQ57,'【記載例】標準様式１（勤務表_シフト記号表）'!$C$6:$L$47,10,FALSE))</f>
        <v/>
      </c>
      <c r="AR58" s="454" t="str">
        <f>IF(AR57="","",VLOOKUP(AR57,'【記載例】標準様式１（勤務表_シフト記号表）'!$C$6:$L$47,10,FALSE))</f>
        <v/>
      </c>
      <c r="AS58" s="455">
        <f>IF(AS57="","",VLOOKUP(AS57,'【記載例】標準様式１（勤務表_シフト記号表）'!$C$6:$L$47,10,FALSE))</f>
        <v>8</v>
      </c>
      <c r="AT58" s="455">
        <f>IF(AT57="","",VLOOKUP(AT57,'【記載例】標準様式１（勤務表_シフト記号表）'!$C$6:$L$47,10,FALSE))</f>
        <v>7.9999999999999982</v>
      </c>
      <c r="AU58" s="455" t="str">
        <f>IF(AU57="","",VLOOKUP(AU57,'【記載例】標準様式１（勤務表_シフト記号表）'!$C$6:$L$47,10,FALSE))</f>
        <v/>
      </c>
      <c r="AV58" s="455">
        <f>IF(AV57="","",VLOOKUP(AV57,'【記載例】標準様式１（勤務表_シフト記号表）'!$C$6:$L$47,10,FALSE))</f>
        <v>8</v>
      </c>
      <c r="AW58" s="455">
        <f>IF(AW57="","",VLOOKUP(AW57,'【記載例】標準様式１（勤務表_シフト記号表）'!$C$6:$L$47,10,FALSE))</f>
        <v>8</v>
      </c>
      <c r="AX58" s="456">
        <f>IF(AX57="","",VLOOKUP(AX57,'【記載例】標準様式１（勤務表_シフト記号表）'!$C$6:$L$47,10,FALSE))</f>
        <v>8</v>
      </c>
      <c r="AY58" s="454" t="str">
        <f>IF(AY57="","",VLOOKUP(AY57,'【記載例】標準様式１（勤務表_シフト記号表）'!$C$6:$L$47,10,FALSE))</f>
        <v/>
      </c>
      <c r="AZ58" s="455" t="str">
        <f>IF(AZ57="","",VLOOKUP(AZ57,'【記載例】標準様式１（勤務表_シフト記号表）'!$C$6:$L$47,10,FALSE))</f>
        <v/>
      </c>
      <c r="BA58" s="455" t="str">
        <f>IF(BA57="","",VLOOKUP(BA57,'【記載例】標準様式１（勤務表_シフト記号表）'!$C$6:$L$47,10,FALSE))</f>
        <v/>
      </c>
      <c r="BB58" s="1213">
        <f>IF($BE$3="４週",SUM(W58:AX58),IF($BE$3="暦月",SUM(W58:BA58),""))</f>
        <v>160</v>
      </c>
      <c r="BC58" s="1214"/>
      <c r="BD58" s="1215">
        <f>IF($BE$3="４週",BB58/4,IF($BE$3="暦月",(BB58/($BE$8/7)),""))</f>
        <v>40</v>
      </c>
      <c r="BE58" s="1214"/>
      <c r="BF58" s="1210"/>
      <c r="BG58" s="1211"/>
      <c r="BH58" s="1211"/>
      <c r="BI58" s="1211"/>
      <c r="BJ58" s="1212"/>
    </row>
    <row r="59" spans="2:62" ht="20.25" customHeight="1">
      <c r="B59" s="1152">
        <f>B57+1</f>
        <v>22</v>
      </c>
      <c r="C59" s="1216" t="s">
        <v>507</v>
      </c>
      <c r="D59" s="1143"/>
      <c r="E59" s="449"/>
      <c r="F59" s="450"/>
      <c r="G59" s="449"/>
      <c r="H59" s="450"/>
      <c r="I59" s="1217" t="s">
        <v>481</v>
      </c>
      <c r="J59" s="1218"/>
      <c r="K59" s="1141" t="s">
        <v>482</v>
      </c>
      <c r="L59" s="1142"/>
      <c r="M59" s="1142"/>
      <c r="N59" s="1143"/>
      <c r="O59" s="1147" t="s">
        <v>525</v>
      </c>
      <c r="P59" s="1148"/>
      <c r="Q59" s="1148"/>
      <c r="R59" s="1148"/>
      <c r="S59" s="1149"/>
      <c r="T59" s="469" t="s">
        <v>484</v>
      </c>
      <c r="U59" s="470"/>
      <c r="V59" s="471"/>
      <c r="W59" s="462" t="s">
        <v>504</v>
      </c>
      <c r="X59" s="463"/>
      <c r="Y59" s="463" t="s">
        <v>501</v>
      </c>
      <c r="Z59" s="463" t="s">
        <v>502</v>
      </c>
      <c r="AA59" s="463" t="s">
        <v>504</v>
      </c>
      <c r="AB59" s="463" t="s">
        <v>503</v>
      </c>
      <c r="AC59" s="464"/>
      <c r="AD59" s="462" t="s">
        <v>503</v>
      </c>
      <c r="AE59" s="463" t="s">
        <v>504</v>
      </c>
      <c r="AF59" s="463"/>
      <c r="AG59" s="463" t="s">
        <v>501</v>
      </c>
      <c r="AH59" s="463" t="s">
        <v>502</v>
      </c>
      <c r="AI59" s="463" t="s">
        <v>504</v>
      </c>
      <c r="AJ59" s="464"/>
      <c r="AK59" s="462" t="s">
        <v>503</v>
      </c>
      <c r="AL59" s="463" t="s">
        <v>504</v>
      </c>
      <c r="AM59" s="463"/>
      <c r="AN59" s="463"/>
      <c r="AO59" s="463" t="s">
        <v>501</v>
      </c>
      <c r="AP59" s="463" t="s">
        <v>502</v>
      </c>
      <c r="AQ59" s="464" t="s">
        <v>503</v>
      </c>
      <c r="AR59" s="462" t="s">
        <v>503</v>
      </c>
      <c r="AS59" s="463"/>
      <c r="AT59" s="463" t="s">
        <v>504</v>
      </c>
      <c r="AU59" s="463" t="s">
        <v>503</v>
      </c>
      <c r="AV59" s="463"/>
      <c r="AW59" s="463" t="s">
        <v>501</v>
      </c>
      <c r="AX59" s="464" t="s">
        <v>502</v>
      </c>
      <c r="AY59" s="462"/>
      <c r="AZ59" s="463"/>
      <c r="BA59" s="465"/>
      <c r="BB59" s="1150"/>
      <c r="BC59" s="1151"/>
      <c r="BD59" s="1205"/>
      <c r="BE59" s="1206"/>
      <c r="BF59" s="1207"/>
      <c r="BG59" s="1208"/>
      <c r="BH59" s="1208"/>
      <c r="BI59" s="1208"/>
      <c r="BJ59" s="1209"/>
    </row>
    <row r="60" spans="2:62" ht="20.25" customHeight="1">
      <c r="B60" s="1153"/>
      <c r="C60" s="1156"/>
      <c r="D60" s="1146"/>
      <c r="E60" s="449"/>
      <c r="F60" s="450" t="str">
        <f>C59</f>
        <v>介護職員</v>
      </c>
      <c r="G60" s="449"/>
      <c r="H60" s="450" t="str">
        <f>I59</f>
        <v>A</v>
      </c>
      <c r="I60" s="1159"/>
      <c r="J60" s="1160"/>
      <c r="K60" s="1144"/>
      <c r="L60" s="1145"/>
      <c r="M60" s="1145"/>
      <c r="N60" s="1146"/>
      <c r="O60" s="1147"/>
      <c r="P60" s="1148"/>
      <c r="Q60" s="1148"/>
      <c r="R60" s="1148"/>
      <c r="S60" s="1149"/>
      <c r="T60" s="466" t="s">
        <v>487</v>
      </c>
      <c r="U60" s="467"/>
      <c r="V60" s="468"/>
      <c r="W60" s="454">
        <f>IF(W59="","",VLOOKUP(W59,'【記載例】標準様式１（勤務表_シフト記号表）'!$C$6:$L$47,10,FALSE))</f>
        <v>8</v>
      </c>
      <c r="X60" s="455" t="str">
        <f>IF(X59="","",VLOOKUP(X59,'【記載例】標準様式１（勤務表_シフト記号表）'!$C$6:$L$47,10,FALSE))</f>
        <v/>
      </c>
      <c r="Y60" s="455">
        <f>IF(Y59="","",VLOOKUP(Y59,'【記載例】標準様式１（勤務表_シフト記号表）'!$C$6:$L$47,10,FALSE))</f>
        <v>8</v>
      </c>
      <c r="Z60" s="455">
        <f>IF(Z59="","",VLOOKUP(Z59,'【記載例】標準様式１（勤務表_シフト記号表）'!$C$6:$L$47,10,FALSE))</f>
        <v>8</v>
      </c>
      <c r="AA60" s="455">
        <f>IF(AA59="","",VLOOKUP(AA59,'【記載例】標準様式１（勤務表_シフト記号表）'!$C$6:$L$47,10,FALSE))</f>
        <v>8</v>
      </c>
      <c r="AB60" s="455">
        <f>IF(AB59="","",VLOOKUP(AB59,'【記載例】標準様式１（勤務表_シフト記号表）'!$C$6:$L$47,10,FALSE))</f>
        <v>7.9999999999999982</v>
      </c>
      <c r="AC60" s="456" t="str">
        <f>IF(AC59="","",VLOOKUP(AC59,'【記載例】標準様式１（勤務表_シフト記号表）'!$C$6:$L$47,10,FALSE))</f>
        <v/>
      </c>
      <c r="AD60" s="454">
        <f>IF(AD59="","",VLOOKUP(AD59,'【記載例】標準様式１（勤務表_シフト記号表）'!$C$6:$L$47,10,FALSE))</f>
        <v>7.9999999999999982</v>
      </c>
      <c r="AE60" s="455">
        <f>IF(AE59="","",VLOOKUP(AE59,'【記載例】標準様式１（勤務表_シフト記号表）'!$C$6:$L$47,10,FALSE))</f>
        <v>8</v>
      </c>
      <c r="AF60" s="455" t="str">
        <f>IF(AF59="","",VLOOKUP(AF59,'【記載例】標準様式１（勤務表_シフト記号表）'!$C$6:$L$47,10,FALSE))</f>
        <v/>
      </c>
      <c r="AG60" s="455">
        <f>IF(AG59="","",VLOOKUP(AG59,'【記載例】標準様式１（勤務表_シフト記号表）'!$C$6:$L$47,10,FALSE))</f>
        <v>8</v>
      </c>
      <c r="AH60" s="455">
        <f>IF(AH59="","",VLOOKUP(AH59,'【記載例】標準様式１（勤務表_シフト記号表）'!$C$6:$L$47,10,FALSE))</f>
        <v>8</v>
      </c>
      <c r="AI60" s="455">
        <f>IF(AI59="","",VLOOKUP(AI59,'【記載例】標準様式１（勤務表_シフト記号表）'!$C$6:$L$47,10,FALSE))</f>
        <v>8</v>
      </c>
      <c r="AJ60" s="456" t="str">
        <f>IF(AJ59="","",VLOOKUP(AJ59,'【記載例】標準様式１（勤務表_シフト記号表）'!$C$6:$L$47,10,FALSE))</f>
        <v/>
      </c>
      <c r="AK60" s="454">
        <f>IF(AK59="","",VLOOKUP(AK59,'【記載例】標準様式１（勤務表_シフト記号表）'!$C$6:$L$47,10,FALSE))</f>
        <v>7.9999999999999982</v>
      </c>
      <c r="AL60" s="455">
        <f>IF(AL59="","",VLOOKUP(AL59,'【記載例】標準様式１（勤務表_シフト記号表）'!$C$6:$L$47,10,FALSE))</f>
        <v>8</v>
      </c>
      <c r="AM60" s="455" t="str">
        <f>IF(AM59="","",VLOOKUP(AM59,'【記載例】標準様式１（勤務表_シフト記号表）'!$C$6:$L$47,10,FALSE))</f>
        <v/>
      </c>
      <c r="AN60" s="455" t="str">
        <f>IF(AN59="","",VLOOKUP(AN59,'【記載例】標準様式１（勤務表_シフト記号表）'!$C$6:$L$47,10,FALSE))</f>
        <v/>
      </c>
      <c r="AO60" s="455">
        <f>IF(AO59="","",VLOOKUP(AO59,'【記載例】標準様式１（勤務表_シフト記号表）'!$C$6:$L$47,10,FALSE))</f>
        <v>8</v>
      </c>
      <c r="AP60" s="455">
        <f>IF(AP59="","",VLOOKUP(AP59,'【記載例】標準様式１（勤務表_シフト記号表）'!$C$6:$L$47,10,FALSE))</f>
        <v>8</v>
      </c>
      <c r="AQ60" s="456">
        <f>IF(AQ59="","",VLOOKUP(AQ59,'【記載例】標準様式１（勤務表_シフト記号表）'!$C$6:$L$47,10,FALSE))</f>
        <v>7.9999999999999982</v>
      </c>
      <c r="AR60" s="454">
        <f>IF(AR59="","",VLOOKUP(AR59,'【記載例】標準様式１（勤務表_シフト記号表）'!$C$6:$L$47,10,FALSE))</f>
        <v>7.9999999999999982</v>
      </c>
      <c r="AS60" s="455" t="str">
        <f>IF(AS59="","",VLOOKUP(AS59,'【記載例】標準様式１（勤務表_シフト記号表）'!$C$6:$L$47,10,FALSE))</f>
        <v/>
      </c>
      <c r="AT60" s="455">
        <f>IF(AT59="","",VLOOKUP(AT59,'【記載例】標準様式１（勤務表_シフト記号表）'!$C$6:$L$47,10,FALSE))</f>
        <v>8</v>
      </c>
      <c r="AU60" s="455">
        <f>IF(AU59="","",VLOOKUP(AU59,'【記載例】標準様式１（勤務表_シフト記号表）'!$C$6:$L$47,10,FALSE))</f>
        <v>7.9999999999999982</v>
      </c>
      <c r="AV60" s="455" t="str">
        <f>IF(AV59="","",VLOOKUP(AV59,'【記載例】標準様式１（勤務表_シフト記号表）'!$C$6:$L$47,10,FALSE))</f>
        <v/>
      </c>
      <c r="AW60" s="455">
        <f>IF(AW59="","",VLOOKUP(AW59,'【記載例】標準様式１（勤務表_シフト記号表）'!$C$6:$L$47,10,FALSE))</f>
        <v>8</v>
      </c>
      <c r="AX60" s="456">
        <f>IF(AX59="","",VLOOKUP(AX59,'【記載例】標準様式１（勤務表_シフト記号表）'!$C$6:$L$47,10,FALSE))</f>
        <v>8</v>
      </c>
      <c r="AY60" s="454" t="str">
        <f>IF(AY59="","",VLOOKUP(AY59,'【記載例】標準様式１（勤務表_シフト記号表）'!$C$6:$L$47,10,FALSE))</f>
        <v/>
      </c>
      <c r="AZ60" s="455" t="str">
        <f>IF(AZ59="","",VLOOKUP(AZ59,'【記載例】標準様式１（勤務表_シフト記号表）'!$C$6:$L$47,10,FALSE))</f>
        <v/>
      </c>
      <c r="BA60" s="455" t="str">
        <f>IF(BA59="","",VLOOKUP(BA59,'【記載例】標準様式１（勤務表_シフト記号表）'!$C$6:$L$47,10,FALSE))</f>
        <v/>
      </c>
      <c r="BB60" s="1213">
        <f>IF($BE$3="４週",SUM(W60:AX60),IF($BE$3="暦月",SUM(W60:BA60),""))</f>
        <v>160</v>
      </c>
      <c r="BC60" s="1214"/>
      <c r="BD60" s="1215">
        <f>IF($BE$3="４週",BB60/4,IF($BE$3="暦月",(BB60/($BE$8/7)),""))</f>
        <v>40</v>
      </c>
      <c r="BE60" s="1214"/>
      <c r="BF60" s="1210"/>
      <c r="BG60" s="1211"/>
      <c r="BH60" s="1211"/>
      <c r="BI60" s="1211"/>
      <c r="BJ60" s="1212"/>
    </row>
    <row r="61" spans="2:62" ht="20.25" customHeight="1">
      <c r="B61" s="1152">
        <f>B59+1</f>
        <v>23</v>
      </c>
      <c r="C61" s="1216" t="s">
        <v>507</v>
      </c>
      <c r="D61" s="1143"/>
      <c r="E61" s="449"/>
      <c r="F61" s="450"/>
      <c r="G61" s="449"/>
      <c r="H61" s="450"/>
      <c r="I61" s="1217" t="s">
        <v>481</v>
      </c>
      <c r="J61" s="1218"/>
      <c r="K61" s="1141" t="s">
        <v>482</v>
      </c>
      <c r="L61" s="1142"/>
      <c r="M61" s="1142"/>
      <c r="N61" s="1143"/>
      <c r="O61" s="1147" t="s">
        <v>526</v>
      </c>
      <c r="P61" s="1148"/>
      <c r="Q61" s="1148"/>
      <c r="R61" s="1148"/>
      <c r="S61" s="1149"/>
      <c r="T61" s="469" t="s">
        <v>484</v>
      </c>
      <c r="U61" s="470"/>
      <c r="V61" s="471"/>
      <c r="W61" s="462" t="s">
        <v>503</v>
      </c>
      <c r="X61" s="463" t="s">
        <v>504</v>
      </c>
      <c r="Y61" s="463"/>
      <c r="Z61" s="463" t="s">
        <v>501</v>
      </c>
      <c r="AA61" s="463" t="s">
        <v>502</v>
      </c>
      <c r="AB61" s="463"/>
      <c r="AC61" s="464" t="s">
        <v>503</v>
      </c>
      <c r="AD61" s="462" t="s">
        <v>504</v>
      </c>
      <c r="AE61" s="463" t="s">
        <v>504</v>
      </c>
      <c r="AF61" s="463" t="s">
        <v>503</v>
      </c>
      <c r="AG61" s="463"/>
      <c r="AH61" s="463" t="s">
        <v>501</v>
      </c>
      <c r="AI61" s="463" t="s">
        <v>502</v>
      </c>
      <c r="AJ61" s="464"/>
      <c r="AK61" s="462" t="s">
        <v>504</v>
      </c>
      <c r="AL61" s="463"/>
      <c r="AM61" s="463" t="s">
        <v>504</v>
      </c>
      <c r="AN61" s="463" t="s">
        <v>504</v>
      </c>
      <c r="AO61" s="463"/>
      <c r="AP61" s="463" t="s">
        <v>501</v>
      </c>
      <c r="AQ61" s="464" t="s">
        <v>502</v>
      </c>
      <c r="AR61" s="462" t="s">
        <v>504</v>
      </c>
      <c r="AS61" s="463" t="s">
        <v>503</v>
      </c>
      <c r="AT61" s="463"/>
      <c r="AU61" s="463" t="s">
        <v>504</v>
      </c>
      <c r="AV61" s="463" t="s">
        <v>514</v>
      </c>
      <c r="AW61" s="463"/>
      <c r="AX61" s="464" t="s">
        <v>501</v>
      </c>
      <c r="AY61" s="462"/>
      <c r="AZ61" s="463"/>
      <c r="BA61" s="465"/>
      <c r="BB61" s="1150"/>
      <c r="BC61" s="1151"/>
      <c r="BD61" s="1205"/>
      <c r="BE61" s="1206"/>
      <c r="BF61" s="1207"/>
      <c r="BG61" s="1208"/>
      <c r="BH61" s="1208"/>
      <c r="BI61" s="1208"/>
      <c r="BJ61" s="1209"/>
    </row>
    <row r="62" spans="2:62" ht="20.25" customHeight="1">
      <c r="B62" s="1153"/>
      <c r="C62" s="1156"/>
      <c r="D62" s="1146"/>
      <c r="E62" s="449"/>
      <c r="F62" s="450" t="str">
        <f>C61</f>
        <v>介護職員</v>
      </c>
      <c r="G62" s="449"/>
      <c r="H62" s="450" t="str">
        <f>I61</f>
        <v>A</v>
      </c>
      <c r="I62" s="1159"/>
      <c r="J62" s="1160"/>
      <c r="K62" s="1144"/>
      <c r="L62" s="1145"/>
      <c r="M62" s="1145"/>
      <c r="N62" s="1146"/>
      <c r="O62" s="1147"/>
      <c r="P62" s="1148"/>
      <c r="Q62" s="1148"/>
      <c r="R62" s="1148"/>
      <c r="S62" s="1149"/>
      <c r="T62" s="466" t="s">
        <v>487</v>
      </c>
      <c r="U62" s="467"/>
      <c r="V62" s="468"/>
      <c r="W62" s="454">
        <f>IF(W61="","",VLOOKUP(W61,'【記載例】標準様式１（勤務表_シフト記号表）'!$C$6:$L$47,10,FALSE))</f>
        <v>7.9999999999999982</v>
      </c>
      <c r="X62" s="455">
        <f>IF(X61="","",VLOOKUP(X61,'【記載例】標準様式１（勤務表_シフト記号表）'!$C$6:$L$47,10,FALSE))</f>
        <v>8</v>
      </c>
      <c r="Y62" s="455" t="str">
        <f>IF(Y61="","",VLOOKUP(Y61,'【記載例】標準様式１（勤務表_シフト記号表）'!$C$6:$L$47,10,FALSE))</f>
        <v/>
      </c>
      <c r="Z62" s="455">
        <f>IF(Z61="","",VLOOKUP(Z61,'【記載例】標準様式１（勤務表_シフト記号表）'!$C$6:$L$47,10,FALSE))</f>
        <v>8</v>
      </c>
      <c r="AA62" s="455">
        <f>IF(AA61="","",VLOOKUP(AA61,'【記載例】標準様式１（勤務表_シフト記号表）'!$C$6:$L$47,10,FALSE))</f>
        <v>8</v>
      </c>
      <c r="AB62" s="455" t="str">
        <f>IF(AB61="","",VLOOKUP(AB61,'【記載例】標準様式１（勤務表_シフト記号表）'!$C$6:$L$47,10,FALSE))</f>
        <v/>
      </c>
      <c r="AC62" s="456">
        <f>IF(AC61="","",VLOOKUP(AC61,'【記載例】標準様式１（勤務表_シフト記号表）'!$C$6:$L$47,10,FALSE))</f>
        <v>7.9999999999999982</v>
      </c>
      <c r="AD62" s="454">
        <f>IF(AD61="","",VLOOKUP(AD61,'【記載例】標準様式１（勤務表_シフト記号表）'!$C$6:$L$47,10,FALSE))</f>
        <v>8</v>
      </c>
      <c r="AE62" s="455">
        <f>IF(AE61="","",VLOOKUP(AE61,'【記載例】標準様式１（勤務表_シフト記号表）'!$C$6:$L$47,10,FALSE))</f>
        <v>8</v>
      </c>
      <c r="AF62" s="455">
        <f>IF(AF61="","",VLOOKUP(AF61,'【記載例】標準様式１（勤務表_シフト記号表）'!$C$6:$L$47,10,FALSE))</f>
        <v>7.9999999999999982</v>
      </c>
      <c r="AG62" s="455" t="str">
        <f>IF(AG61="","",VLOOKUP(AG61,'【記載例】標準様式１（勤務表_シフト記号表）'!$C$6:$L$47,10,FALSE))</f>
        <v/>
      </c>
      <c r="AH62" s="455">
        <f>IF(AH61="","",VLOOKUP(AH61,'【記載例】標準様式１（勤務表_シフト記号表）'!$C$6:$L$47,10,FALSE))</f>
        <v>8</v>
      </c>
      <c r="AI62" s="455">
        <f>IF(AI61="","",VLOOKUP(AI61,'【記載例】標準様式１（勤務表_シフト記号表）'!$C$6:$L$47,10,FALSE))</f>
        <v>8</v>
      </c>
      <c r="AJ62" s="456" t="str">
        <f>IF(AJ61="","",VLOOKUP(AJ61,'【記載例】標準様式１（勤務表_シフト記号表）'!$C$6:$L$47,10,FALSE))</f>
        <v/>
      </c>
      <c r="AK62" s="454">
        <f>IF(AK61="","",VLOOKUP(AK61,'【記載例】標準様式１（勤務表_シフト記号表）'!$C$6:$L$47,10,FALSE))</f>
        <v>8</v>
      </c>
      <c r="AL62" s="455" t="str">
        <f>IF(AL61="","",VLOOKUP(AL61,'【記載例】標準様式１（勤務表_シフト記号表）'!$C$6:$L$47,10,FALSE))</f>
        <v/>
      </c>
      <c r="AM62" s="455">
        <f>IF(AM61="","",VLOOKUP(AM61,'【記載例】標準様式１（勤務表_シフト記号表）'!$C$6:$L$47,10,FALSE))</f>
        <v>8</v>
      </c>
      <c r="AN62" s="455">
        <f>IF(AN61="","",VLOOKUP(AN61,'【記載例】標準様式１（勤務表_シフト記号表）'!$C$6:$L$47,10,FALSE))</f>
        <v>8</v>
      </c>
      <c r="AO62" s="455" t="str">
        <f>IF(AO61="","",VLOOKUP(AO61,'【記載例】標準様式１（勤務表_シフト記号表）'!$C$6:$L$47,10,FALSE))</f>
        <v/>
      </c>
      <c r="AP62" s="455">
        <f>IF(AP61="","",VLOOKUP(AP61,'【記載例】標準様式１（勤務表_シフト記号表）'!$C$6:$L$47,10,FALSE))</f>
        <v>8</v>
      </c>
      <c r="AQ62" s="456">
        <f>IF(AQ61="","",VLOOKUP(AQ61,'【記載例】標準様式１（勤務表_シフト記号表）'!$C$6:$L$47,10,FALSE))</f>
        <v>8</v>
      </c>
      <c r="AR62" s="454">
        <f>IF(AR61="","",VLOOKUP(AR61,'【記載例】標準様式１（勤務表_シフト記号表）'!$C$6:$L$47,10,FALSE))</f>
        <v>8</v>
      </c>
      <c r="AS62" s="455">
        <f>IF(AS61="","",VLOOKUP(AS61,'【記載例】標準様式１（勤務表_シフト記号表）'!$C$6:$L$47,10,FALSE))</f>
        <v>7.9999999999999982</v>
      </c>
      <c r="AT62" s="455" t="str">
        <f>IF(AT61="","",VLOOKUP(AT61,'【記載例】標準様式１（勤務表_シフト記号表）'!$C$6:$L$47,10,FALSE))</f>
        <v/>
      </c>
      <c r="AU62" s="455">
        <f>IF(AU61="","",VLOOKUP(AU61,'【記載例】標準様式１（勤務表_シフト記号表）'!$C$6:$L$47,10,FALSE))</f>
        <v>8</v>
      </c>
      <c r="AV62" s="455">
        <f>IF(AV61="","",VLOOKUP(AV61,'【記載例】標準様式１（勤務表_シフト記号表）'!$C$6:$L$47,10,FALSE))</f>
        <v>8</v>
      </c>
      <c r="AW62" s="455" t="str">
        <f>IF(AW61="","",VLOOKUP(AW61,'【記載例】標準様式１（勤務表_シフト記号表）'!$C$6:$L$47,10,FALSE))</f>
        <v/>
      </c>
      <c r="AX62" s="456">
        <f>IF(AX61="","",VLOOKUP(AX61,'【記載例】標準様式１（勤務表_シフト記号表）'!$C$6:$L$47,10,FALSE))</f>
        <v>8</v>
      </c>
      <c r="AY62" s="454" t="str">
        <f>IF(AY61="","",VLOOKUP(AY61,'【記載例】標準様式１（勤務表_シフト記号表）'!$C$6:$L$47,10,FALSE))</f>
        <v/>
      </c>
      <c r="AZ62" s="455" t="str">
        <f>IF(AZ61="","",VLOOKUP(AZ61,'【記載例】標準様式１（勤務表_シフト記号表）'!$C$6:$L$47,10,FALSE))</f>
        <v/>
      </c>
      <c r="BA62" s="455" t="str">
        <f>IF(BA61="","",VLOOKUP(BA61,'【記載例】標準様式１（勤務表_シフト記号表）'!$C$6:$L$47,10,FALSE))</f>
        <v/>
      </c>
      <c r="BB62" s="1213">
        <f>IF($BE$3="４週",SUM(W62:AX62),IF($BE$3="暦月",SUM(W62:BA62),""))</f>
        <v>160</v>
      </c>
      <c r="BC62" s="1214"/>
      <c r="BD62" s="1215">
        <f>IF($BE$3="４週",BB62/4,IF($BE$3="暦月",(BB62/($BE$8/7)),""))</f>
        <v>40</v>
      </c>
      <c r="BE62" s="1214"/>
      <c r="BF62" s="1210"/>
      <c r="BG62" s="1211"/>
      <c r="BH62" s="1211"/>
      <c r="BI62" s="1211"/>
      <c r="BJ62" s="1212"/>
    </row>
    <row r="63" spans="2:62" ht="20.25" customHeight="1">
      <c r="B63" s="1152">
        <f>B61+1</f>
        <v>24</v>
      </c>
      <c r="C63" s="1216" t="s">
        <v>507</v>
      </c>
      <c r="D63" s="1143"/>
      <c r="E63" s="449"/>
      <c r="F63" s="450"/>
      <c r="G63" s="449"/>
      <c r="H63" s="450"/>
      <c r="I63" s="1217" t="s">
        <v>515</v>
      </c>
      <c r="J63" s="1218"/>
      <c r="K63" s="1141" t="s">
        <v>482</v>
      </c>
      <c r="L63" s="1142"/>
      <c r="M63" s="1142"/>
      <c r="N63" s="1143"/>
      <c r="O63" s="1147" t="s">
        <v>527</v>
      </c>
      <c r="P63" s="1148"/>
      <c r="Q63" s="1148"/>
      <c r="R63" s="1148"/>
      <c r="S63" s="1149"/>
      <c r="T63" s="469" t="s">
        <v>484</v>
      </c>
      <c r="U63" s="470"/>
      <c r="V63" s="471"/>
      <c r="W63" s="462"/>
      <c r="X63" s="463" t="s">
        <v>503</v>
      </c>
      <c r="Y63" s="463" t="s">
        <v>504</v>
      </c>
      <c r="Z63" s="463"/>
      <c r="AA63" s="463" t="s">
        <v>504</v>
      </c>
      <c r="AB63" s="463" t="s">
        <v>504</v>
      </c>
      <c r="AC63" s="464"/>
      <c r="AD63" s="462"/>
      <c r="AE63" s="463" t="s">
        <v>503</v>
      </c>
      <c r="AF63" s="463" t="s">
        <v>504</v>
      </c>
      <c r="AG63" s="463" t="s">
        <v>504</v>
      </c>
      <c r="AH63" s="463"/>
      <c r="AI63" s="463"/>
      <c r="AJ63" s="464" t="s">
        <v>503</v>
      </c>
      <c r="AK63" s="462"/>
      <c r="AL63" s="463"/>
      <c r="AM63" s="463" t="s">
        <v>503</v>
      </c>
      <c r="AN63" s="463" t="s">
        <v>503</v>
      </c>
      <c r="AO63" s="463" t="s">
        <v>504</v>
      </c>
      <c r="AP63" s="463"/>
      <c r="AQ63" s="464" t="s">
        <v>504</v>
      </c>
      <c r="AR63" s="462"/>
      <c r="AS63" s="463" t="s">
        <v>504</v>
      </c>
      <c r="AT63" s="463" t="s">
        <v>504</v>
      </c>
      <c r="AU63" s="463"/>
      <c r="AV63" s="463" t="s">
        <v>504</v>
      </c>
      <c r="AW63" s="463" t="s">
        <v>503</v>
      </c>
      <c r="AX63" s="464"/>
      <c r="AY63" s="462"/>
      <c r="AZ63" s="463"/>
      <c r="BA63" s="465"/>
      <c r="BB63" s="1150"/>
      <c r="BC63" s="1151"/>
      <c r="BD63" s="1205"/>
      <c r="BE63" s="1206"/>
      <c r="BF63" s="1207"/>
      <c r="BG63" s="1208"/>
      <c r="BH63" s="1208"/>
      <c r="BI63" s="1208"/>
      <c r="BJ63" s="1209"/>
    </row>
    <row r="64" spans="2:62" ht="20.25" customHeight="1">
      <c r="B64" s="1153"/>
      <c r="C64" s="1156"/>
      <c r="D64" s="1146"/>
      <c r="E64" s="449"/>
      <c r="F64" s="450" t="str">
        <f>C63</f>
        <v>介護職員</v>
      </c>
      <c r="G64" s="449"/>
      <c r="H64" s="450" t="str">
        <f>I63</f>
        <v>C</v>
      </c>
      <c r="I64" s="1159"/>
      <c r="J64" s="1160"/>
      <c r="K64" s="1144"/>
      <c r="L64" s="1145"/>
      <c r="M64" s="1145"/>
      <c r="N64" s="1146"/>
      <c r="O64" s="1147"/>
      <c r="P64" s="1148"/>
      <c r="Q64" s="1148"/>
      <c r="R64" s="1148"/>
      <c r="S64" s="1149"/>
      <c r="T64" s="466" t="s">
        <v>487</v>
      </c>
      <c r="U64" s="467"/>
      <c r="V64" s="468"/>
      <c r="W64" s="454" t="str">
        <f>IF(W63="","",VLOOKUP(W63,'【記載例】標準様式１（勤務表_シフト記号表）'!$C$6:$L$47,10,FALSE))</f>
        <v/>
      </c>
      <c r="X64" s="455">
        <f>IF(X63="","",VLOOKUP(X63,'【記載例】標準様式１（勤務表_シフト記号表）'!$C$6:$L$47,10,FALSE))</f>
        <v>7.9999999999999982</v>
      </c>
      <c r="Y64" s="455">
        <f>IF(Y63="","",VLOOKUP(Y63,'【記載例】標準様式１（勤務表_シフト記号表）'!$C$6:$L$47,10,FALSE))</f>
        <v>8</v>
      </c>
      <c r="Z64" s="455" t="str">
        <f>IF(Z63="","",VLOOKUP(Z63,'【記載例】標準様式１（勤務表_シフト記号表）'!$C$6:$L$47,10,FALSE))</f>
        <v/>
      </c>
      <c r="AA64" s="455">
        <f>IF(AA63="","",VLOOKUP(AA63,'【記載例】標準様式１（勤務表_シフト記号表）'!$C$6:$L$47,10,FALSE))</f>
        <v>8</v>
      </c>
      <c r="AB64" s="455">
        <f>IF(AB63="","",VLOOKUP(AB63,'【記載例】標準様式１（勤務表_シフト記号表）'!$C$6:$L$47,10,FALSE))</f>
        <v>8</v>
      </c>
      <c r="AC64" s="456" t="str">
        <f>IF(AC63="","",VLOOKUP(AC63,'【記載例】標準様式１（勤務表_シフト記号表）'!$C$6:$L$47,10,FALSE))</f>
        <v/>
      </c>
      <c r="AD64" s="454" t="str">
        <f>IF(AD63="","",VLOOKUP(AD63,'【記載例】標準様式１（勤務表_シフト記号表）'!$C$6:$L$47,10,FALSE))</f>
        <v/>
      </c>
      <c r="AE64" s="455">
        <f>IF(AE63="","",VLOOKUP(AE63,'【記載例】標準様式１（勤務表_シフト記号表）'!$C$6:$L$47,10,FALSE))</f>
        <v>7.9999999999999982</v>
      </c>
      <c r="AF64" s="455">
        <f>IF(AF63="","",VLOOKUP(AF63,'【記載例】標準様式１（勤務表_シフト記号表）'!$C$6:$L$47,10,FALSE))</f>
        <v>8</v>
      </c>
      <c r="AG64" s="455">
        <f>IF(AG63="","",VLOOKUP(AG63,'【記載例】標準様式１（勤務表_シフト記号表）'!$C$6:$L$47,10,FALSE))</f>
        <v>8</v>
      </c>
      <c r="AH64" s="455" t="str">
        <f>IF(AH63="","",VLOOKUP(AH63,'【記載例】標準様式１（勤務表_シフト記号表）'!$C$6:$L$47,10,FALSE))</f>
        <v/>
      </c>
      <c r="AI64" s="455" t="str">
        <f>IF(AI63="","",VLOOKUP(AI63,'【記載例】標準様式１（勤務表_シフト記号表）'!$C$6:$L$47,10,FALSE))</f>
        <v/>
      </c>
      <c r="AJ64" s="456">
        <f>IF(AJ63="","",VLOOKUP(AJ63,'【記載例】標準様式１（勤務表_シフト記号表）'!$C$6:$L$47,10,FALSE))</f>
        <v>7.9999999999999982</v>
      </c>
      <c r="AK64" s="454" t="str">
        <f>IF(AK63="","",VLOOKUP(AK63,'【記載例】標準様式１（勤務表_シフト記号表）'!$C$6:$L$47,10,FALSE))</f>
        <v/>
      </c>
      <c r="AL64" s="455" t="str">
        <f>IF(AL63="","",VLOOKUP(AL63,'【記載例】標準様式１（勤務表_シフト記号表）'!$C$6:$L$47,10,FALSE))</f>
        <v/>
      </c>
      <c r="AM64" s="455">
        <f>IF(AM63="","",VLOOKUP(AM63,'【記載例】標準様式１（勤務表_シフト記号表）'!$C$6:$L$47,10,FALSE))</f>
        <v>7.9999999999999982</v>
      </c>
      <c r="AN64" s="455">
        <f>IF(AN63="","",VLOOKUP(AN63,'【記載例】標準様式１（勤務表_シフト記号表）'!$C$6:$L$47,10,FALSE))</f>
        <v>7.9999999999999982</v>
      </c>
      <c r="AO64" s="455">
        <f>IF(AO63="","",VLOOKUP(AO63,'【記載例】標準様式１（勤務表_シフト記号表）'!$C$6:$L$47,10,FALSE))</f>
        <v>8</v>
      </c>
      <c r="AP64" s="455" t="str">
        <f>IF(AP63="","",VLOOKUP(AP63,'【記載例】標準様式１（勤務表_シフト記号表）'!$C$6:$L$47,10,FALSE))</f>
        <v/>
      </c>
      <c r="AQ64" s="456">
        <f>IF(AQ63="","",VLOOKUP(AQ63,'【記載例】標準様式１（勤務表_シフト記号表）'!$C$6:$L$47,10,FALSE))</f>
        <v>8</v>
      </c>
      <c r="AR64" s="454" t="str">
        <f>IF(AR63="","",VLOOKUP(AR63,'【記載例】標準様式１（勤務表_シフト記号表）'!$C$6:$L$47,10,FALSE))</f>
        <v/>
      </c>
      <c r="AS64" s="455">
        <f>IF(AS63="","",VLOOKUP(AS63,'【記載例】標準様式１（勤務表_シフト記号表）'!$C$6:$L$47,10,FALSE))</f>
        <v>8</v>
      </c>
      <c r="AT64" s="455">
        <f>IF(AT63="","",VLOOKUP(AT63,'【記載例】標準様式１（勤務表_シフト記号表）'!$C$6:$L$47,10,FALSE))</f>
        <v>8</v>
      </c>
      <c r="AU64" s="455" t="str">
        <f>IF(AU63="","",VLOOKUP(AU63,'【記載例】標準様式１（勤務表_シフト記号表）'!$C$6:$L$47,10,FALSE))</f>
        <v/>
      </c>
      <c r="AV64" s="455">
        <f>IF(AV63="","",VLOOKUP(AV63,'【記載例】標準様式１（勤務表_シフト記号表）'!$C$6:$L$47,10,FALSE))</f>
        <v>8</v>
      </c>
      <c r="AW64" s="455">
        <f>IF(AW63="","",VLOOKUP(AW63,'【記載例】標準様式１（勤務表_シフト記号表）'!$C$6:$L$47,10,FALSE))</f>
        <v>7.9999999999999982</v>
      </c>
      <c r="AX64" s="456" t="str">
        <f>IF(AX63="","",VLOOKUP(AX63,'【記載例】標準様式１（勤務表_シフト記号表）'!$C$6:$L$47,10,FALSE))</f>
        <v/>
      </c>
      <c r="AY64" s="454" t="str">
        <f>IF(AY63="","",VLOOKUP(AY63,'【記載例】標準様式１（勤務表_シフト記号表）'!$C$6:$L$47,10,FALSE))</f>
        <v/>
      </c>
      <c r="AZ64" s="455" t="str">
        <f>IF(AZ63="","",VLOOKUP(AZ63,'【記載例】標準様式１（勤務表_シフト記号表）'!$C$6:$L$47,10,FALSE))</f>
        <v/>
      </c>
      <c r="BA64" s="455" t="str">
        <f>IF(BA63="","",VLOOKUP(BA63,'【記載例】標準様式１（勤務表_シフト記号表）'!$C$6:$L$47,10,FALSE))</f>
        <v/>
      </c>
      <c r="BB64" s="1213">
        <f>IF($BE$3="４週",SUM(W64:AX64),IF($BE$3="暦月",SUM(W64:BA64),""))</f>
        <v>128</v>
      </c>
      <c r="BC64" s="1214"/>
      <c r="BD64" s="1215">
        <f>IF($BE$3="４週",BB64/4,IF($BE$3="暦月",(BB64/($BE$8/7)),""))</f>
        <v>32</v>
      </c>
      <c r="BE64" s="1214"/>
      <c r="BF64" s="1210"/>
      <c r="BG64" s="1211"/>
      <c r="BH64" s="1211"/>
      <c r="BI64" s="1211"/>
      <c r="BJ64" s="1212"/>
    </row>
    <row r="65" spans="2:62" ht="20.25" customHeight="1">
      <c r="B65" s="1152">
        <f>B63+1</f>
        <v>25</v>
      </c>
      <c r="C65" s="1216" t="s">
        <v>507</v>
      </c>
      <c r="D65" s="1143"/>
      <c r="E65" s="449"/>
      <c r="F65" s="450"/>
      <c r="G65" s="449"/>
      <c r="H65" s="450"/>
      <c r="I65" s="1217" t="s">
        <v>481</v>
      </c>
      <c r="J65" s="1218"/>
      <c r="K65" s="1141" t="s">
        <v>508</v>
      </c>
      <c r="L65" s="1142"/>
      <c r="M65" s="1142"/>
      <c r="N65" s="1143"/>
      <c r="O65" s="1147" t="s">
        <v>528</v>
      </c>
      <c r="P65" s="1148"/>
      <c r="Q65" s="1148"/>
      <c r="R65" s="1148"/>
      <c r="S65" s="1149"/>
      <c r="T65" s="469" t="s">
        <v>484</v>
      </c>
      <c r="U65" s="470"/>
      <c r="V65" s="471"/>
      <c r="W65" s="462" t="s">
        <v>504</v>
      </c>
      <c r="X65" s="463" t="s">
        <v>504</v>
      </c>
      <c r="Y65" s="463"/>
      <c r="Z65" s="463"/>
      <c r="AA65" s="463" t="s">
        <v>501</v>
      </c>
      <c r="AB65" s="463" t="s">
        <v>502</v>
      </c>
      <c r="AC65" s="464" t="s">
        <v>503</v>
      </c>
      <c r="AD65" s="462" t="s">
        <v>503</v>
      </c>
      <c r="AE65" s="463"/>
      <c r="AF65" s="463" t="s">
        <v>504</v>
      </c>
      <c r="AG65" s="463" t="s">
        <v>504</v>
      </c>
      <c r="AH65" s="463"/>
      <c r="AI65" s="463" t="s">
        <v>501</v>
      </c>
      <c r="AJ65" s="464" t="s">
        <v>502</v>
      </c>
      <c r="AK65" s="462" t="s">
        <v>503</v>
      </c>
      <c r="AL65" s="463" t="s">
        <v>503</v>
      </c>
      <c r="AM65" s="463"/>
      <c r="AN65" s="463" t="s">
        <v>504</v>
      </c>
      <c r="AO65" s="463"/>
      <c r="AP65" s="463"/>
      <c r="AQ65" s="464" t="s">
        <v>501</v>
      </c>
      <c r="AR65" s="462" t="s">
        <v>502</v>
      </c>
      <c r="AS65" s="463" t="s">
        <v>503</v>
      </c>
      <c r="AT65" s="463" t="s">
        <v>503</v>
      </c>
      <c r="AU65" s="463"/>
      <c r="AV65" s="463" t="s">
        <v>503</v>
      </c>
      <c r="AW65" s="463" t="s">
        <v>504</v>
      </c>
      <c r="AX65" s="464" t="s">
        <v>504</v>
      </c>
      <c r="AY65" s="462"/>
      <c r="AZ65" s="463"/>
      <c r="BA65" s="465"/>
      <c r="BB65" s="1150"/>
      <c r="BC65" s="1151"/>
      <c r="BD65" s="1205"/>
      <c r="BE65" s="1206"/>
      <c r="BF65" s="1207"/>
      <c r="BG65" s="1208"/>
      <c r="BH65" s="1208"/>
      <c r="BI65" s="1208"/>
      <c r="BJ65" s="1209"/>
    </row>
    <row r="66" spans="2:62" ht="20.25" customHeight="1">
      <c r="B66" s="1153"/>
      <c r="C66" s="1156"/>
      <c r="D66" s="1146"/>
      <c r="E66" s="449"/>
      <c r="F66" s="450" t="str">
        <f>C65</f>
        <v>介護職員</v>
      </c>
      <c r="G66" s="449"/>
      <c r="H66" s="450" t="str">
        <f>I65</f>
        <v>A</v>
      </c>
      <c r="I66" s="1159"/>
      <c r="J66" s="1160"/>
      <c r="K66" s="1144"/>
      <c r="L66" s="1145"/>
      <c r="M66" s="1145"/>
      <c r="N66" s="1146"/>
      <c r="O66" s="1147"/>
      <c r="P66" s="1148"/>
      <c r="Q66" s="1148"/>
      <c r="R66" s="1148"/>
      <c r="S66" s="1149"/>
      <c r="T66" s="466" t="s">
        <v>487</v>
      </c>
      <c r="U66" s="467"/>
      <c r="V66" s="468"/>
      <c r="W66" s="454">
        <f>IF(W65="","",VLOOKUP(W65,'【記載例】標準様式１（勤務表_シフト記号表）'!$C$6:$L$47,10,FALSE))</f>
        <v>8</v>
      </c>
      <c r="X66" s="455">
        <f>IF(X65="","",VLOOKUP(X65,'【記載例】標準様式１（勤務表_シフト記号表）'!$C$6:$L$47,10,FALSE))</f>
        <v>8</v>
      </c>
      <c r="Y66" s="455" t="str">
        <f>IF(Y65="","",VLOOKUP(Y65,'【記載例】標準様式１（勤務表_シフト記号表）'!$C$6:$L$47,10,FALSE))</f>
        <v/>
      </c>
      <c r="Z66" s="455" t="str">
        <f>IF(Z65="","",VLOOKUP(Z65,'【記載例】標準様式１（勤務表_シフト記号表）'!$C$6:$L$47,10,FALSE))</f>
        <v/>
      </c>
      <c r="AA66" s="455">
        <f>IF(AA65="","",VLOOKUP(AA65,'【記載例】標準様式１（勤務表_シフト記号表）'!$C$6:$L$47,10,FALSE))</f>
        <v>8</v>
      </c>
      <c r="AB66" s="455">
        <f>IF(AB65="","",VLOOKUP(AB65,'【記載例】標準様式１（勤務表_シフト記号表）'!$C$6:$L$47,10,FALSE))</f>
        <v>8</v>
      </c>
      <c r="AC66" s="456">
        <f>IF(AC65="","",VLOOKUP(AC65,'【記載例】標準様式１（勤務表_シフト記号表）'!$C$6:$L$47,10,FALSE))</f>
        <v>7.9999999999999982</v>
      </c>
      <c r="AD66" s="454">
        <f>IF(AD65="","",VLOOKUP(AD65,'【記載例】標準様式１（勤務表_シフト記号表）'!$C$6:$L$47,10,FALSE))</f>
        <v>7.9999999999999982</v>
      </c>
      <c r="AE66" s="455" t="str">
        <f>IF(AE65="","",VLOOKUP(AE65,'【記載例】標準様式１（勤務表_シフト記号表）'!$C$6:$L$47,10,FALSE))</f>
        <v/>
      </c>
      <c r="AF66" s="455">
        <f>IF(AF65="","",VLOOKUP(AF65,'【記載例】標準様式１（勤務表_シフト記号表）'!$C$6:$L$47,10,FALSE))</f>
        <v>8</v>
      </c>
      <c r="AG66" s="455">
        <f>IF(AG65="","",VLOOKUP(AG65,'【記載例】標準様式１（勤務表_シフト記号表）'!$C$6:$L$47,10,FALSE))</f>
        <v>8</v>
      </c>
      <c r="AH66" s="455" t="str">
        <f>IF(AH65="","",VLOOKUP(AH65,'【記載例】標準様式１（勤務表_シフト記号表）'!$C$6:$L$47,10,FALSE))</f>
        <v/>
      </c>
      <c r="AI66" s="455">
        <f>IF(AI65="","",VLOOKUP(AI65,'【記載例】標準様式１（勤務表_シフト記号表）'!$C$6:$L$47,10,FALSE))</f>
        <v>8</v>
      </c>
      <c r="AJ66" s="456">
        <f>IF(AJ65="","",VLOOKUP(AJ65,'【記載例】標準様式１（勤務表_シフト記号表）'!$C$6:$L$47,10,FALSE))</f>
        <v>8</v>
      </c>
      <c r="AK66" s="454">
        <f>IF(AK65="","",VLOOKUP(AK65,'【記載例】標準様式１（勤務表_シフト記号表）'!$C$6:$L$47,10,FALSE))</f>
        <v>7.9999999999999982</v>
      </c>
      <c r="AL66" s="455">
        <f>IF(AL65="","",VLOOKUP(AL65,'【記載例】標準様式１（勤務表_シフト記号表）'!$C$6:$L$47,10,FALSE))</f>
        <v>7.9999999999999982</v>
      </c>
      <c r="AM66" s="455" t="str">
        <f>IF(AM65="","",VLOOKUP(AM65,'【記載例】標準様式１（勤務表_シフト記号表）'!$C$6:$L$47,10,FALSE))</f>
        <v/>
      </c>
      <c r="AN66" s="455">
        <f>IF(AN65="","",VLOOKUP(AN65,'【記載例】標準様式１（勤務表_シフト記号表）'!$C$6:$L$47,10,FALSE))</f>
        <v>8</v>
      </c>
      <c r="AO66" s="455" t="str">
        <f>IF(AO65="","",VLOOKUP(AO65,'【記載例】標準様式１（勤務表_シフト記号表）'!$C$6:$L$47,10,FALSE))</f>
        <v/>
      </c>
      <c r="AP66" s="455" t="str">
        <f>IF(AP65="","",VLOOKUP(AP65,'【記載例】標準様式１（勤務表_シフト記号表）'!$C$6:$L$47,10,FALSE))</f>
        <v/>
      </c>
      <c r="AQ66" s="456">
        <f>IF(AQ65="","",VLOOKUP(AQ65,'【記載例】標準様式１（勤務表_シフト記号表）'!$C$6:$L$47,10,FALSE))</f>
        <v>8</v>
      </c>
      <c r="AR66" s="454">
        <f>IF(AR65="","",VLOOKUP(AR65,'【記載例】標準様式１（勤務表_シフト記号表）'!$C$6:$L$47,10,FALSE))</f>
        <v>8</v>
      </c>
      <c r="AS66" s="455">
        <f>IF(AS65="","",VLOOKUP(AS65,'【記載例】標準様式１（勤務表_シフト記号表）'!$C$6:$L$47,10,FALSE))</f>
        <v>7.9999999999999982</v>
      </c>
      <c r="AT66" s="455">
        <f>IF(AT65="","",VLOOKUP(AT65,'【記載例】標準様式１（勤務表_シフト記号表）'!$C$6:$L$47,10,FALSE))</f>
        <v>7.9999999999999982</v>
      </c>
      <c r="AU66" s="455" t="str">
        <f>IF(AU65="","",VLOOKUP(AU65,'【記載例】標準様式１（勤務表_シフト記号表）'!$C$6:$L$47,10,FALSE))</f>
        <v/>
      </c>
      <c r="AV66" s="455">
        <f>IF(AV65="","",VLOOKUP(AV65,'【記載例】標準様式１（勤務表_シフト記号表）'!$C$6:$L$47,10,FALSE))</f>
        <v>7.9999999999999982</v>
      </c>
      <c r="AW66" s="455">
        <f>IF(AW65="","",VLOOKUP(AW65,'【記載例】標準様式１（勤務表_シフト記号表）'!$C$6:$L$47,10,FALSE))</f>
        <v>8</v>
      </c>
      <c r="AX66" s="456">
        <f>IF(AX65="","",VLOOKUP(AX65,'【記載例】標準様式１（勤務表_シフト記号表）'!$C$6:$L$47,10,FALSE))</f>
        <v>8</v>
      </c>
      <c r="AY66" s="454" t="str">
        <f>IF(AY65="","",VLOOKUP(AY65,'【記載例】標準様式１（勤務表_シフト記号表）'!$C$6:$L$47,10,FALSE))</f>
        <v/>
      </c>
      <c r="AZ66" s="455" t="str">
        <f>IF(AZ65="","",VLOOKUP(AZ65,'【記載例】標準様式１（勤務表_シフト記号表）'!$C$6:$L$47,10,FALSE))</f>
        <v/>
      </c>
      <c r="BA66" s="455" t="str">
        <f>IF(BA65="","",VLOOKUP(BA65,'【記載例】標準様式１（勤務表_シフト記号表）'!$C$6:$L$47,10,FALSE))</f>
        <v/>
      </c>
      <c r="BB66" s="1213">
        <f>IF($BE$3="４週",SUM(W66:AX66),IF($BE$3="暦月",SUM(W66:BA66),""))</f>
        <v>160</v>
      </c>
      <c r="BC66" s="1214"/>
      <c r="BD66" s="1215">
        <f>IF($BE$3="４週",BB66/4,IF($BE$3="暦月",(BB66/($BE$8/7)),""))</f>
        <v>40</v>
      </c>
      <c r="BE66" s="1214"/>
      <c r="BF66" s="1210"/>
      <c r="BG66" s="1211"/>
      <c r="BH66" s="1211"/>
      <c r="BI66" s="1211"/>
      <c r="BJ66" s="1212"/>
    </row>
    <row r="67" spans="2:62" ht="20.25" customHeight="1">
      <c r="B67" s="1152">
        <f>B65+1</f>
        <v>26</v>
      </c>
      <c r="C67" s="1216" t="s">
        <v>507</v>
      </c>
      <c r="D67" s="1143"/>
      <c r="E67" s="449"/>
      <c r="F67" s="450"/>
      <c r="G67" s="449"/>
      <c r="H67" s="450"/>
      <c r="I67" s="1217" t="s">
        <v>481</v>
      </c>
      <c r="J67" s="1218"/>
      <c r="K67" s="1141" t="s">
        <v>482</v>
      </c>
      <c r="L67" s="1142"/>
      <c r="M67" s="1142"/>
      <c r="N67" s="1143"/>
      <c r="O67" s="1147" t="s">
        <v>529</v>
      </c>
      <c r="P67" s="1148"/>
      <c r="Q67" s="1148"/>
      <c r="R67" s="1148"/>
      <c r="S67" s="1149"/>
      <c r="T67" s="469" t="s">
        <v>484</v>
      </c>
      <c r="U67" s="470"/>
      <c r="V67" s="471"/>
      <c r="W67" s="462"/>
      <c r="X67" s="463" t="s">
        <v>503</v>
      </c>
      <c r="Y67" s="463" t="s">
        <v>504</v>
      </c>
      <c r="Z67" s="463" t="s">
        <v>504</v>
      </c>
      <c r="AA67" s="463"/>
      <c r="AB67" s="463" t="s">
        <v>501</v>
      </c>
      <c r="AC67" s="464" t="s">
        <v>502</v>
      </c>
      <c r="AD67" s="462" t="s">
        <v>504</v>
      </c>
      <c r="AE67" s="463"/>
      <c r="AF67" s="463" t="s">
        <v>504</v>
      </c>
      <c r="AG67" s="463" t="s">
        <v>504</v>
      </c>
      <c r="AH67" s="463"/>
      <c r="AI67" s="463"/>
      <c r="AJ67" s="464" t="s">
        <v>501</v>
      </c>
      <c r="AK67" s="462" t="s">
        <v>502</v>
      </c>
      <c r="AL67" s="463" t="s">
        <v>504</v>
      </c>
      <c r="AM67" s="463" t="s">
        <v>504</v>
      </c>
      <c r="AN67" s="463" t="s">
        <v>504</v>
      </c>
      <c r="AO67" s="463" t="s">
        <v>503</v>
      </c>
      <c r="AP67" s="463" t="s">
        <v>503</v>
      </c>
      <c r="AQ67" s="464"/>
      <c r="AR67" s="462" t="s">
        <v>501</v>
      </c>
      <c r="AS67" s="463" t="s">
        <v>502</v>
      </c>
      <c r="AT67" s="463" t="s">
        <v>503</v>
      </c>
      <c r="AU67" s="463" t="s">
        <v>504</v>
      </c>
      <c r="AV67" s="463"/>
      <c r="AW67" s="463"/>
      <c r="AX67" s="464" t="s">
        <v>503</v>
      </c>
      <c r="AY67" s="462"/>
      <c r="AZ67" s="463"/>
      <c r="BA67" s="465"/>
      <c r="BB67" s="1150"/>
      <c r="BC67" s="1151"/>
      <c r="BD67" s="1205"/>
      <c r="BE67" s="1206"/>
      <c r="BF67" s="1207"/>
      <c r="BG67" s="1208"/>
      <c r="BH67" s="1208"/>
      <c r="BI67" s="1208"/>
      <c r="BJ67" s="1209"/>
    </row>
    <row r="68" spans="2:62" ht="20.25" customHeight="1">
      <c r="B68" s="1153"/>
      <c r="C68" s="1156"/>
      <c r="D68" s="1146"/>
      <c r="E68" s="449"/>
      <c r="F68" s="450" t="str">
        <f>C67</f>
        <v>介護職員</v>
      </c>
      <c r="G68" s="449"/>
      <c r="H68" s="450" t="str">
        <f>I67</f>
        <v>A</v>
      </c>
      <c r="I68" s="1159"/>
      <c r="J68" s="1160"/>
      <c r="K68" s="1144"/>
      <c r="L68" s="1145"/>
      <c r="M68" s="1145"/>
      <c r="N68" s="1146"/>
      <c r="O68" s="1147"/>
      <c r="P68" s="1148"/>
      <c r="Q68" s="1148"/>
      <c r="R68" s="1148"/>
      <c r="S68" s="1149"/>
      <c r="T68" s="466" t="s">
        <v>487</v>
      </c>
      <c r="U68" s="467"/>
      <c r="V68" s="468"/>
      <c r="W68" s="454" t="str">
        <f>IF(W67="","",VLOOKUP(W67,'【記載例】標準様式１（勤務表_シフト記号表）'!$C$6:$L$47,10,FALSE))</f>
        <v/>
      </c>
      <c r="X68" s="455">
        <f>IF(X67="","",VLOOKUP(X67,'【記載例】標準様式１（勤務表_シフト記号表）'!$C$6:$L$47,10,FALSE))</f>
        <v>7.9999999999999982</v>
      </c>
      <c r="Y68" s="455">
        <f>IF(Y67="","",VLOOKUP(Y67,'【記載例】標準様式１（勤務表_シフト記号表）'!$C$6:$L$47,10,FALSE))</f>
        <v>8</v>
      </c>
      <c r="Z68" s="455">
        <f>IF(Z67="","",VLOOKUP(Z67,'【記載例】標準様式１（勤務表_シフト記号表）'!$C$6:$L$47,10,FALSE))</f>
        <v>8</v>
      </c>
      <c r="AA68" s="455" t="str">
        <f>IF(AA67="","",VLOOKUP(AA67,'【記載例】標準様式１（勤務表_シフト記号表）'!$C$6:$L$47,10,FALSE))</f>
        <v/>
      </c>
      <c r="AB68" s="455">
        <f>IF(AB67="","",VLOOKUP(AB67,'【記載例】標準様式１（勤務表_シフト記号表）'!$C$6:$L$47,10,FALSE))</f>
        <v>8</v>
      </c>
      <c r="AC68" s="456">
        <f>IF(AC67="","",VLOOKUP(AC67,'【記載例】標準様式１（勤務表_シフト記号表）'!$C$6:$L$47,10,FALSE))</f>
        <v>8</v>
      </c>
      <c r="AD68" s="454">
        <f>IF(AD67="","",VLOOKUP(AD67,'【記載例】標準様式１（勤務表_シフト記号表）'!$C$6:$L$47,10,FALSE))</f>
        <v>8</v>
      </c>
      <c r="AE68" s="455" t="str">
        <f>IF(AE67="","",VLOOKUP(AE67,'【記載例】標準様式１（勤務表_シフト記号表）'!$C$6:$L$47,10,FALSE))</f>
        <v/>
      </c>
      <c r="AF68" s="455">
        <f>IF(AF67="","",VLOOKUP(AF67,'【記載例】標準様式１（勤務表_シフト記号表）'!$C$6:$L$47,10,FALSE))</f>
        <v>8</v>
      </c>
      <c r="AG68" s="455">
        <f>IF(AG67="","",VLOOKUP(AG67,'【記載例】標準様式１（勤務表_シフト記号表）'!$C$6:$L$47,10,FALSE))</f>
        <v>8</v>
      </c>
      <c r="AH68" s="455" t="str">
        <f>IF(AH67="","",VLOOKUP(AH67,'【記載例】標準様式１（勤務表_シフト記号表）'!$C$6:$L$47,10,FALSE))</f>
        <v/>
      </c>
      <c r="AI68" s="455" t="str">
        <f>IF(AI67="","",VLOOKUP(AI67,'【記載例】標準様式１（勤務表_シフト記号表）'!$C$6:$L$47,10,FALSE))</f>
        <v/>
      </c>
      <c r="AJ68" s="456">
        <f>IF(AJ67="","",VLOOKUP(AJ67,'【記載例】標準様式１（勤務表_シフト記号表）'!$C$6:$L$47,10,FALSE))</f>
        <v>8</v>
      </c>
      <c r="AK68" s="454">
        <f>IF(AK67="","",VLOOKUP(AK67,'【記載例】標準様式１（勤務表_シフト記号表）'!$C$6:$L$47,10,FALSE))</f>
        <v>8</v>
      </c>
      <c r="AL68" s="455">
        <f>IF(AL67="","",VLOOKUP(AL67,'【記載例】標準様式１（勤務表_シフト記号表）'!$C$6:$L$47,10,FALSE))</f>
        <v>8</v>
      </c>
      <c r="AM68" s="455">
        <f>IF(AM67="","",VLOOKUP(AM67,'【記載例】標準様式１（勤務表_シフト記号表）'!$C$6:$L$47,10,FALSE))</f>
        <v>8</v>
      </c>
      <c r="AN68" s="455">
        <f>IF(AN67="","",VLOOKUP(AN67,'【記載例】標準様式１（勤務表_シフト記号表）'!$C$6:$L$47,10,FALSE))</f>
        <v>8</v>
      </c>
      <c r="AO68" s="455">
        <f>IF(AO67="","",VLOOKUP(AO67,'【記載例】標準様式１（勤務表_シフト記号表）'!$C$6:$L$47,10,FALSE))</f>
        <v>7.9999999999999982</v>
      </c>
      <c r="AP68" s="455">
        <f>IF(AP67="","",VLOOKUP(AP67,'【記載例】標準様式１（勤務表_シフト記号表）'!$C$6:$L$47,10,FALSE))</f>
        <v>7.9999999999999982</v>
      </c>
      <c r="AQ68" s="456" t="str">
        <f>IF(AQ67="","",VLOOKUP(AQ67,'【記載例】標準様式１（勤務表_シフト記号表）'!$C$6:$L$47,10,FALSE))</f>
        <v/>
      </c>
      <c r="AR68" s="454">
        <f>IF(AR67="","",VLOOKUP(AR67,'【記載例】標準様式１（勤務表_シフト記号表）'!$C$6:$L$47,10,FALSE))</f>
        <v>8</v>
      </c>
      <c r="AS68" s="455">
        <f>IF(AS67="","",VLOOKUP(AS67,'【記載例】標準様式１（勤務表_シフト記号表）'!$C$6:$L$47,10,FALSE))</f>
        <v>8</v>
      </c>
      <c r="AT68" s="455">
        <f>IF(AT67="","",VLOOKUP(AT67,'【記載例】標準様式１（勤務表_シフト記号表）'!$C$6:$L$47,10,FALSE))</f>
        <v>7.9999999999999982</v>
      </c>
      <c r="AU68" s="455">
        <f>IF(AU67="","",VLOOKUP(AU67,'【記載例】標準様式１（勤務表_シフト記号表）'!$C$6:$L$47,10,FALSE))</f>
        <v>8</v>
      </c>
      <c r="AV68" s="455" t="str">
        <f>IF(AV67="","",VLOOKUP(AV67,'【記載例】標準様式１（勤務表_シフト記号表）'!$C$6:$L$47,10,FALSE))</f>
        <v/>
      </c>
      <c r="AW68" s="455" t="str">
        <f>IF(AW67="","",VLOOKUP(AW67,'【記載例】標準様式１（勤務表_シフト記号表）'!$C$6:$L$47,10,FALSE))</f>
        <v/>
      </c>
      <c r="AX68" s="456">
        <f>IF(AX67="","",VLOOKUP(AX67,'【記載例】標準様式１（勤務表_シフト記号表）'!$C$6:$L$47,10,FALSE))</f>
        <v>7.9999999999999982</v>
      </c>
      <c r="AY68" s="454" t="str">
        <f>IF(AY67="","",VLOOKUP(AY67,'【記載例】標準様式１（勤務表_シフト記号表）'!$C$6:$L$47,10,FALSE))</f>
        <v/>
      </c>
      <c r="AZ68" s="455" t="str">
        <f>IF(AZ67="","",VLOOKUP(AZ67,'【記載例】標準様式１（勤務表_シフト記号表）'!$C$6:$L$47,10,FALSE))</f>
        <v/>
      </c>
      <c r="BA68" s="455" t="str">
        <f>IF(BA67="","",VLOOKUP(BA67,'【記載例】標準様式１（勤務表_シフト記号表）'!$C$6:$L$47,10,FALSE))</f>
        <v/>
      </c>
      <c r="BB68" s="1213">
        <f>IF($BE$3="４週",SUM(W68:AX68),IF($BE$3="暦月",SUM(W68:BA68),""))</f>
        <v>160</v>
      </c>
      <c r="BC68" s="1214"/>
      <c r="BD68" s="1215">
        <f>IF($BE$3="４週",BB68/4,IF($BE$3="暦月",(BB68/($BE$8/7)),""))</f>
        <v>40</v>
      </c>
      <c r="BE68" s="1214"/>
      <c r="BF68" s="1210"/>
      <c r="BG68" s="1211"/>
      <c r="BH68" s="1211"/>
      <c r="BI68" s="1211"/>
      <c r="BJ68" s="1212"/>
    </row>
    <row r="69" spans="2:62" ht="20.25" customHeight="1">
      <c r="B69" s="1152">
        <f>B67+1</f>
        <v>27</v>
      </c>
      <c r="C69" s="1216" t="s">
        <v>507</v>
      </c>
      <c r="D69" s="1143"/>
      <c r="E69" s="449"/>
      <c r="F69" s="450"/>
      <c r="G69" s="449"/>
      <c r="H69" s="450"/>
      <c r="I69" s="1217" t="s">
        <v>481</v>
      </c>
      <c r="J69" s="1218"/>
      <c r="K69" s="1141" t="s">
        <v>482</v>
      </c>
      <c r="L69" s="1142"/>
      <c r="M69" s="1142"/>
      <c r="N69" s="1143"/>
      <c r="O69" s="1147" t="s">
        <v>530</v>
      </c>
      <c r="P69" s="1148"/>
      <c r="Q69" s="1148"/>
      <c r="R69" s="1148"/>
      <c r="S69" s="1149"/>
      <c r="T69" s="469" t="s">
        <v>484</v>
      </c>
      <c r="U69" s="470"/>
      <c r="V69" s="471"/>
      <c r="W69" s="462" t="s">
        <v>503</v>
      </c>
      <c r="X69" s="463"/>
      <c r="Y69" s="463" t="s">
        <v>503</v>
      </c>
      <c r="Z69" s="463"/>
      <c r="AA69" s="463" t="s">
        <v>504</v>
      </c>
      <c r="AB69" s="463"/>
      <c r="AC69" s="464" t="s">
        <v>501</v>
      </c>
      <c r="AD69" s="462" t="s">
        <v>502</v>
      </c>
      <c r="AE69" s="463" t="s">
        <v>504</v>
      </c>
      <c r="AF69" s="463" t="s">
        <v>504</v>
      </c>
      <c r="AG69" s="463" t="s">
        <v>503</v>
      </c>
      <c r="AH69" s="463" t="s">
        <v>503</v>
      </c>
      <c r="AI69" s="463"/>
      <c r="AJ69" s="464" t="s">
        <v>504</v>
      </c>
      <c r="AK69" s="462" t="s">
        <v>501</v>
      </c>
      <c r="AL69" s="463" t="s">
        <v>502</v>
      </c>
      <c r="AM69" s="463" t="s">
        <v>503</v>
      </c>
      <c r="AN69" s="463"/>
      <c r="AO69" s="463" t="s">
        <v>504</v>
      </c>
      <c r="AP69" s="463" t="s">
        <v>504</v>
      </c>
      <c r="AQ69" s="464"/>
      <c r="AR69" s="462"/>
      <c r="AS69" s="463" t="s">
        <v>501</v>
      </c>
      <c r="AT69" s="463" t="s">
        <v>502</v>
      </c>
      <c r="AU69" s="463" t="s">
        <v>503</v>
      </c>
      <c r="AV69" s="463" t="s">
        <v>504</v>
      </c>
      <c r="AW69" s="463" t="s">
        <v>504</v>
      </c>
      <c r="AX69" s="464"/>
      <c r="AY69" s="462"/>
      <c r="AZ69" s="463"/>
      <c r="BA69" s="465"/>
      <c r="BB69" s="1150"/>
      <c r="BC69" s="1151"/>
      <c r="BD69" s="1205"/>
      <c r="BE69" s="1206"/>
      <c r="BF69" s="1207"/>
      <c r="BG69" s="1208"/>
      <c r="BH69" s="1208"/>
      <c r="BI69" s="1208"/>
      <c r="BJ69" s="1209"/>
    </row>
    <row r="70" spans="2:62" ht="20.25" customHeight="1">
      <c r="B70" s="1153"/>
      <c r="C70" s="1156"/>
      <c r="D70" s="1146"/>
      <c r="E70" s="449"/>
      <c r="F70" s="450" t="str">
        <f>C69</f>
        <v>介護職員</v>
      </c>
      <c r="G70" s="449"/>
      <c r="H70" s="450" t="str">
        <f>I69</f>
        <v>A</v>
      </c>
      <c r="I70" s="1159"/>
      <c r="J70" s="1160"/>
      <c r="K70" s="1144"/>
      <c r="L70" s="1145"/>
      <c r="M70" s="1145"/>
      <c r="N70" s="1146"/>
      <c r="O70" s="1147"/>
      <c r="P70" s="1148"/>
      <c r="Q70" s="1148"/>
      <c r="R70" s="1148"/>
      <c r="S70" s="1149"/>
      <c r="T70" s="466" t="s">
        <v>487</v>
      </c>
      <c r="U70" s="467"/>
      <c r="V70" s="468"/>
      <c r="W70" s="454">
        <f>IF(W69="","",VLOOKUP(W69,'【記載例】標準様式１（勤務表_シフト記号表）'!$C$6:$L$47,10,FALSE))</f>
        <v>7.9999999999999982</v>
      </c>
      <c r="X70" s="455" t="str">
        <f>IF(X69="","",VLOOKUP(X69,'【記載例】標準様式１（勤務表_シフト記号表）'!$C$6:$L$47,10,FALSE))</f>
        <v/>
      </c>
      <c r="Y70" s="455">
        <f>IF(Y69="","",VLOOKUP(Y69,'【記載例】標準様式１（勤務表_シフト記号表）'!$C$6:$L$47,10,FALSE))</f>
        <v>7.9999999999999982</v>
      </c>
      <c r="Z70" s="455" t="str">
        <f>IF(Z69="","",VLOOKUP(Z69,'【記載例】標準様式１（勤務表_シフト記号表）'!$C$6:$L$47,10,FALSE))</f>
        <v/>
      </c>
      <c r="AA70" s="455">
        <f>IF(AA69="","",VLOOKUP(AA69,'【記載例】標準様式１（勤務表_シフト記号表）'!$C$6:$L$47,10,FALSE))</f>
        <v>8</v>
      </c>
      <c r="AB70" s="455" t="str">
        <f>IF(AB69="","",VLOOKUP(AB69,'【記載例】標準様式１（勤務表_シフト記号表）'!$C$6:$L$47,10,FALSE))</f>
        <v/>
      </c>
      <c r="AC70" s="456">
        <f>IF(AC69="","",VLOOKUP(AC69,'【記載例】標準様式１（勤務表_シフト記号表）'!$C$6:$L$47,10,FALSE))</f>
        <v>8</v>
      </c>
      <c r="AD70" s="454">
        <f>IF(AD69="","",VLOOKUP(AD69,'【記載例】標準様式１（勤務表_シフト記号表）'!$C$6:$L$47,10,FALSE))</f>
        <v>8</v>
      </c>
      <c r="AE70" s="455">
        <f>IF(AE69="","",VLOOKUP(AE69,'【記載例】標準様式１（勤務表_シフト記号表）'!$C$6:$L$47,10,FALSE))</f>
        <v>8</v>
      </c>
      <c r="AF70" s="455">
        <f>IF(AF69="","",VLOOKUP(AF69,'【記載例】標準様式１（勤務表_シフト記号表）'!$C$6:$L$47,10,FALSE))</f>
        <v>8</v>
      </c>
      <c r="AG70" s="455">
        <f>IF(AG69="","",VLOOKUP(AG69,'【記載例】標準様式１（勤務表_シフト記号表）'!$C$6:$L$47,10,FALSE))</f>
        <v>7.9999999999999982</v>
      </c>
      <c r="AH70" s="455">
        <f>IF(AH69="","",VLOOKUP(AH69,'【記載例】標準様式１（勤務表_シフト記号表）'!$C$6:$L$47,10,FALSE))</f>
        <v>7.9999999999999982</v>
      </c>
      <c r="AI70" s="455" t="str">
        <f>IF(AI69="","",VLOOKUP(AI69,'【記載例】標準様式１（勤務表_シフト記号表）'!$C$6:$L$47,10,FALSE))</f>
        <v/>
      </c>
      <c r="AJ70" s="456">
        <f>IF(AJ69="","",VLOOKUP(AJ69,'【記載例】標準様式１（勤務表_シフト記号表）'!$C$6:$L$47,10,FALSE))</f>
        <v>8</v>
      </c>
      <c r="AK70" s="454">
        <f>IF(AK69="","",VLOOKUP(AK69,'【記載例】標準様式１（勤務表_シフト記号表）'!$C$6:$L$47,10,FALSE))</f>
        <v>8</v>
      </c>
      <c r="AL70" s="455">
        <f>IF(AL69="","",VLOOKUP(AL69,'【記載例】標準様式１（勤務表_シフト記号表）'!$C$6:$L$47,10,FALSE))</f>
        <v>8</v>
      </c>
      <c r="AM70" s="455">
        <f>IF(AM69="","",VLOOKUP(AM69,'【記載例】標準様式１（勤務表_シフト記号表）'!$C$6:$L$47,10,FALSE))</f>
        <v>7.9999999999999982</v>
      </c>
      <c r="AN70" s="455" t="str">
        <f>IF(AN69="","",VLOOKUP(AN69,'【記載例】標準様式１（勤務表_シフト記号表）'!$C$6:$L$47,10,FALSE))</f>
        <v/>
      </c>
      <c r="AO70" s="455">
        <f>IF(AO69="","",VLOOKUP(AO69,'【記載例】標準様式１（勤務表_シフト記号表）'!$C$6:$L$47,10,FALSE))</f>
        <v>8</v>
      </c>
      <c r="AP70" s="455">
        <f>IF(AP69="","",VLOOKUP(AP69,'【記載例】標準様式１（勤務表_シフト記号表）'!$C$6:$L$47,10,FALSE))</f>
        <v>8</v>
      </c>
      <c r="AQ70" s="456" t="str">
        <f>IF(AQ69="","",VLOOKUP(AQ69,'【記載例】標準様式１（勤務表_シフト記号表）'!$C$6:$L$47,10,FALSE))</f>
        <v/>
      </c>
      <c r="AR70" s="454" t="str">
        <f>IF(AR69="","",VLOOKUP(AR69,'【記載例】標準様式１（勤務表_シフト記号表）'!$C$6:$L$47,10,FALSE))</f>
        <v/>
      </c>
      <c r="AS70" s="455">
        <f>IF(AS69="","",VLOOKUP(AS69,'【記載例】標準様式１（勤務表_シフト記号表）'!$C$6:$L$47,10,FALSE))</f>
        <v>8</v>
      </c>
      <c r="AT70" s="455">
        <f>IF(AT69="","",VLOOKUP(AT69,'【記載例】標準様式１（勤務表_シフト記号表）'!$C$6:$L$47,10,FALSE))</f>
        <v>8</v>
      </c>
      <c r="AU70" s="455">
        <f>IF(AU69="","",VLOOKUP(AU69,'【記載例】標準様式１（勤務表_シフト記号表）'!$C$6:$L$47,10,FALSE))</f>
        <v>7.9999999999999982</v>
      </c>
      <c r="AV70" s="455">
        <f>IF(AV69="","",VLOOKUP(AV69,'【記載例】標準様式１（勤務表_シフト記号表）'!$C$6:$L$47,10,FALSE))</f>
        <v>8</v>
      </c>
      <c r="AW70" s="455">
        <f>IF(AW69="","",VLOOKUP(AW69,'【記載例】標準様式１（勤務表_シフト記号表）'!$C$6:$L$47,10,FALSE))</f>
        <v>8</v>
      </c>
      <c r="AX70" s="456" t="str">
        <f>IF(AX69="","",VLOOKUP(AX69,'【記載例】標準様式１（勤務表_シフト記号表）'!$C$6:$L$47,10,FALSE))</f>
        <v/>
      </c>
      <c r="AY70" s="454" t="str">
        <f>IF(AY69="","",VLOOKUP(AY69,'【記載例】標準様式１（勤務表_シフト記号表）'!$C$6:$L$47,10,FALSE))</f>
        <v/>
      </c>
      <c r="AZ70" s="455" t="str">
        <f>IF(AZ69="","",VLOOKUP(AZ69,'【記載例】標準様式１（勤務表_シフト記号表）'!$C$6:$L$47,10,FALSE))</f>
        <v/>
      </c>
      <c r="BA70" s="455" t="str">
        <f>IF(BA69="","",VLOOKUP(BA69,'【記載例】標準様式１（勤務表_シフト記号表）'!$C$6:$L$47,10,FALSE))</f>
        <v/>
      </c>
      <c r="BB70" s="1213">
        <f>IF($BE$3="４週",SUM(W70:AX70),IF($BE$3="暦月",SUM(W70:BA70),""))</f>
        <v>160</v>
      </c>
      <c r="BC70" s="1214"/>
      <c r="BD70" s="1215">
        <f>IF($BE$3="４週",BB70/4,IF($BE$3="暦月",(BB70/($BE$8/7)),""))</f>
        <v>40</v>
      </c>
      <c r="BE70" s="1214"/>
      <c r="BF70" s="1210"/>
      <c r="BG70" s="1211"/>
      <c r="BH70" s="1211"/>
      <c r="BI70" s="1211"/>
      <c r="BJ70" s="1212"/>
    </row>
    <row r="71" spans="2:62" ht="20.25" customHeight="1">
      <c r="B71" s="1152">
        <f>B69+1</f>
        <v>28</v>
      </c>
      <c r="C71" s="1216" t="s">
        <v>507</v>
      </c>
      <c r="D71" s="1143"/>
      <c r="E71" s="449"/>
      <c r="F71" s="450"/>
      <c r="G71" s="449"/>
      <c r="H71" s="450"/>
      <c r="I71" s="1217" t="s">
        <v>481</v>
      </c>
      <c r="J71" s="1218"/>
      <c r="K71" s="1141" t="s">
        <v>482</v>
      </c>
      <c r="L71" s="1142"/>
      <c r="M71" s="1142"/>
      <c r="N71" s="1143"/>
      <c r="O71" s="1147" t="s">
        <v>531</v>
      </c>
      <c r="P71" s="1148"/>
      <c r="Q71" s="1148"/>
      <c r="R71" s="1148"/>
      <c r="S71" s="1149"/>
      <c r="T71" s="469" t="s">
        <v>484</v>
      </c>
      <c r="U71" s="470"/>
      <c r="V71" s="471"/>
      <c r="W71" s="462" t="s">
        <v>521</v>
      </c>
      <c r="X71" s="463"/>
      <c r="Y71" s="463" t="s">
        <v>504</v>
      </c>
      <c r="Z71" s="463" t="s">
        <v>503</v>
      </c>
      <c r="AA71" s="463" t="s">
        <v>503</v>
      </c>
      <c r="AB71" s="463" t="s">
        <v>503</v>
      </c>
      <c r="AC71" s="464"/>
      <c r="AD71" s="462" t="s">
        <v>501</v>
      </c>
      <c r="AE71" s="463" t="s">
        <v>502</v>
      </c>
      <c r="AF71" s="463" t="s">
        <v>503</v>
      </c>
      <c r="AG71" s="463"/>
      <c r="AH71" s="463" t="s">
        <v>504</v>
      </c>
      <c r="AI71" s="463" t="s">
        <v>504</v>
      </c>
      <c r="AJ71" s="464"/>
      <c r="AK71" s="462"/>
      <c r="AL71" s="463" t="s">
        <v>501</v>
      </c>
      <c r="AM71" s="463" t="s">
        <v>502</v>
      </c>
      <c r="AN71" s="463" t="s">
        <v>503</v>
      </c>
      <c r="AO71" s="463"/>
      <c r="AP71" s="463" t="s">
        <v>504</v>
      </c>
      <c r="AQ71" s="464" t="s">
        <v>504</v>
      </c>
      <c r="AR71" s="462" t="s">
        <v>504</v>
      </c>
      <c r="AS71" s="463"/>
      <c r="AT71" s="463" t="s">
        <v>501</v>
      </c>
      <c r="AU71" s="463" t="s">
        <v>502</v>
      </c>
      <c r="AV71" s="463" t="s">
        <v>503</v>
      </c>
      <c r="AW71" s="463"/>
      <c r="AX71" s="464" t="s">
        <v>504</v>
      </c>
      <c r="AY71" s="462"/>
      <c r="AZ71" s="463"/>
      <c r="BA71" s="465"/>
      <c r="BB71" s="1150"/>
      <c r="BC71" s="1151"/>
      <c r="BD71" s="1205"/>
      <c r="BE71" s="1206"/>
      <c r="BF71" s="1207"/>
      <c r="BG71" s="1208"/>
      <c r="BH71" s="1208"/>
      <c r="BI71" s="1208"/>
      <c r="BJ71" s="1209"/>
    </row>
    <row r="72" spans="2:62" ht="20.25" customHeight="1">
      <c r="B72" s="1153"/>
      <c r="C72" s="1156"/>
      <c r="D72" s="1146"/>
      <c r="E72" s="449"/>
      <c r="F72" s="450" t="str">
        <f>C71</f>
        <v>介護職員</v>
      </c>
      <c r="G72" s="449"/>
      <c r="H72" s="450" t="str">
        <f>I71</f>
        <v>A</v>
      </c>
      <c r="I72" s="1159"/>
      <c r="J72" s="1160"/>
      <c r="K72" s="1144"/>
      <c r="L72" s="1145"/>
      <c r="M72" s="1145"/>
      <c r="N72" s="1146"/>
      <c r="O72" s="1147"/>
      <c r="P72" s="1148"/>
      <c r="Q72" s="1148"/>
      <c r="R72" s="1148"/>
      <c r="S72" s="1149"/>
      <c r="T72" s="466" t="s">
        <v>487</v>
      </c>
      <c r="U72" s="467"/>
      <c r="V72" s="468"/>
      <c r="W72" s="454">
        <f>IF(W71="","",VLOOKUP(W71,'【記載例】標準様式１（勤務表_シフト記号表）'!$C$6:$L$47,10,FALSE))</f>
        <v>8</v>
      </c>
      <c r="X72" s="455" t="str">
        <f>IF(X71="","",VLOOKUP(X71,'【記載例】標準様式１（勤務表_シフト記号表）'!$C$6:$L$47,10,FALSE))</f>
        <v/>
      </c>
      <c r="Y72" s="455">
        <f>IF(Y71="","",VLOOKUP(Y71,'【記載例】標準様式１（勤務表_シフト記号表）'!$C$6:$L$47,10,FALSE))</f>
        <v>8</v>
      </c>
      <c r="Z72" s="455">
        <f>IF(Z71="","",VLOOKUP(Z71,'【記載例】標準様式１（勤務表_シフト記号表）'!$C$6:$L$47,10,FALSE))</f>
        <v>7.9999999999999982</v>
      </c>
      <c r="AA72" s="455">
        <f>IF(AA71="","",VLOOKUP(AA71,'【記載例】標準様式１（勤務表_シフト記号表）'!$C$6:$L$47,10,FALSE))</f>
        <v>7.9999999999999982</v>
      </c>
      <c r="AB72" s="455">
        <f>IF(AB71="","",VLOOKUP(AB71,'【記載例】標準様式１（勤務表_シフト記号表）'!$C$6:$L$47,10,FALSE))</f>
        <v>7.9999999999999982</v>
      </c>
      <c r="AC72" s="456" t="str">
        <f>IF(AC71="","",VLOOKUP(AC71,'【記載例】標準様式１（勤務表_シフト記号表）'!$C$6:$L$47,10,FALSE))</f>
        <v/>
      </c>
      <c r="AD72" s="454">
        <f>IF(AD71="","",VLOOKUP(AD71,'【記載例】標準様式１（勤務表_シフト記号表）'!$C$6:$L$47,10,FALSE))</f>
        <v>8</v>
      </c>
      <c r="AE72" s="455">
        <f>IF(AE71="","",VLOOKUP(AE71,'【記載例】標準様式１（勤務表_シフト記号表）'!$C$6:$L$47,10,FALSE))</f>
        <v>8</v>
      </c>
      <c r="AF72" s="455">
        <f>IF(AF71="","",VLOOKUP(AF71,'【記載例】標準様式１（勤務表_シフト記号表）'!$C$6:$L$47,10,FALSE))</f>
        <v>7.9999999999999982</v>
      </c>
      <c r="AG72" s="455" t="str">
        <f>IF(AG71="","",VLOOKUP(AG71,'【記載例】標準様式１（勤務表_シフト記号表）'!$C$6:$L$47,10,FALSE))</f>
        <v/>
      </c>
      <c r="AH72" s="455">
        <f>IF(AH71="","",VLOOKUP(AH71,'【記載例】標準様式１（勤務表_シフト記号表）'!$C$6:$L$47,10,FALSE))</f>
        <v>8</v>
      </c>
      <c r="AI72" s="455">
        <f>IF(AI71="","",VLOOKUP(AI71,'【記載例】標準様式１（勤務表_シフト記号表）'!$C$6:$L$47,10,FALSE))</f>
        <v>8</v>
      </c>
      <c r="AJ72" s="456" t="str">
        <f>IF(AJ71="","",VLOOKUP(AJ71,'【記載例】標準様式１（勤務表_シフト記号表）'!$C$6:$L$47,10,FALSE))</f>
        <v/>
      </c>
      <c r="AK72" s="454" t="str">
        <f>IF(AK71="","",VLOOKUP(AK71,'【記載例】標準様式１（勤務表_シフト記号表）'!$C$6:$L$47,10,FALSE))</f>
        <v/>
      </c>
      <c r="AL72" s="455">
        <f>IF(AL71="","",VLOOKUP(AL71,'【記載例】標準様式１（勤務表_シフト記号表）'!$C$6:$L$47,10,FALSE))</f>
        <v>8</v>
      </c>
      <c r="AM72" s="455">
        <f>IF(AM71="","",VLOOKUP(AM71,'【記載例】標準様式１（勤務表_シフト記号表）'!$C$6:$L$47,10,FALSE))</f>
        <v>8</v>
      </c>
      <c r="AN72" s="455">
        <f>IF(AN71="","",VLOOKUP(AN71,'【記載例】標準様式１（勤務表_シフト記号表）'!$C$6:$L$47,10,FALSE))</f>
        <v>7.9999999999999982</v>
      </c>
      <c r="AO72" s="455" t="str">
        <f>IF(AO71="","",VLOOKUP(AO71,'【記載例】標準様式１（勤務表_シフト記号表）'!$C$6:$L$47,10,FALSE))</f>
        <v/>
      </c>
      <c r="AP72" s="455">
        <f>IF(AP71="","",VLOOKUP(AP71,'【記載例】標準様式１（勤務表_シフト記号表）'!$C$6:$L$47,10,FALSE))</f>
        <v>8</v>
      </c>
      <c r="AQ72" s="456">
        <f>IF(AQ71="","",VLOOKUP(AQ71,'【記載例】標準様式１（勤務表_シフト記号表）'!$C$6:$L$47,10,FALSE))</f>
        <v>8</v>
      </c>
      <c r="AR72" s="454">
        <f>IF(AR71="","",VLOOKUP(AR71,'【記載例】標準様式１（勤務表_シフト記号表）'!$C$6:$L$47,10,FALSE))</f>
        <v>8</v>
      </c>
      <c r="AS72" s="455" t="str">
        <f>IF(AS71="","",VLOOKUP(AS71,'【記載例】標準様式１（勤務表_シフト記号表）'!$C$6:$L$47,10,FALSE))</f>
        <v/>
      </c>
      <c r="AT72" s="455">
        <f>IF(AT71="","",VLOOKUP(AT71,'【記載例】標準様式１（勤務表_シフト記号表）'!$C$6:$L$47,10,FALSE))</f>
        <v>8</v>
      </c>
      <c r="AU72" s="455">
        <f>IF(AU71="","",VLOOKUP(AU71,'【記載例】標準様式１（勤務表_シフト記号表）'!$C$6:$L$47,10,FALSE))</f>
        <v>8</v>
      </c>
      <c r="AV72" s="455">
        <f>IF(AV71="","",VLOOKUP(AV71,'【記載例】標準様式１（勤務表_シフト記号表）'!$C$6:$L$47,10,FALSE))</f>
        <v>7.9999999999999982</v>
      </c>
      <c r="AW72" s="455" t="str">
        <f>IF(AW71="","",VLOOKUP(AW71,'【記載例】標準様式１（勤務表_シフト記号表）'!$C$6:$L$47,10,FALSE))</f>
        <v/>
      </c>
      <c r="AX72" s="456">
        <f>IF(AX71="","",VLOOKUP(AX71,'【記載例】標準様式１（勤務表_シフト記号表）'!$C$6:$L$47,10,FALSE))</f>
        <v>8</v>
      </c>
      <c r="AY72" s="454" t="str">
        <f>IF(AY71="","",VLOOKUP(AY71,'【記載例】標準様式１（勤務表_シフト記号表）'!$C$6:$L$47,10,FALSE))</f>
        <v/>
      </c>
      <c r="AZ72" s="455" t="str">
        <f>IF(AZ71="","",VLOOKUP(AZ71,'【記載例】標準様式１（勤務表_シフト記号表）'!$C$6:$L$47,10,FALSE))</f>
        <v/>
      </c>
      <c r="BA72" s="455" t="str">
        <f>IF(BA71="","",VLOOKUP(BA71,'【記載例】標準様式１（勤務表_シフト記号表）'!$C$6:$L$47,10,FALSE))</f>
        <v/>
      </c>
      <c r="BB72" s="1213">
        <f>IF($BE$3="４週",SUM(W72:AX72),IF($BE$3="暦月",SUM(W72:BA72),""))</f>
        <v>160</v>
      </c>
      <c r="BC72" s="1214"/>
      <c r="BD72" s="1215">
        <f>IF($BE$3="４週",BB72/4,IF($BE$3="暦月",(BB72/($BE$8/7)),""))</f>
        <v>40</v>
      </c>
      <c r="BE72" s="1214"/>
      <c r="BF72" s="1210"/>
      <c r="BG72" s="1211"/>
      <c r="BH72" s="1211"/>
      <c r="BI72" s="1211"/>
      <c r="BJ72" s="1212"/>
    </row>
    <row r="73" spans="2:62" ht="20.25" customHeight="1">
      <c r="B73" s="1152">
        <f>B71+1</f>
        <v>29</v>
      </c>
      <c r="C73" s="1216" t="s">
        <v>507</v>
      </c>
      <c r="D73" s="1143"/>
      <c r="E73" s="449"/>
      <c r="F73" s="450"/>
      <c r="G73" s="449"/>
      <c r="H73" s="450"/>
      <c r="I73" s="1217" t="s">
        <v>515</v>
      </c>
      <c r="J73" s="1218"/>
      <c r="K73" s="1141" t="s">
        <v>482</v>
      </c>
      <c r="L73" s="1142"/>
      <c r="M73" s="1142"/>
      <c r="N73" s="1143"/>
      <c r="O73" s="1147" t="s">
        <v>532</v>
      </c>
      <c r="P73" s="1148"/>
      <c r="Q73" s="1148"/>
      <c r="R73" s="1148"/>
      <c r="S73" s="1149"/>
      <c r="T73" s="469" t="s">
        <v>484</v>
      </c>
      <c r="U73" s="470"/>
      <c r="V73" s="471"/>
      <c r="W73" s="462" t="s">
        <v>504</v>
      </c>
      <c r="X73" s="463"/>
      <c r="Y73" s="463"/>
      <c r="Z73" s="463" t="s">
        <v>504</v>
      </c>
      <c r="AA73" s="463"/>
      <c r="AB73" s="463" t="s">
        <v>504</v>
      </c>
      <c r="AC73" s="464" t="s">
        <v>504</v>
      </c>
      <c r="AD73" s="462"/>
      <c r="AE73" s="463" t="s">
        <v>504</v>
      </c>
      <c r="AF73" s="463"/>
      <c r="AG73" s="463"/>
      <c r="AH73" s="463" t="s">
        <v>504</v>
      </c>
      <c r="AI73" s="463" t="s">
        <v>503</v>
      </c>
      <c r="AJ73" s="464" t="s">
        <v>503</v>
      </c>
      <c r="AK73" s="462" t="s">
        <v>504</v>
      </c>
      <c r="AL73" s="463"/>
      <c r="AM73" s="463" t="s">
        <v>504</v>
      </c>
      <c r="AN73" s="463"/>
      <c r="AO73" s="463" t="s">
        <v>504</v>
      </c>
      <c r="AP73" s="463"/>
      <c r="AQ73" s="464" t="s">
        <v>503</v>
      </c>
      <c r="AR73" s="462" t="s">
        <v>503</v>
      </c>
      <c r="AS73" s="463" t="s">
        <v>504</v>
      </c>
      <c r="AT73" s="463"/>
      <c r="AU73" s="463" t="s">
        <v>504</v>
      </c>
      <c r="AV73" s="463"/>
      <c r="AW73" s="463" t="s">
        <v>503</v>
      </c>
      <c r="AX73" s="464"/>
      <c r="AY73" s="462"/>
      <c r="AZ73" s="463"/>
      <c r="BA73" s="465"/>
      <c r="BB73" s="1150"/>
      <c r="BC73" s="1151"/>
      <c r="BD73" s="1205"/>
      <c r="BE73" s="1206"/>
      <c r="BF73" s="1207"/>
      <c r="BG73" s="1208"/>
      <c r="BH73" s="1208"/>
      <c r="BI73" s="1208"/>
      <c r="BJ73" s="1209"/>
    </row>
    <row r="74" spans="2:62" ht="20.25" customHeight="1">
      <c r="B74" s="1153"/>
      <c r="C74" s="1245"/>
      <c r="D74" s="1246"/>
      <c r="E74" s="472"/>
      <c r="F74" s="473" t="str">
        <f>C73</f>
        <v>介護職員</v>
      </c>
      <c r="G74" s="472"/>
      <c r="H74" s="473" t="str">
        <f>I73</f>
        <v>C</v>
      </c>
      <c r="I74" s="1247"/>
      <c r="J74" s="1248"/>
      <c r="K74" s="1249"/>
      <c r="L74" s="1250"/>
      <c r="M74" s="1250"/>
      <c r="N74" s="1246"/>
      <c r="O74" s="1147"/>
      <c r="P74" s="1148"/>
      <c r="Q74" s="1148"/>
      <c r="R74" s="1148"/>
      <c r="S74" s="1149"/>
      <c r="T74" s="466" t="s">
        <v>487</v>
      </c>
      <c r="U74" s="467"/>
      <c r="V74" s="468"/>
      <c r="W74" s="454">
        <f>IF(W73="","",VLOOKUP(W73,'【記載例】標準様式１（勤務表_シフト記号表）'!$C$6:$L$47,10,FALSE))</f>
        <v>8</v>
      </c>
      <c r="X74" s="455" t="str">
        <f>IF(X73="","",VLOOKUP(X73,'【記載例】標準様式１（勤務表_シフト記号表）'!$C$6:$L$47,10,FALSE))</f>
        <v/>
      </c>
      <c r="Y74" s="455" t="str">
        <f>IF(Y73="","",VLOOKUP(Y73,'【記載例】標準様式１（勤務表_シフト記号表）'!$C$6:$L$47,10,FALSE))</f>
        <v/>
      </c>
      <c r="Z74" s="455">
        <f>IF(Z73="","",VLOOKUP(Z73,'【記載例】標準様式１（勤務表_シフト記号表）'!$C$6:$L$47,10,FALSE))</f>
        <v>8</v>
      </c>
      <c r="AA74" s="455" t="str">
        <f>IF(AA73="","",VLOOKUP(AA73,'【記載例】標準様式１（勤務表_シフト記号表）'!$C$6:$L$47,10,FALSE))</f>
        <v/>
      </c>
      <c r="AB74" s="455">
        <f>IF(AB73="","",VLOOKUP(AB73,'【記載例】標準様式１（勤務表_シフト記号表）'!$C$6:$L$47,10,FALSE))</f>
        <v>8</v>
      </c>
      <c r="AC74" s="456">
        <f>IF(AC73="","",VLOOKUP(AC73,'【記載例】標準様式１（勤務表_シフト記号表）'!$C$6:$L$47,10,FALSE))</f>
        <v>8</v>
      </c>
      <c r="AD74" s="454" t="str">
        <f>IF(AD73="","",VLOOKUP(AD73,'【記載例】標準様式１（勤務表_シフト記号表）'!$C$6:$L$47,10,FALSE))</f>
        <v/>
      </c>
      <c r="AE74" s="455">
        <f>IF(AE73="","",VLOOKUP(AE73,'【記載例】標準様式１（勤務表_シフト記号表）'!$C$6:$L$47,10,FALSE))</f>
        <v>8</v>
      </c>
      <c r="AF74" s="455" t="str">
        <f>IF(AF73="","",VLOOKUP(AF73,'【記載例】標準様式１（勤務表_シフト記号表）'!$C$6:$L$47,10,FALSE))</f>
        <v/>
      </c>
      <c r="AG74" s="455" t="str">
        <f>IF(AG73="","",VLOOKUP(AG73,'【記載例】標準様式１（勤務表_シフト記号表）'!$C$6:$L$47,10,FALSE))</f>
        <v/>
      </c>
      <c r="AH74" s="455">
        <f>IF(AH73="","",VLOOKUP(AH73,'【記載例】標準様式１（勤務表_シフト記号表）'!$C$6:$L$47,10,FALSE))</f>
        <v>8</v>
      </c>
      <c r="AI74" s="455">
        <f>IF(AI73="","",VLOOKUP(AI73,'【記載例】標準様式１（勤務表_シフト記号表）'!$C$6:$L$47,10,FALSE))</f>
        <v>7.9999999999999982</v>
      </c>
      <c r="AJ74" s="456">
        <f>IF(AJ73="","",VLOOKUP(AJ73,'【記載例】標準様式１（勤務表_シフト記号表）'!$C$6:$L$47,10,FALSE))</f>
        <v>7.9999999999999982</v>
      </c>
      <c r="AK74" s="454">
        <f>IF(AK73="","",VLOOKUP(AK73,'【記載例】標準様式１（勤務表_シフト記号表）'!$C$6:$L$47,10,FALSE))</f>
        <v>8</v>
      </c>
      <c r="AL74" s="455" t="str">
        <f>IF(AL73="","",VLOOKUP(AL73,'【記載例】標準様式１（勤務表_シフト記号表）'!$C$6:$L$47,10,FALSE))</f>
        <v/>
      </c>
      <c r="AM74" s="455">
        <f>IF(AM73="","",VLOOKUP(AM73,'【記載例】標準様式１（勤務表_シフト記号表）'!$C$6:$L$47,10,FALSE))</f>
        <v>8</v>
      </c>
      <c r="AN74" s="455" t="str">
        <f>IF(AN73="","",VLOOKUP(AN73,'【記載例】標準様式１（勤務表_シフト記号表）'!$C$6:$L$47,10,FALSE))</f>
        <v/>
      </c>
      <c r="AO74" s="455">
        <f>IF(AO73="","",VLOOKUP(AO73,'【記載例】標準様式１（勤務表_シフト記号表）'!$C$6:$L$47,10,FALSE))</f>
        <v>8</v>
      </c>
      <c r="AP74" s="455" t="str">
        <f>IF(AP73="","",VLOOKUP(AP73,'【記載例】標準様式１（勤務表_シフト記号表）'!$C$6:$L$47,10,FALSE))</f>
        <v/>
      </c>
      <c r="AQ74" s="456">
        <f>IF(AQ73="","",VLOOKUP(AQ73,'【記載例】標準様式１（勤務表_シフト記号表）'!$C$6:$L$47,10,FALSE))</f>
        <v>7.9999999999999982</v>
      </c>
      <c r="AR74" s="454">
        <f>IF(AR73="","",VLOOKUP(AR73,'【記載例】標準様式１（勤務表_シフト記号表）'!$C$6:$L$47,10,FALSE))</f>
        <v>7.9999999999999982</v>
      </c>
      <c r="AS74" s="455">
        <f>IF(AS73="","",VLOOKUP(AS73,'【記載例】標準様式１（勤務表_シフト記号表）'!$C$6:$L$47,10,FALSE))</f>
        <v>8</v>
      </c>
      <c r="AT74" s="455" t="str">
        <f>IF(AT73="","",VLOOKUP(AT73,'【記載例】標準様式１（勤務表_シフト記号表）'!$C$6:$L$47,10,FALSE))</f>
        <v/>
      </c>
      <c r="AU74" s="455">
        <f>IF(AU73="","",VLOOKUP(AU73,'【記載例】標準様式１（勤務表_シフト記号表）'!$C$6:$L$47,10,FALSE))</f>
        <v>8</v>
      </c>
      <c r="AV74" s="455" t="str">
        <f>IF(AV73="","",VLOOKUP(AV73,'【記載例】標準様式１（勤務表_シフト記号表）'!$C$6:$L$47,10,FALSE))</f>
        <v/>
      </c>
      <c r="AW74" s="455">
        <f>IF(AW73="","",VLOOKUP(AW73,'【記載例】標準様式１（勤務表_シフト記号表）'!$C$6:$L$47,10,FALSE))</f>
        <v>7.9999999999999982</v>
      </c>
      <c r="AX74" s="456" t="str">
        <f>IF(AX73="","",VLOOKUP(AX73,'【記載例】標準様式１（勤務表_シフト記号表）'!$C$6:$L$47,10,FALSE))</f>
        <v/>
      </c>
      <c r="AY74" s="454" t="str">
        <f>IF(AY73="","",VLOOKUP(AY73,'【記載例】標準様式１（勤務表_シフト記号表）'!$C$6:$L$47,10,FALSE))</f>
        <v/>
      </c>
      <c r="AZ74" s="455" t="str">
        <f>IF(AZ73="","",VLOOKUP(AZ73,'【記載例】標準様式１（勤務表_シフト記号表）'!$C$6:$L$47,10,FALSE))</f>
        <v/>
      </c>
      <c r="BA74" s="455" t="str">
        <f>IF(BA73="","",VLOOKUP(BA73,'【記載例】標準様式１（勤務表_シフト記号表）'!$C$6:$L$47,10,FALSE))</f>
        <v/>
      </c>
      <c r="BB74" s="1242">
        <f>IF($BE$3="４週",SUM(W74:AX74),IF($BE$3="暦月",SUM(W74:BA74),""))</f>
        <v>128</v>
      </c>
      <c r="BC74" s="1243"/>
      <c r="BD74" s="1244">
        <f>IF($BE$3="４週",BB74/4,IF($BE$3="暦月",(BB74/($BE$8/7)),""))</f>
        <v>32</v>
      </c>
      <c r="BE74" s="1243"/>
      <c r="BF74" s="1239"/>
      <c r="BG74" s="1240"/>
      <c r="BH74" s="1240"/>
      <c r="BI74" s="1240"/>
      <c r="BJ74" s="1241"/>
    </row>
    <row r="75" spans="2:62" ht="20.25" customHeight="1">
      <c r="B75" s="1152">
        <f>B73+1</f>
        <v>30</v>
      </c>
      <c r="C75" s="1216"/>
      <c r="D75" s="1143"/>
      <c r="E75" s="457"/>
      <c r="F75" s="458"/>
      <c r="G75" s="457"/>
      <c r="H75" s="458"/>
      <c r="I75" s="1217"/>
      <c r="J75" s="1218"/>
      <c r="K75" s="1141"/>
      <c r="L75" s="1142"/>
      <c r="M75" s="1142"/>
      <c r="N75" s="1143"/>
      <c r="O75" s="1147"/>
      <c r="P75" s="1148"/>
      <c r="Q75" s="1148"/>
      <c r="R75" s="1148"/>
      <c r="S75" s="1149"/>
      <c r="T75" s="474" t="s">
        <v>484</v>
      </c>
      <c r="U75" s="475"/>
      <c r="V75" s="476"/>
      <c r="W75" s="462"/>
      <c r="X75" s="463"/>
      <c r="Y75" s="463"/>
      <c r="Z75" s="463"/>
      <c r="AA75" s="463"/>
      <c r="AB75" s="463"/>
      <c r="AC75" s="464"/>
      <c r="AD75" s="462"/>
      <c r="AE75" s="463"/>
      <c r="AF75" s="463"/>
      <c r="AG75" s="463"/>
      <c r="AH75" s="463"/>
      <c r="AI75" s="463"/>
      <c r="AJ75" s="464"/>
      <c r="AK75" s="462"/>
      <c r="AL75" s="463"/>
      <c r="AM75" s="463"/>
      <c r="AN75" s="463"/>
      <c r="AO75" s="463"/>
      <c r="AP75" s="463"/>
      <c r="AQ75" s="464"/>
      <c r="AR75" s="462"/>
      <c r="AS75" s="463"/>
      <c r="AT75" s="463"/>
      <c r="AU75" s="463"/>
      <c r="AV75" s="463"/>
      <c r="AW75" s="463"/>
      <c r="AX75" s="464"/>
      <c r="AY75" s="462"/>
      <c r="AZ75" s="463"/>
      <c r="BA75" s="465"/>
      <c r="BB75" s="1150"/>
      <c r="BC75" s="1151"/>
      <c r="BD75" s="1205"/>
      <c r="BE75" s="1206"/>
      <c r="BF75" s="1207"/>
      <c r="BG75" s="1208"/>
      <c r="BH75" s="1208"/>
      <c r="BI75" s="1208"/>
      <c r="BJ75" s="1209"/>
    </row>
    <row r="76" spans="2:62" ht="20.25" customHeight="1" thickBot="1">
      <c r="B76" s="1251"/>
      <c r="C76" s="1252"/>
      <c r="D76" s="1253"/>
      <c r="E76" s="477"/>
      <c r="F76" s="478">
        <f>C76</f>
        <v>0</v>
      </c>
      <c r="G76" s="477"/>
      <c r="H76" s="478">
        <f>I76</f>
        <v>0</v>
      </c>
      <c r="I76" s="1254"/>
      <c r="J76" s="1255"/>
      <c r="K76" s="1256"/>
      <c r="L76" s="1257"/>
      <c r="M76" s="1257"/>
      <c r="N76" s="1253"/>
      <c r="O76" s="1258"/>
      <c r="P76" s="1259"/>
      <c r="Q76" s="1259"/>
      <c r="R76" s="1259"/>
      <c r="S76" s="1260"/>
      <c r="T76" s="479" t="s">
        <v>487</v>
      </c>
      <c r="U76" s="480"/>
      <c r="V76" s="481"/>
      <c r="W76" s="482" t="str">
        <f>IF(W75="","",VLOOKUP(W75,'【記載例】標準様式１（勤務表_シフト記号表）'!$C$6:$L$47,10,FALSE))</f>
        <v/>
      </c>
      <c r="X76" s="483" t="str">
        <f>IF(X75="","",VLOOKUP(X75,'【記載例】標準様式１（勤務表_シフト記号表）'!$C$6:$L$47,10,FALSE))</f>
        <v/>
      </c>
      <c r="Y76" s="483" t="str">
        <f>IF(Y75="","",VLOOKUP(Y75,'【記載例】標準様式１（勤務表_シフト記号表）'!$C$6:$L$47,10,FALSE))</f>
        <v/>
      </c>
      <c r="Z76" s="483" t="str">
        <f>IF(Z75="","",VLOOKUP(Z75,'【記載例】標準様式１（勤務表_シフト記号表）'!$C$6:$L$47,10,FALSE))</f>
        <v/>
      </c>
      <c r="AA76" s="483" t="str">
        <f>IF(AA75="","",VLOOKUP(AA75,'【記載例】標準様式１（勤務表_シフト記号表）'!$C$6:$L$47,10,FALSE))</f>
        <v/>
      </c>
      <c r="AB76" s="483" t="str">
        <f>IF(AB75="","",VLOOKUP(AB75,'【記載例】標準様式１（勤務表_シフト記号表）'!$C$6:$L$47,10,FALSE))</f>
        <v/>
      </c>
      <c r="AC76" s="484" t="str">
        <f>IF(AC75="","",VLOOKUP(AC75,'【記載例】標準様式１（勤務表_シフト記号表）'!$C$6:$L$47,10,FALSE))</f>
        <v/>
      </c>
      <c r="AD76" s="482" t="str">
        <f>IF(AD75="","",VLOOKUP(AD75,'【記載例】標準様式１（勤務表_シフト記号表）'!$C$6:$L$47,10,FALSE))</f>
        <v/>
      </c>
      <c r="AE76" s="483" t="str">
        <f>IF(AE75="","",VLOOKUP(AE75,'【記載例】標準様式１（勤務表_シフト記号表）'!$C$6:$L$47,10,FALSE))</f>
        <v/>
      </c>
      <c r="AF76" s="483" t="str">
        <f>IF(AF75="","",VLOOKUP(AF75,'【記載例】標準様式１（勤務表_シフト記号表）'!$C$6:$L$47,10,FALSE))</f>
        <v/>
      </c>
      <c r="AG76" s="483" t="str">
        <f>IF(AG75="","",VLOOKUP(AG75,'【記載例】標準様式１（勤務表_シフト記号表）'!$C$6:$L$47,10,FALSE))</f>
        <v/>
      </c>
      <c r="AH76" s="483" t="str">
        <f>IF(AH75="","",VLOOKUP(AH75,'【記載例】標準様式１（勤務表_シフト記号表）'!$C$6:$L$47,10,FALSE))</f>
        <v/>
      </c>
      <c r="AI76" s="483" t="str">
        <f>IF(AI75="","",VLOOKUP(AI75,'【記載例】標準様式１（勤務表_シフト記号表）'!$C$6:$L$47,10,FALSE))</f>
        <v/>
      </c>
      <c r="AJ76" s="484" t="str">
        <f>IF(AJ75="","",VLOOKUP(AJ75,'【記載例】標準様式１（勤務表_シフト記号表）'!$C$6:$L$47,10,FALSE))</f>
        <v/>
      </c>
      <c r="AK76" s="482" t="str">
        <f>IF(AK75="","",VLOOKUP(AK75,'【記載例】標準様式１（勤務表_シフト記号表）'!$C$6:$L$47,10,FALSE))</f>
        <v/>
      </c>
      <c r="AL76" s="483" t="str">
        <f>IF(AL75="","",VLOOKUP(AL75,'【記載例】標準様式１（勤務表_シフト記号表）'!$C$6:$L$47,10,FALSE))</f>
        <v/>
      </c>
      <c r="AM76" s="483" t="str">
        <f>IF(AM75="","",VLOOKUP(AM75,'【記載例】標準様式１（勤務表_シフト記号表）'!$C$6:$L$47,10,FALSE))</f>
        <v/>
      </c>
      <c r="AN76" s="483" t="str">
        <f>IF(AN75="","",VLOOKUP(AN75,'【記載例】標準様式１（勤務表_シフト記号表）'!$C$6:$L$47,10,FALSE))</f>
        <v/>
      </c>
      <c r="AO76" s="483" t="str">
        <f>IF(AO75="","",VLOOKUP(AO75,'【記載例】標準様式１（勤務表_シフト記号表）'!$C$6:$L$47,10,FALSE))</f>
        <v/>
      </c>
      <c r="AP76" s="483" t="str">
        <f>IF(AP75="","",VLOOKUP(AP75,'【記載例】標準様式１（勤務表_シフト記号表）'!$C$6:$L$47,10,FALSE))</f>
        <v/>
      </c>
      <c r="AQ76" s="484" t="str">
        <f>IF(AQ75="","",VLOOKUP(AQ75,'【記載例】標準様式１（勤務表_シフト記号表）'!$C$6:$L$47,10,FALSE))</f>
        <v/>
      </c>
      <c r="AR76" s="482" t="str">
        <f>IF(AR75="","",VLOOKUP(AR75,'【記載例】標準様式１（勤務表_シフト記号表）'!$C$6:$L$47,10,FALSE))</f>
        <v/>
      </c>
      <c r="AS76" s="483" t="str">
        <f>IF(AS75="","",VLOOKUP(AS75,'【記載例】標準様式１（勤務表_シフト記号表）'!$C$6:$L$47,10,FALSE))</f>
        <v/>
      </c>
      <c r="AT76" s="483" t="str">
        <f>IF(AT75="","",VLOOKUP(AT75,'【記載例】標準様式１（勤務表_シフト記号表）'!$C$6:$L$47,10,FALSE))</f>
        <v/>
      </c>
      <c r="AU76" s="483" t="str">
        <f>IF(AU75="","",VLOOKUP(AU75,'【記載例】標準様式１（勤務表_シフト記号表）'!$C$6:$L$47,10,FALSE))</f>
        <v/>
      </c>
      <c r="AV76" s="483" t="str">
        <f>IF(AV75="","",VLOOKUP(AV75,'【記載例】標準様式１（勤務表_シフト記号表）'!$C$6:$L$47,10,FALSE))</f>
        <v/>
      </c>
      <c r="AW76" s="483" t="str">
        <f>IF(AW75="","",VLOOKUP(AW75,'【記載例】標準様式１（勤務表_シフト記号表）'!$C$6:$L$47,10,FALSE))</f>
        <v/>
      </c>
      <c r="AX76" s="484" t="str">
        <f>IF(AX75="","",VLOOKUP(AX75,'【記載例】標準様式１（勤務表_シフト記号表）'!$C$6:$L$47,10,FALSE))</f>
        <v/>
      </c>
      <c r="AY76" s="482" t="str">
        <f>IF(AY75="","",VLOOKUP(AY75,'【記載例】標準様式１（勤務表_シフト記号表）'!$C$6:$L$47,10,FALSE))</f>
        <v/>
      </c>
      <c r="AZ76" s="483" t="str">
        <f>IF(AZ75="","",VLOOKUP(AZ75,'【記載例】標準様式１（勤務表_シフト記号表）'!$C$6:$L$47,10,FALSE))</f>
        <v/>
      </c>
      <c r="BA76" s="485" t="str">
        <f>IF(BA75="","",VLOOKUP(BA75,'【記載例】標準様式１（勤務表_シフト記号表）'!$C$6:$L$47,10,FALSE))</f>
        <v/>
      </c>
      <c r="BB76" s="1269">
        <f>IF($BE$3="４週",SUM(W76:AX76),IF($BE$3="暦月",SUM(W76:BA76),""))</f>
        <v>0</v>
      </c>
      <c r="BC76" s="1270"/>
      <c r="BD76" s="1271">
        <f>IF($BE$3="４週",BB76/4,IF($BE$3="暦月",(BB76/($BE$8/7)),""))</f>
        <v>0</v>
      </c>
      <c r="BE76" s="1270"/>
      <c r="BF76" s="1266"/>
      <c r="BG76" s="1267"/>
      <c r="BH76" s="1267"/>
      <c r="BI76" s="1267"/>
      <c r="BJ76" s="1268"/>
    </row>
    <row r="77" spans="2:62" ht="20.25" customHeight="1">
      <c r="B77" s="486"/>
      <c r="C77" s="487"/>
      <c r="D77" s="487"/>
      <c r="E77" s="487"/>
      <c r="F77" s="487"/>
      <c r="G77" s="487"/>
      <c r="H77" s="487"/>
      <c r="I77" s="488"/>
      <c r="J77" s="488"/>
      <c r="K77" s="487"/>
      <c r="L77" s="487"/>
      <c r="M77" s="487"/>
      <c r="N77" s="487"/>
      <c r="O77" s="489"/>
      <c r="P77" s="489"/>
      <c r="Q77" s="489"/>
      <c r="R77" s="490"/>
      <c r="S77" s="490"/>
      <c r="T77" s="490"/>
      <c r="U77" s="491"/>
      <c r="V77" s="492"/>
      <c r="W77" s="493"/>
      <c r="X77" s="493"/>
      <c r="Y77" s="493"/>
      <c r="Z77" s="493"/>
      <c r="AA77" s="493"/>
      <c r="AB77" s="493"/>
      <c r="AC77" s="493"/>
      <c r="AD77" s="493"/>
      <c r="AE77" s="493"/>
      <c r="AF77" s="493"/>
      <c r="AG77" s="493"/>
      <c r="AH77" s="493"/>
      <c r="AI77" s="493"/>
      <c r="AJ77" s="493"/>
      <c r="AK77" s="493"/>
      <c r="AL77" s="493"/>
      <c r="AM77" s="493"/>
      <c r="AN77" s="493"/>
      <c r="AO77" s="493"/>
      <c r="AP77" s="493"/>
      <c r="AQ77" s="493"/>
      <c r="AR77" s="493"/>
      <c r="AS77" s="493"/>
      <c r="AT77" s="493"/>
      <c r="AU77" s="493"/>
      <c r="AV77" s="493"/>
      <c r="AW77" s="493"/>
      <c r="AX77" s="493"/>
      <c r="AY77" s="493"/>
      <c r="AZ77" s="493"/>
      <c r="BA77" s="493"/>
      <c r="BB77" s="493"/>
      <c r="BC77" s="493"/>
      <c r="BD77" s="494"/>
      <c r="BE77" s="494"/>
      <c r="BF77" s="489"/>
      <c r="BG77" s="489"/>
      <c r="BH77" s="489"/>
      <c r="BI77" s="489"/>
      <c r="BJ77" s="489"/>
    </row>
    <row r="78" spans="2:62" ht="20.25" customHeight="1">
      <c r="B78" s="486"/>
      <c r="C78" s="487"/>
      <c r="D78" s="487"/>
      <c r="E78" s="487"/>
      <c r="F78" s="487"/>
      <c r="G78" s="487"/>
      <c r="H78" s="487"/>
      <c r="I78" s="495"/>
      <c r="J78" s="496" t="s">
        <v>533</v>
      </c>
      <c r="K78" s="496"/>
      <c r="L78" s="496"/>
      <c r="M78" s="496"/>
      <c r="N78" s="496"/>
      <c r="O78" s="496"/>
      <c r="P78" s="496"/>
      <c r="Q78" s="496"/>
      <c r="R78" s="496"/>
      <c r="S78" s="496"/>
      <c r="T78" s="497"/>
      <c r="U78" s="496"/>
      <c r="V78" s="496"/>
      <c r="W78" s="496"/>
      <c r="X78" s="496"/>
      <c r="Y78" s="496"/>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8"/>
      <c r="AY78" s="498"/>
      <c r="AZ78" s="498"/>
      <c r="BA78" s="498"/>
      <c r="BB78" s="498"/>
      <c r="BC78" s="498"/>
      <c r="BD78" s="499"/>
      <c r="BE78" s="494"/>
      <c r="BF78" s="489"/>
      <c r="BG78" s="489"/>
      <c r="BH78" s="489"/>
      <c r="BI78" s="489"/>
      <c r="BJ78" s="489"/>
    </row>
    <row r="79" spans="2:62" ht="20.25" customHeight="1">
      <c r="B79" s="486"/>
      <c r="C79" s="487"/>
      <c r="D79" s="487"/>
      <c r="E79" s="487"/>
      <c r="F79" s="487"/>
      <c r="G79" s="487"/>
      <c r="H79" s="487"/>
      <c r="I79" s="495"/>
      <c r="J79" s="496"/>
      <c r="K79" s="496" t="s">
        <v>534</v>
      </c>
      <c r="L79" s="496"/>
      <c r="M79" s="496"/>
      <c r="N79" s="496"/>
      <c r="O79" s="496"/>
      <c r="P79" s="496"/>
      <c r="Q79" s="496"/>
      <c r="R79" s="496"/>
      <c r="S79" s="496"/>
      <c r="T79" s="497"/>
      <c r="U79" s="496"/>
      <c r="V79" s="496"/>
      <c r="W79" s="496"/>
      <c r="X79" s="496"/>
      <c r="Y79" s="496"/>
      <c r="Z79" s="498"/>
      <c r="AA79" s="496" t="s">
        <v>535</v>
      </c>
      <c r="AB79" s="496"/>
      <c r="AC79" s="496"/>
      <c r="AD79" s="496"/>
      <c r="AE79" s="496"/>
      <c r="AF79" s="496"/>
      <c r="AG79" s="496"/>
      <c r="AH79" s="496"/>
      <c r="AI79" s="496"/>
      <c r="AJ79" s="497"/>
      <c r="AK79" s="496"/>
      <c r="AL79" s="496"/>
      <c r="AM79" s="496"/>
      <c r="AN79" s="496"/>
      <c r="AO79" s="498"/>
      <c r="AP79" s="498"/>
      <c r="AQ79" s="496" t="s">
        <v>536</v>
      </c>
      <c r="AR79" s="498"/>
      <c r="AS79" s="498"/>
      <c r="AT79" s="498"/>
      <c r="AU79" s="498"/>
      <c r="AV79" s="498"/>
      <c r="AW79" s="498"/>
      <c r="AX79" s="498"/>
      <c r="AY79" s="498"/>
      <c r="AZ79" s="498"/>
      <c r="BA79" s="498"/>
      <c r="BB79" s="498"/>
      <c r="BC79" s="498"/>
      <c r="BD79" s="499"/>
      <c r="BE79" s="494"/>
      <c r="BF79" s="1272"/>
      <c r="BG79" s="1272"/>
      <c r="BH79" s="1272"/>
      <c r="BI79" s="1272"/>
      <c r="BJ79" s="489"/>
    </row>
    <row r="80" spans="2:62" ht="20.25" customHeight="1">
      <c r="B80" s="486"/>
      <c r="C80" s="487"/>
      <c r="D80" s="487"/>
      <c r="E80" s="487"/>
      <c r="F80" s="487"/>
      <c r="G80" s="487"/>
      <c r="H80" s="487"/>
      <c r="I80" s="495"/>
      <c r="J80" s="496"/>
      <c r="K80" s="1273" t="s">
        <v>537</v>
      </c>
      <c r="L80" s="1273"/>
      <c r="M80" s="1273" t="s">
        <v>538</v>
      </c>
      <c r="N80" s="1273"/>
      <c r="O80" s="1273"/>
      <c r="P80" s="1273"/>
      <c r="Q80" s="496"/>
      <c r="R80" s="1262" t="s">
        <v>539</v>
      </c>
      <c r="S80" s="1262"/>
      <c r="T80" s="1262"/>
      <c r="U80" s="1262"/>
      <c r="V80" s="500"/>
      <c r="W80" s="501" t="s">
        <v>540</v>
      </c>
      <c r="X80" s="501"/>
      <c r="Y80" s="403"/>
      <c r="Z80" s="498"/>
      <c r="AA80" s="1273" t="s">
        <v>537</v>
      </c>
      <c r="AB80" s="1273"/>
      <c r="AC80" s="1273" t="s">
        <v>538</v>
      </c>
      <c r="AD80" s="1273"/>
      <c r="AE80" s="1273"/>
      <c r="AF80" s="1273"/>
      <c r="AG80" s="496"/>
      <c r="AH80" s="1262" t="s">
        <v>539</v>
      </c>
      <c r="AI80" s="1262"/>
      <c r="AJ80" s="1262"/>
      <c r="AK80" s="1262"/>
      <c r="AL80" s="500"/>
      <c r="AM80" s="501" t="s">
        <v>540</v>
      </c>
      <c r="AN80" s="501"/>
      <c r="AO80" s="498"/>
      <c r="AP80" s="498"/>
      <c r="AQ80" s="498"/>
      <c r="AR80" s="498"/>
      <c r="AS80" s="498"/>
      <c r="AT80" s="498"/>
      <c r="AU80" s="498"/>
      <c r="AV80" s="498"/>
      <c r="AW80" s="498"/>
      <c r="AX80" s="498"/>
      <c r="AY80" s="498"/>
      <c r="AZ80" s="498"/>
      <c r="BA80" s="498"/>
      <c r="BB80" s="498"/>
      <c r="BC80" s="498"/>
      <c r="BD80" s="499"/>
      <c r="BE80" s="494"/>
      <c r="BF80" s="1263"/>
      <c r="BG80" s="1263"/>
      <c r="BH80" s="1263"/>
      <c r="BI80" s="1263"/>
      <c r="BJ80" s="489"/>
    </row>
    <row r="81" spans="2:62" ht="20.25" customHeight="1">
      <c r="B81" s="486"/>
      <c r="C81" s="487"/>
      <c r="D81" s="487"/>
      <c r="E81" s="487"/>
      <c r="F81" s="487"/>
      <c r="G81" s="487"/>
      <c r="H81" s="487"/>
      <c r="I81" s="495"/>
      <c r="J81" s="496"/>
      <c r="K81" s="1264"/>
      <c r="L81" s="1264"/>
      <c r="M81" s="1264" t="s">
        <v>541</v>
      </c>
      <c r="N81" s="1264"/>
      <c r="O81" s="1264" t="s">
        <v>542</v>
      </c>
      <c r="P81" s="1264"/>
      <c r="Q81" s="496"/>
      <c r="R81" s="1264" t="s">
        <v>541</v>
      </c>
      <c r="S81" s="1264"/>
      <c r="T81" s="1264" t="s">
        <v>542</v>
      </c>
      <c r="U81" s="1264"/>
      <c r="V81" s="500"/>
      <c r="W81" s="501" t="s">
        <v>543</v>
      </c>
      <c r="X81" s="501"/>
      <c r="Y81" s="403"/>
      <c r="Z81" s="498"/>
      <c r="AA81" s="1264"/>
      <c r="AB81" s="1264"/>
      <c r="AC81" s="1264" t="s">
        <v>541</v>
      </c>
      <c r="AD81" s="1264"/>
      <c r="AE81" s="1264" t="s">
        <v>542</v>
      </c>
      <c r="AF81" s="1264"/>
      <c r="AG81" s="496"/>
      <c r="AH81" s="1264" t="s">
        <v>541</v>
      </c>
      <c r="AI81" s="1264"/>
      <c r="AJ81" s="1264" t="s">
        <v>542</v>
      </c>
      <c r="AK81" s="1264"/>
      <c r="AL81" s="500"/>
      <c r="AM81" s="501" t="s">
        <v>543</v>
      </c>
      <c r="AN81" s="501"/>
      <c r="AO81" s="498"/>
      <c r="AP81" s="498"/>
      <c r="AQ81" s="502" t="s">
        <v>491</v>
      </c>
      <c r="AR81" s="502"/>
      <c r="AS81" s="502"/>
      <c r="AT81" s="502"/>
      <c r="AU81" s="500"/>
      <c r="AV81" s="501" t="s">
        <v>507</v>
      </c>
      <c r="AW81" s="502"/>
      <c r="AX81" s="502"/>
      <c r="AY81" s="502"/>
      <c r="AZ81" s="500"/>
      <c r="BA81" s="1264" t="s">
        <v>544</v>
      </c>
      <c r="BB81" s="1264"/>
      <c r="BC81" s="1264"/>
      <c r="BD81" s="1264"/>
      <c r="BE81" s="494"/>
      <c r="BF81" s="1261"/>
      <c r="BG81" s="1261"/>
      <c r="BH81" s="1261"/>
      <c r="BI81" s="1261"/>
      <c r="BJ81" s="489"/>
    </row>
    <row r="82" spans="2:62" ht="20.25" customHeight="1">
      <c r="B82" s="486"/>
      <c r="C82" s="487"/>
      <c r="D82" s="487"/>
      <c r="E82" s="487"/>
      <c r="F82" s="487"/>
      <c r="G82" s="487"/>
      <c r="H82" s="487"/>
      <c r="I82" s="495"/>
      <c r="J82" s="496"/>
      <c r="K82" s="1279" t="s">
        <v>545</v>
      </c>
      <c r="L82" s="1279"/>
      <c r="M82" s="1281">
        <f>SUMIFS($BB$17:$BB$76,$F$17:$F$76,"看護職員",$H$17:$H$76,"A")</f>
        <v>640</v>
      </c>
      <c r="N82" s="1281"/>
      <c r="O82" s="1274">
        <f>SUMIFS($BD$17:$BD$76,$F$17:$F$76,"看護職員",$H$17:$H$76,"A")</f>
        <v>160</v>
      </c>
      <c r="P82" s="1274"/>
      <c r="Q82" s="503"/>
      <c r="R82" s="1275">
        <v>0</v>
      </c>
      <c r="S82" s="1275"/>
      <c r="T82" s="1275">
        <v>0</v>
      </c>
      <c r="U82" s="1275"/>
      <c r="V82" s="504"/>
      <c r="W82" s="1276">
        <v>3</v>
      </c>
      <c r="X82" s="1277"/>
      <c r="Y82" s="403"/>
      <c r="Z82" s="498"/>
      <c r="AA82" s="1279" t="s">
        <v>545</v>
      </c>
      <c r="AB82" s="1279"/>
      <c r="AC82" s="1281">
        <f>SUMIFS($BB$17:$BB$76,$F$17:$F$76,"介護職員",$H$17:$H$76,"A")</f>
        <v>2720</v>
      </c>
      <c r="AD82" s="1281"/>
      <c r="AE82" s="1274">
        <f>SUMIFS($BD$17:$BD$76,$F$17:$F$76,"介護職員",$H$17:$H$76,"A")</f>
        <v>680</v>
      </c>
      <c r="AF82" s="1274"/>
      <c r="AG82" s="503"/>
      <c r="AH82" s="1275">
        <v>0</v>
      </c>
      <c r="AI82" s="1275"/>
      <c r="AJ82" s="1275">
        <v>0</v>
      </c>
      <c r="AK82" s="1275"/>
      <c r="AL82" s="504"/>
      <c r="AM82" s="1276">
        <v>17</v>
      </c>
      <c r="AN82" s="1277"/>
      <c r="AO82" s="498"/>
      <c r="AP82" s="498"/>
      <c r="AQ82" s="1278">
        <f>U96</f>
        <v>3.5</v>
      </c>
      <c r="AR82" s="1279"/>
      <c r="AS82" s="1279"/>
      <c r="AT82" s="1279"/>
      <c r="AU82" s="505" t="s">
        <v>546</v>
      </c>
      <c r="AV82" s="1278">
        <f>AK96</f>
        <v>20.2</v>
      </c>
      <c r="AW82" s="1280"/>
      <c r="AX82" s="1280"/>
      <c r="AY82" s="1280"/>
      <c r="AZ82" s="505" t="s">
        <v>547</v>
      </c>
      <c r="BA82" s="1265">
        <f>ROUNDDOWN(AQ82+AV82,1)</f>
        <v>23.7</v>
      </c>
      <c r="BB82" s="1265"/>
      <c r="BC82" s="1265"/>
      <c r="BD82" s="1265"/>
      <c r="BE82" s="494"/>
      <c r="BF82" s="506"/>
      <c r="BG82" s="506"/>
      <c r="BH82" s="506"/>
      <c r="BI82" s="506"/>
      <c r="BJ82" s="489"/>
    </row>
    <row r="83" spans="2:62" ht="20.25" customHeight="1">
      <c r="B83" s="486"/>
      <c r="C83" s="487"/>
      <c r="D83" s="487"/>
      <c r="E83" s="487"/>
      <c r="F83" s="487"/>
      <c r="G83" s="487"/>
      <c r="H83" s="487"/>
      <c r="I83" s="495"/>
      <c r="J83" s="496"/>
      <c r="K83" s="1279" t="s">
        <v>548</v>
      </c>
      <c r="L83" s="1279"/>
      <c r="M83" s="1281">
        <f>SUMIFS($BB$17:$BB$76,$F$17:$F$76,"看護職員",$H$17:$H$76,"B")</f>
        <v>160</v>
      </c>
      <c r="N83" s="1281"/>
      <c r="O83" s="1274">
        <f>SUMIFS($BD$17:$BD$76,$F$17:$F$76,"看護職員",$H$17:$H$76,"B")</f>
        <v>40</v>
      </c>
      <c r="P83" s="1274"/>
      <c r="Q83" s="503"/>
      <c r="R83" s="1275">
        <v>80</v>
      </c>
      <c r="S83" s="1275"/>
      <c r="T83" s="1275">
        <v>20</v>
      </c>
      <c r="U83" s="1275"/>
      <c r="V83" s="504"/>
      <c r="W83" s="1276">
        <v>0</v>
      </c>
      <c r="X83" s="1277"/>
      <c r="Y83" s="403"/>
      <c r="Z83" s="498"/>
      <c r="AA83" s="1279" t="s">
        <v>548</v>
      </c>
      <c r="AB83" s="1279"/>
      <c r="AC83" s="1281">
        <f>SUMIFS($BB$17:$BB$76,$F$17:$F$76,"介護職員",$H$17:$H$76,"B")</f>
        <v>0</v>
      </c>
      <c r="AD83" s="1281"/>
      <c r="AE83" s="1274">
        <f>SUMIFS($BD$17:$BD$76,$F$17:$F$76,"介護職員",$H$17:$H$76,"B")</f>
        <v>0</v>
      </c>
      <c r="AF83" s="1274"/>
      <c r="AG83" s="503"/>
      <c r="AH83" s="1275">
        <v>0</v>
      </c>
      <c r="AI83" s="1275"/>
      <c r="AJ83" s="1275">
        <v>0</v>
      </c>
      <c r="AK83" s="1275"/>
      <c r="AL83" s="504"/>
      <c r="AM83" s="1276">
        <v>0</v>
      </c>
      <c r="AN83" s="1277"/>
      <c r="AO83" s="498"/>
      <c r="AP83" s="498"/>
      <c r="AQ83" s="498"/>
      <c r="AR83" s="498"/>
      <c r="AS83" s="498"/>
      <c r="AT83" s="498"/>
      <c r="AU83" s="498"/>
      <c r="AV83" s="498"/>
      <c r="AW83" s="498"/>
      <c r="AX83" s="498"/>
      <c r="AY83" s="498"/>
      <c r="AZ83" s="498"/>
      <c r="BA83" s="498"/>
      <c r="BB83" s="498"/>
      <c r="BC83" s="498"/>
      <c r="BD83" s="499"/>
      <c r="BE83" s="494"/>
      <c r="BF83" s="489"/>
      <c r="BG83" s="489"/>
      <c r="BH83" s="489"/>
      <c r="BI83" s="489"/>
      <c r="BJ83" s="489"/>
    </row>
    <row r="84" spans="2:62" ht="20.25" customHeight="1">
      <c r="B84" s="486"/>
      <c r="C84" s="487"/>
      <c r="D84" s="487"/>
      <c r="E84" s="487"/>
      <c r="F84" s="487"/>
      <c r="G84" s="487"/>
      <c r="H84" s="487"/>
      <c r="I84" s="495"/>
      <c r="J84" s="496"/>
      <c r="K84" s="1279" t="s">
        <v>549</v>
      </c>
      <c r="L84" s="1279"/>
      <c r="M84" s="1281">
        <f>SUMIFS($BB$17:$BB$76,$F$17:$F$76,"看護職員",$H$17:$H$76,"C")</f>
        <v>0</v>
      </c>
      <c r="N84" s="1281"/>
      <c r="O84" s="1274">
        <f>SUMIFS($BD$17:$BD$76,$F$17:$F$76,"看護職員",$H$17:$H$76,"C")</f>
        <v>0</v>
      </c>
      <c r="P84" s="1274"/>
      <c r="Q84" s="503"/>
      <c r="R84" s="1275">
        <v>0</v>
      </c>
      <c r="S84" s="1275"/>
      <c r="T84" s="1282">
        <v>0</v>
      </c>
      <c r="U84" s="1282"/>
      <c r="V84" s="504"/>
      <c r="W84" s="1283" t="s">
        <v>550</v>
      </c>
      <c r="X84" s="1284"/>
      <c r="Y84" s="403"/>
      <c r="Z84" s="498"/>
      <c r="AA84" s="1279" t="s">
        <v>549</v>
      </c>
      <c r="AB84" s="1279"/>
      <c r="AC84" s="1281">
        <f>SUMIFS($BB$17:$BB$76,$F$17:$F$76,"介護職員",$H$17:$H$76,"C")</f>
        <v>512</v>
      </c>
      <c r="AD84" s="1281"/>
      <c r="AE84" s="1274">
        <f>SUMIFS($BD$17:$BD$76,$F$17:$F$76,"介護職員",$H$17:$H$76,"C")</f>
        <v>128</v>
      </c>
      <c r="AF84" s="1274"/>
      <c r="AG84" s="503"/>
      <c r="AH84" s="1275">
        <v>512</v>
      </c>
      <c r="AI84" s="1275"/>
      <c r="AJ84" s="1282">
        <v>128</v>
      </c>
      <c r="AK84" s="1282"/>
      <c r="AL84" s="504"/>
      <c r="AM84" s="1283" t="s">
        <v>550</v>
      </c>
      <c r="AN84" s="1284"/>
      <c r="AO84" s="498"/>
      <c r="AP84" s="498"/>
      <c r="AQ84" s="498"/>
      <c r="AR84" s="498"/>
      <c r="AS84" s="498"/>
      <c r="AT84" s="498"/>
      <c r="AU84" s="498"/>
      <c r="AV84" s="498"/>
      <c r="AW84" s="498"/>
      <c r="AX84" s="498"/>
      <c r="AY84" s="498"/>
      <c r="AZ84" s="498"/>
      <c r="BA84" s="498"/>
      <c r="BB84" s="498"/>
      <c r="BC84" s="498"/>
      <c r="BD84" s="499"/>
      <c r="BE84" s="494"/>
      <c r="BF84" s="489"/>
      <c r="BG84" s="489"/>
      <c r="BH84" s="489"/>
      <c r="BI84" s="489"/>
      <c r="BJ84" s="489"/>
    </row>
    <row r="85" spans="2:62" ht="20.25" customHeight="1">
      <c r="B85" s="486"/>
      <c r="C85" s="487"/>
      <c r="D85" s="487"/>
      <c r="E85" s="487"/>
      <c r="F85" s="487"/>
      <c r="G85" s="487"/>
      <c r="H85" s="487"/>
      <c r="I85" s="495"/>
      <c r="J85" s="496"/>
      <c r="K85" s="1279" t="s">
        <v>551</v>
      </c>
      <c r="L85" s="1279"/>
      <c r="M85" s="1281">
        <f>SUMIFS($BB$17:$BB$76,$F$17:$F$76,"看護職員",$H$17:$H$76,"D")</f>
        <v>0</v>
      </c>
      <c r="N85" s="1281"/>
      <c r="O85" s="1274">
        <f>SUMIFS($BD$17:$BD$76,$F$17:$F$76,"看護職員",$H$17:$H$76,"D")</f>
        <v>0</v>
      </c>
      <c r="P85" s="1274"/>
      <c r="Q85" s="503"/>
      <c r="R85" s="1275">
        <v>0</v>
      </c>
      <c r="S85" s="1275"/>
      <c r="T85" s="1282">
        <v>0</v>
      </c>
      <c r="U85" s="1282"/>
      <c r="V85" s="504"/>
      <c r="W85" s="1283" t="s">
        <v>550</v>
      </c>
      <c r="X85" s="1284"/>
      <c r="Y85" s="403"/>
      <c r="Z85" s="498"/>
      <c r="AA85" s="1279" t="s">
        <v>551</v>
      </c>
      <c r="AB85" s="1279"/>
      <c r="AC85" s="1281">
        <f>SUMIFS($BB$17:$BB$76,$F$17:$F$76,"介護職員",$H$17:$H$76,"D")</f>
        <v>0</v>
      </c>
      <c r="AD85" s="1281"/>
      <c r="AE85" s="1274">
        <f>SUMIFS($BD$17:$BD$76,$F$17:$F$76,"介護職員",$H$17:$H$76,"D")</f>
        <v>0</v>
      </c>
      <c r="AF85" s="1274"/>
      <c r="AG85" s="503"/>
      <c r="AH85" s="1275">
        <v>0</v>
      </c>
      <c r="AI85" s="1275"/>
      <c r="AJ85" s="1282">
        <v>0</v>
      </c>
      <c r="AK85" s="1282"/>
      <c r="AL85" s="504"/>
      <c r="AM85" s="1283" t="s">
        <v>550</v>
      </c>
      <c r="AN85" s="1284"/>
      <c r="AO85" s="498"/>
      <c r="AP85" s="498"/>
      <c r="AQ85" s="496" t="s">
        <v>552</v>
      </c>
      <c r="AR85" s="496"/>
      <c r="AS85" s="496"/>
      <c r="AT85" s="496"/>
      <c r="AU85" s="496"/>
      <c r="AV85" s="496"/>
      <c r="AW85" s="498"/>
      <c r="AX85" s="498"/>
      <c r="AY85" s="498"/>
      <c r="AZ85" s="498"/>
      <c r="BA85" s="498"/>
      <c r="BB85" s="498"/>
      <c r="BC85" s="498"/>
      <c r="BD85" s="499"/>
      <c r="BE85" s="494"/>
      <c r="BF85" s="489"/>
      <c r="BG85" s="489"/>
      <c r="BH85" s="489"/>
      <c r="BI85" s="489"/>
      <c r="BJ85" s="489"/>
    </row>
    <row r="86" spans="2:62" ht="20.25" customHeight="1">
      <c r="B86" s="486"/>
      <c r="C86" s="487"/>
      <c r="D86" s="487"/>
      <c r="E86" s="487"/>
      <c r="F86" s="487"/>
      <c r="G86" s="487"/>
      <c r="H86" s="487"/>
      <c r="I86" s="495"/>
      <c r="J86" s="496"/>
      <c r="K86" s="1279" t="s">
        <v>544</v>
      </c>
      <c r="L86" s="1279"/>
      <c r="M86" s="1281">
        <f>SUM(M82:N85)</f>
        <v>800</v>
      </c>
      <c r="N86" s="1281"/>
      <c r="O86" s="1274">
        <f>SUM(O82:P85)</f>
        <v>200</v>
      </c>
      <c r="P86" s="1274"/>
      <c r="Q86" s="503"/>
      <c r="R86" s="1281">
        <f>SUM(R82:S85)</f>
        <v>80</v>
      </c>
      <c r="S86" s="1281"/>
      <c r="T86" s="1274">
        <f>SUM(T82:U85)</f>
        <v>20</v>
      </c>
      <c r="U86" s="1274"/>
      <c r="V86" s="504"/>
      <c r="W86" s="1292">
        <f>SUM(W82:X83)</f>
        <v>3</v>
      </c>
      <c r="X86" s="1293"/>
      <c r="Y86" s="403"/>
      <c r="Z86" s="498"/>
      <c r="AA86" s="1279" t="s">
        <v>544</v>
      </c>
      <c r="AB86" s="1279"/>
      <c r="AC86" s="1281">
        <f>SUM(AC82:AD85)</f>
        <v>3232</v>
      </c>
      <c r="AD86" s="1281"/>
      <c r="AE86" s="1274">
        <f>SUM(AE82:AF85)</f>
        <v>808</v>
      </c>
      <c r="AF86" s="1274"/>
      <c r="AG86" s="503"/>
      <c r="AH86" s="1281">
        <f>SUM(AH82:AI85)</f>
        <v>512</v>
      </c>
      <c r="AI86" s="1281"/>
      <c r="AJ86" s="1274">
        <f>SUM(AJ82:AK85)</f>
        <v>128</v>
      </c>
      <c r="AK86" s="1274"/>
      <c r="AL86" s="504"/>
      <c r="AM86" s="1292">
        <f>SUM(AM82:AN83)</f>
        <v>17</v>
      </c>
      <c r="AN86" s="1293"/>
      <c r="AO86" s="498"/>
      <c r="AP86" s="498"/>
      <c r="AQ86" s="1279" t="s">
        <v>553</v>
      </c>
      <c r="AR86" s="1279"/>
      <c r="AS86" s="1279" t="s">
        <v>554</v>
      </c>
      <c r="AT86" s="1279"/>
      <c r="AU86" s="1279"/>
      <c r="AV86" s="1279"/>
      <c r="AW86" s="498"/>
      <c r="AX86" s="498"/>
      <c r="AY86" s="498"/>
      <c r="AZ86" s="498"/>
      <c r="BA86" s="498"/>
      <c r="BB86" s="498"/>
      <c r="BC86" s="498"/>
      <c r="BD86" s="499"/>
      <c r="BE86" s="494"/>
      <c r="BF86" s="489"/>
      <c r="BG86" s="489"/>
      <c r="BH86" s="489"/>
      <c r="BI86" s="489"/>
      <c r="BJ86" s="489"/>
    </row>
    <row r="87" spans="2:62" ht="20.25" customHeight="1">
      <c r="B87" s="486"/>
      <c r="C87" s="487"/>
      <c r="D87" s="487"/>
      <c r="E87" s="487"/>
      <c r="F87" s="487"/>
      <c r="G87" s="487"/>
      <c r="H87" s="487"/>
      <c r="I87" s="495"/>
      <c r="J87" s="495"/>
      <c r="K87" s="507"/>
      <c r="L87" s="507"/>
      <c r="M87" s="507"/>
      <c r="N87" s="507"/>
      <c r="O87" s="508"/>
      <c r="P87" s="508"/>
      <c r="Q87" s="508"/>
      <c r="R87" s="509"/>
      <c r="S87" s="509"/>
      <c r="T87" s="509"/>
      <c r="U87" s="509"/>
      <c r="V87" s="510"/>
      <c r="W87" s="498"/>
      <c r="X87" s="498"/>
      <c r="Y87" s="498"/>
      <c r="Z87" s="498"/>
      <c r="AA87" s="507"/>
      <c r="AB87" s="507"/>
      <c r="AC87" s="507"/>
      <c r="AD87" s="507"/>
      <c r="AE87" s="508"/>
      <c r="AF87" s="508"/>
      <c r="AG87" s="508"/>
      <c r="AH87" s="509"/>
      <c r="AI87" s="509"/>
      <c r="AJ87" s="509"/>
      <c r="AK87" s="509"/>
      <c r="AL87" s="510"/>
      <c r="AM87" s="498"/>
      <c r="AN87" s="498"/>
      <c r="AO87" s="498"/>
      <c r="AP87" s="498"/>
      <c r="AQ87" s="1279" t="s">
        <v>545</v>
      </c>
      <c r="AR87" s="1279"/>
      <c r="AS87" s="1279" t="s">
        <v>555</v>
      </c>
      <c r="AT87" s="1279"/>
      <c r="AU87" s="1279"/>
      <c r="AV87" s="1279"/>
      <c r="AW87" s="498"/>
      <c r="AX87" s="498"/>
      <c r="AY87" s="498"/>
      <c r="AZ87" s="498"/>
      <c r="BA87" s="498"/>
      <c r="BB87" s="498"/>
      <c r="BC87" s="498"/>
      <c r="BD87" s="499"/>
      <c r="BE87" s="494"/>
      <c r="BF87" s="489"/>
      <c r="BG87" s="489"/>
      <c r="BH87" s="489"/>
      <c r="BI87" s="489"/>
      <c r="BJ87" s="489"/>
    </row>
    <row r="88" spans="2:62" ht="20.25" customHeight="1">
      <c r="B88" s="486"/>
      <c r="C88" s="487"/>
      <c r="D88" s="487"/>
      <c r="E88" s="487"/>
      <c r="F88" s="487"/>
      <c r="G88" s="487"/>
      <c r="H88" s="487"/>
      <c r="I88" s="495"/>
      <c r="J88" s="495"/>
      <c r="K88" s="497" t="s">
        <v>556</v>
      </c>
      <c r="L88" s="496"/>
      <c r="M88" s="496"/>
      <c r="N88" s="496"/>
      <c r="O88" s="496"/>
      <c r="P88" s="496"/>
      <c r="Q88" s="511" t="s">
        <v>557</v>
      </c>
      <c r="R88" s="1288" t="s">
        <v>558</v>
      </c>
      <c r="S88" s="1289"/>
      <c r="T88" s="512"/>
      <c r="U88" s="512"/>
      <c r="V88" s="496"/>
      <c r="W88" s="496"/>
      <c r="X88" s="496"/>
      <c r="Y88" s="498"/>
      <c r="Z88" s="498"/>
      <c r="AA88" s="497" t="s">
        <v>556</v>
      </c>
      <c r="AB88" s="496"/>
      <c r="AC88" s="496"/>
      <c r="AD88" s="496"/>
      <c r="AE88" s="496"/>
      <c r="AF88" s="496"/>
      <c r="AG88" s="511" t="s">
        <v>557</v>
      </c>
      <c r="AH88" s="1290" t="str">
        <f>R88</f>
        <v>週</v>
      </c>
      <c r="AI88" s="1291"/>
      <c r="AJ88" s="512"/>
      <c r="AK88" s="512"/>
      <c r="AL88" s="496"/>
      <c r="AM88" s="496"/>
      <c r="AN88" s="496"/>
      <c r="AO88" s="498"/>
      <c r="AP88" s="498"/>
      <c r="AQ88" s="1279" t="s">
        <v>548</v>
      </c>
      <c r="AR88" s="1279"/>
      <c r="AS88" s="1279" t="s">
        <v>559</v>
      </c>
      <c r="AT88" s="1279"/>
      <c r="AU88" s="1279"/>
      <c r="AV88" s="1279"/>
      <c r="AW88" s="498"/>
      <c r="AX88" s="498"/>
      <c r="AY88" s="498"/>
      <c r="AZ88" s="498"/>
      <c r="BA88" s="498"/>
      <c r="BB88" s="498"/>
      <c r="BC88" s="498"/>
      <c r="BD88" s="499"/>
      <c r="BE88" s="494"/>
      <c r="BF88" s="489"/>
      <c r="BG88" s="489"/>
      <c r="BH88" s="489"/>
      <c r="BI88" s="489"/>
      <c r="BJ88" s="489"/>
    </row>
    <row r="89" spans="2:62" ht="20.25" customHeight="1">
      <c r="B89" s="486"/>
      <c r="C89" s="487"/>
      <c r="D89" s="487"/>
      <c r="E89" s="487"/>
      <c r="F89" s="487"/>
      <c r="G89" s="487"/>
      <c r="H89" s="487"/>
      <c r="I89" s="495"/>
      <c r="J89" s="495"/>
      <c r="K89" s="496" t="s">
        <v>560</v>
      </c>
      <c r="L89" s="496"/>
      <c r="M89" s="496"/>
      <c r="N89" s="496"/>
      <c r="O89" s="496"/>
      <c r="P89" s="496" t="s">
        <v>561</v>
      </c>
      <c r="Q89" s="496"/>
      <c r="R89" s="496"/>
      <c r="S89" s="496"/>
      <c r="T89" s="497"/>
      <c r="U89" s="496"/>
      <c r="V89" s="496"/>
      <c r="W89" s="496"/>
      <c r="X89" s="496"/>
      <c r="Y89" s="498"/>
      <c r="Z89" s="498"/>
      <c r="AA89" s="496" t="s">
        <v>560</v>
      </c>
      <c r="AB89" s="496"/>
      <c r="AC89" s="496"/>
      <c r="AD89" s="496"/>
      <c r="AE89" s="496"/>
      <c r="AF89" s="496" t="s">
        <v>561</v>
      </c>
      <c r="AG89" s="496"/>
      <c r="AH89" s="496"/>
      <c r="AI89" s="496"/>
      <c r="AJ89" s="497"/>
      <c r="AK89" s="496"/>
      <c r="AL89" s="496"/>
      <c r="AM89" s="496"/>
      <c r="AN89" s="496"/>
      <c r="AO89" s="498"/>
      <c r="AP89" s="498"/>
      <c r="AQ89" s="1279" t="s">
        <v>549</v>
      </c>
      <c r="AR89" s="1279"/>
      <c r="AS89" s="1279" t="s">
        <v>562</v>
      </c>
      <c r="AT89" s="1279"/>
      <c r="AU89" s="1279"/>
      <c r="AV89" s="1279"/>
      <c r="AW89" s="498"/>
      <c r="AX89" s="498"/>
      <c r="AY89" s="498"/>
      <c r="AZ89" s="498"/>
      <c r="BA89" s="498"/>
      <c r="BB89" s="498"/>
      <c r="BC89" s="498"/>
      <c r="BD89" s="499"/>
      <c r="BE89" s="494"/>
      <c r="BF89" s="489"/>
      <c r="BG89" s="489"/>
      <c r="BH89" s="489"/>
      <c r="BI89" s="489"/>
      <c r="BJ89" s="489"/>
    </row>
    <row r="90" spans="2:62" ht="20.25" customHeight="1">
      <c r="B90" s="486"/>
      <c r="C90" s="487"/>
      <c r="D90" s="487"/>
      <c r="E90" s="487"/>
      <c r="F90" s="487"/>
      <c r="G90" s="487"/>
      <c r="H90" s="487"/>
      <c r="I90" s="495"/>
      <c r="J90" s="495"/>
      <c r="K90" s="496" t="str">
        <f>IF($R$88="週","対象時間数（週平均）","対象時間数（当月合計）")</f>
        <v>対象時間数（週平均）</v>
      </c>
      <c r="L90" s="496"/>
      <c r="M90" s="496"/>
      <c r="N90" s="496"/>
      <c r="O90" s="496"/>
      <c r="P90" s="496" t="str">
        <f>IF($R$88="週","週に勤務すべき時間数","当月に勤務すべき時間数")</f>
        <v>週に勤務すべき時間数</v>
      </c>
      <c r="Q90" s="496"/>
      <c r="R90" s="496"/>
      <c r="S90" s="496"/>
      <c r="T90" s="497"/>
      <c r="U90" s="496" t="s">
        <v>563</v>
      </c>
      <c r="V90" s="496"/>
      <c r="W90" s="496"/>
      <c r="X90" s="496"/>
      <c r="Y90" s="498"/>
      <c r="Z90" s="498"/>
      <c r="AA90" s="496" t="str">
        <f>IF(AH88="週","対象時間数（週平均）","対象時間数（当月合計）")</f>
        <v>対象時間数（週平均）</v>
      </c>
      <c r="AB90" s="496"/>
      <c r="AC90" s="496"/>
      <c r="AD90" s="496"/>
      <c r="AE90" s="496"/>
      <c r="AF90" s="496" t="str">
        <f>IF($AH$88="週","週に勤務すべき時間数","当月に勤務すべき時間数")</f>
        <v>週に勤務すべき時間数</v>
      </c>
      <c r="AG90" s="496"/>
      <c r="AH90" s="496"/>
      <c r="AI90" s="496"/>
      <c r="AJ90" s="497"/>
      <c r="AK90" s="496" t="s">
        <v>563</v>
      </c>
      <c r="AL90" s="496"/>
      <c r="AM90" s="496"/>
      <c r="AN90" s="496"/>
      <c r="AO90" s="498"/>
      <c r="AP90" s="498"/>
      <c r="AQ90" s="1279" t="s">
        <v>551</v>
      </c>
      <c r="AR90" s="1279"/>
      <c r="AS90" s="1279" t="s">
        <v>564</v>
      </c>
      <c r="AT90" s="1279"/>
      <c r="AU90" s="1279"/>
      <c r="AV90" s="1279"/>
      <c r="AW90" s="498"/>
      <c r="AX90" s="498"/>
      <c r="AY90" s="498"/>
      <c r="AZ90" s="498"/>
      <c r="BA90" s="498"/>
      <c r="BB90" s="498"/>
      <c r="BC90" s="498"/>
      <c r="BD90" s="499"/>
      <c r="BE90" s="494"/>
      <c r="BF90" s="489"/>
      <c r="BG90" s="489"/>
      <c r="BH90" s="489"/>
      <c r="BI90" s="489"/>
      <c r="BJ90" s="489"/>
    </row>
    <row r="91" spans="2:62" ht="20.25" customHeight="1">
      <c r="I91" s="403"/>
      <c r="J91" s="403"/>
      <c r="K91" s="1294">
        <f>IF($R$88="週",T86,R86)</f>
        <v>20</v>
      </c>
      <c r="L91" s="1294"/>
      <c r="M91" s="1294"/>
      <c r="N91" s="1294"/>
      <c r="O91" s="505" t="s">
        <v>565</v>
      </c>
      <c r="P91" s="1279">
        <f>IF($R$88="週",$BA$6,$BE$6)</f>
        <v>40</v>
      </c>
      <c r="Q91" s="1279"/>
      <c r="R91" s="1279"/>
      <c r="S91" s="1279"/>
      <c r="T91" s="505" t="s">
        <v>547</v>
      </c>
      <c r="U91" s="1285">
        <f>ROUNDDOWN(K91/P91,1)</f>
        <v>0.5</v>
      </c>
      <c r="V91" s="1285"/>
      <c r="W91" s="1285"/>
      <c r="X91" s="1285"/>
      <c r="Y91" s="403"/>
      <c r="Z91" s="403"/>
      <c r="AA91" s="1294">
        <f>IF($AH$88="週",AJ86,AH86)</f>
        <v>128</v>
      </c>
      <c r="AB91" s="1294"/>
      <c r="AC91" s="1294"/>
      <c r="AD91" s="1294"/>
      <c r="AE91" s="505" t="s">
        <v>565</v>
      </c>
      <c r="AF91" s="1279">
        <f>IF($AH$88="週",$BA$6,$BE$6)</f>
        <v>40</v>
      </c>
      <c r="AG91" s="1279"/>
      <c r="AH91" s="1279"/>
      <c r="AI91" s="1279"/>
      <c r="AJ91" s="505" t="s">
        <v>547</v>
      </c>
      <c r="AK91" s="1285">
        <f>ROUNDDOWN(AA91/AF91,1)</f>
        <v>3.2</v>
      </c>
      <c r="AL91" s="1285"/>
      <c r="AM91" s="1285"/>
      <c r="AN91" s="1285"/>
      <c r="AO91" s="403"/>
      <c r="AP91" s="403"/>
      <c r="AQ91" s="403"/>
      <c r="AR91" s="403"/>
      <c r="AS91" s="403"/>
      <c r="AT91" s="403"/>
      <c r="AU91" s="403"/>
      <c r="AV91" s="403"/>
      <c r="AW91" s="403"/>
      <c r="AX91" s="403"/>
      <c r="AY91" s="403"/>
      <c r="AZ91" s="403"/>
      <c r="BA91" s="403"/>
      <c r="BB91" s="403"/>
      <c r="BC91" s="403"/>
      <c r="BD91" s="403"/>
    </row>
    <row r="92" spans="2:62" ht="20.25" customHeight="1">
      <c r="I92" s="403"/>
      <c r="J92" s="403"/>
      <c r="K92" s="496"/>
      <c r="L92" s="496"/>
      <c r="M92" s="496"/>
      <c r="N92" s="496"/>
      <c r="O92" s="496"/>
      <c r="P92" s="496"/>
      <c r="Q92" s="496"/>
      <c r="R92" s="496"/>
      <c r="S92" s="496"/>
      <c r="T92" s="497"/>
      <c r="U92" s="496" t="s">
        <v>566</v>
      </c>
      <c r="V92" s="496"/>
      <c r="W92" s="496"/>
      <c r="X92" s="496"/>
      <c r="Y92" s="403"/>
      <c r="Z92" s="403"/>
      <c r="AA92" s="496"/>
      <c r="AB92" s="496"/>
      <c r="AC92" s="496"/>
      <c r="AD92" s="496"/>
      <c r="AE92" s="496"/>
      <c r="AF92" s="496"/>
      <c r="AG92" s="496"/>
      <c r="AH92" s="496"/>
      <c r="AI92" s="496"/>
      <c r="AJ92" s="497"/>
      <c r="AK92" s="496" t="s">
        <v>566</v>
      </c>
      <c r="AL92" s="496"/>
      <c r="AM92" s="496"/>
      <c r="AN92" s="496"/>
      <c r="AO92" s="403"/>
      <c r="AP92" s="403"/>
      <c r="AQ92" s="403"/>
      <c r="AR92" s="403"/>
      <c r="AS92" s="403"/>
      <c r="AT92" s="403"/>
      <c r="AU92" s="403"/>
      <c r="AV92" s="403"/>
      <c r="AW92" s="403"/>
      <c r="AX92" s="403"/>
      <c r="AY92" s="403"/>
      <c r="AZ92" s="403"/>
      <c r="BA92" s="403"/>
      <c r="BB92" s="403"/>
      <c r="BC92" s="403"/>
      <c r="BD92" s="403"/>
    </row>
    <row r="93" spans="2:62" ht="20.25" customHeight="1">
      <c r="I93" s="403"/>
      <c r="J93" s="403"/>
      <c r="K93" s="496" t="s">
        <v>567</v>
      </c>
      <c r="L93" s="496"/>
      <c r="M93" s="496"/>
      <c r="N93" s="496"/>
      <c r="O93" s="496"/>
      <c r="P93" s="496"/>
      <c r="Q93" s="496"/>
      <c r="R93" s="496"/>
      <c r="S93" s="496"/>
      <c r="T93" s="497"/>
      <c r="U93" s="496"/>
      <c r="V93" s="496"/>
      <c r="W93" s="496"/>
      <c r="X93" s="496"/>
      <c r="Y93" s="403"/>
      <c r="Z93" s="403"/>
      <c r="AA93" s="496" t="s">
        <v>568</v>
      </c>
      <c r="AB93" s="496"/>
      <c r="AC93" s="496"/>
      <c r="AD93" s="496"/>
      <c r="AE93" s="496"/>
      <c r="AF93" s="496"/>
      <c r="AG93" s="496"/>
      <c r="AH93" s="496"/>
      <c r="AI93" s="496"/>
      <c r="AJ93" s="497"/>
      <c r="AK93" s="496"/>
      <c r="AL93" s="496"/>
      <c r="AM93" s="496"/>
      <c r="AN93" s="496"/>
      <c r="AO93" s="403"/>
      <c r="AP93" s="403"/>
      <c r="AQ93" s="403"/>
      <c r="AR93" s="403"/>
      <c r="AS93" s="403"/>
      <c r="AT93" s="403"/>
      <c r="AU93" s="403"/>
      <c r="AV93" s="403"/>
      <c r="AW93" s="403"/>
      <c r="AX93" s="403"/>
      <c r="AY93" s="403"/>
      <c r="AZ93" s="403"/>
      <c r="BA93" s="403"/>
      <c r="BB93" s="403"/>
      <c r="BC93" s="403"/>
      <c r="BD93" s="403"/>
    </row>
    <row r="94" spans="2:62" ht="20.25" customHeight="1">
      <c r="I94" s="403"/>
      <c r="J94" s="403"/>
      <c r="K94" s="496" t="s">
        <v>540</v>
      </c>
      <c r="L94" s="496"/>
      <c r="M94" s="496"/>
      <c r="N94" s="496"/>
      <c r="O94" s="496"/>
      <c r="P94" s="496"/>
      <c r="Q94" s="496"/>
      <c r="R94" s="496"/>
      <c r="S94" s="496"/>
      <c r="T94" s="497"/>
      <c r="U94" s="1273"/>
      <c r="V94" s="1273"/>
      <c r="W94" s="1273"/>
      <c r="X94" s="1273"/>
      <c r="Y94" s="403"/>
      <c r="Z94" s="403"/>
      <c r="AA94" s="496" t="s">
        <v>540</v>
      </c>
      <c r="AB94" s="496"/>
      <c r="AC94" s="496"/>
      <c r="AD94" s="496"/>
      <c r="AE94" s="496"/>
      <c r="AF94" s="496"/>
      <c r="AG94" s="496"/>
      <c r="AH94" s="496"/>
      <c r="AI94" s="496"/>
      <c r="AJ94" s="497"/>
      <c r="AK94" s="1273"/>
      <c r="AL94" s="1273"/>
      <c r="AM94" s="1273"/>
      <c r="AN94" s="1273"/>
      <c r="AO94" s="403"/>
      <c r="AP94" s="403"/>
      <c r="AQ94" s="403"/>
      <c r="AR94" s="403"/>
      <c r="AS94" s="403"/>
      <c r="AT94" s="403"/>
      <c r="AU94" s="403"/>
      <c r="AV94" s="403"/>
      <c r="AW94" s="403"/>
      <c r="AX94" s="403"/>
      <c r="AY94" s="403"/>
      <c r="AZ94" s="403"/>
      <c r="BA94" s="403"/>
      <c r="BB94" s="403"/>
      <c r="BC94" s="403"/>
      <c r="BD94" s="403"/>
    </row>
    <row r="95" spans="2:62" ht="20.25" customHeight="1">
      <c r="I95" s="403"/>
      <c r="J95" s="403"/>
      <c r="K95" s="500" t="s">
        <v>569</v>
      </c>
      <c r="L95" s="500"/>
      <c r="M95" s="500"/>
      <c r="N95" s="500"/>
      <c r="O95" s="500"/>
      <c r="P95" s="496" t="s">
        <v>570</v>
      </c>
      <c r="Q95" s="500"/>
      <c r="R95" s="500"/>
      <c r="S95" s="500"/>
      <c r="T95" s="500"/>
      <c r="U95" s="1264" t="s">
        <v>544</v>
      </c>
      <c r="V95" s="1264"/>
      <c r="W95" s="1264"/>
      <c r="X95" s="1264"/>
      <c r="Y95" s="403"/>
      <c r="Z95" s="403"/>
      <c r="AA95" s="500" t="s">
        <v>569</v>
      </c>
      <c r="AB95" s="500"/>
      <c r="AC95" s="500"/>
      <c r="AD95" s="500"/>
      <c r="AE95" s="500"/>
      <c r="AF95" s="496" t="s">
        <v>570</v>
      </c>
      <c r="AG95" s="500"/>
      <c r="AH95" s="500"/>
      <c r="AI95" s="500"/>
      <c r="AJ95" s="500"/>
      <c r="AK95" s="1264" t="s">
        <v>544</v>
      </c>
      <c r="AL95" s="1264"/>
      <c r="AM95" s="1264"/>
      <c r="AN95" s="1264"/>
      <c r="AO95" s="403"/>
      <c r="AP95" s="403"/>
      <c r="AQ95" s="403"/>
      <c r="AR95" s="403"/>
      <c r="AS95" s="403"/>
      <c r="AT95" s="403"/>
      <c r="AU95" s="403"/>
      <c r="AV95" s="403"/>
      <c r="AW95" s="403"/>
      <c r="AX95" s="403"/>
      <c r="AY95" s="403"/>
      <c r="AZ95" s="403"/>
      <c r="BA95" s="403"/>
      <c r="BB95" s="403"/>
      <c r="BC95" s="403"/>
      <c r="BD95" s="403"/>
    </row>
    <row r="96" spans="2:62" ht="20.25" customHeight="1">
      <c r="I96" s="403"/>
      <c r="J96" s="403"/>
      <c r="K96" s="1279">
        <f>W86</f>
        <v>3</v>
      </c>
      <c r="L96" s="1279"/>
      <c r="M96" s="1279"/>
      <c r="N96" s="1279"/>
      <c r="O96" s="505" t="s">
        <v>546</v>
      </c>
      <c r="P96" s="1285">
        <f>U91</f>
        <v>0.5</v>
      </c>
      <c r="Q96" s="1285"/>
      <c r="R96" s="1285"/>
      <c r="S96" s="1285"/>
      <c r="T96" s="505" t="s">
        <v>547</v>
      </c>
      <c r="U96" s="1265">
        <f>ROUNDDOWN(K96+P96,1)</f>
        <v>3.5</v>
      </c>
      <c r="V96" s="1265"/>
      <c r="W96" s="1265"/>
      <c r="X96" s="1265"/>
      <c r="Y96" s="513"/>
      <c r="Z96" s="513"/>
      <c r="AA96" s="1286">
        <f>AM86</f>
        <v>17</v>
      </c>
      <c r="AB96" s="1286"/>
      <c r="AC96" s="1286"/>
      <c r="AD96" s="1286"/>
      <c r="AE96" s="510" t="s">
        <v>546</v>
      </c>
      <c r="AF96" s="1287">
        <f>AK91</f>
        <v>3.2</v>
      </c>
      <c r="AG96" s="1287"/>
      <c r="AH96" s="1287"/>
      <c r="AI96" s="1287"/>
      <c r="AJ96" s="510" t="s">
        <v>547</v>
      </c>
      <c r="AK96" s="1265">
        <f>ROUNDDOWN(AA96+AF96,1)</f>
        <v>20.2</v>
      </c>
      <c r="AL96" s="1265"/>
      <c r="AM96" s="1265"/>
      <c r="AN96" s="1265"/>
      <c r="AO96" s="403"/>
      <c r="AP96" s="403"/>
      <c r="AQ96" s="403"/>
      <c r="AR96" s="403"/>
      <c r="AS96" s="403"/>
      <c r="AT96" s="403"/>
      <c r="AU96" s="403"/>
      <c r="AV96" s="403"/>
      <c r="AW96" s="403"/>
      <c r="AX96" s="403"/>
      <c r="AY96" s="403"/>
      <c r="AZ96" s="403"/>
      <c r="BA96" s="403"/>
      <c r="BB96" s="403"/>
      <c r="BC96" s="403"/>
      <c r="BD96" s="403"/>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1:59">
      <c r="A143" s="514"/>
      <c r="B143" s="514"/>
      <c r="C143" s="515"/>
      <c r="D143" s="515"/>
      <c r="E143" s="515"/>
      <c r="F143" s="515"/>
      <c r="G143" s="515"/>
      <c r="H143" s="515"/>
      <c r="I143" s="515"/>
      <c r="J143" s="515"/>
      <c r="K143" s="516"/>
      <c r="L143" s="516"/>
      <c r="M143" s="516"/>
      <c r="N143" s="516"/>
      <c r="O143" s="516"/>
      <c r="P143" s="516"/>
      <c r="Q143" s="516"/>
      <c r="R143" s="516"/>
      <c r="S143" s="516"/>
      <c r="T143" s="516"/>
      <c r="U143" s="516"/>
      <c r="V143" s="516"/>
      <c r="W143" s="516"/>
      <c r="X143" s="516"/>
      <c r="Y143" s="516"/>
      <c r="Z143" s="516"/>
      <c r="AA143" s="516"/>
      <c r="AB143" s="516"/>
      <c r="AC143" s="516"/>
      <c r="AD143" s="516"/>
      <c r="AE143" s="516"/>
      <c r="AF143" s="516"/>
      <c r="AG143" s="516"/>
      <c r="AH143" s="516"/>
      <c r="AI143" s="516"/>
      <c r="AJ143" s="516"/>
      <c r="AK143" s="516"/>
      <c r="AL143" s="516"/>
      <c r="AM143" s="516"/>
      <c r="AN143" s="516"/>
      <c r="AO143" s="516"/>
      <c r="AP143" s="516"/>
      <c r="AQ143" s="516"/>
      <c r="AR143" s="516"/>
      <c r="AS143" s="516"/>
      <c r="AT143" s="516"/>
      <c r="AU143" s="516"/>
      <c r="AV143" s="516"/>
      <c r="AW143" s="516"/>
      <c r="AX143" s="516"/>
      <c r="AY143" s="516"/>
      <c r="AZ143" s="517"/>
      <c r="BA143" s="517"/>
      <c r="BB143" s="517"/>
      <c r="BC143" s="517"/>
      <c r="BD143" s="517"/>
      <c r="BE143" s="517"/>
      <c r="BF143" s="517"/>
      <c r="BG143" s="517"/>
    </row>
    <row r="144" spans="1:59">
      <c r="A144" s="514"/>
      <c r="B144" s="514"/>
      <c r="C144" s="515"/>
      <c r="D144" s="515"/>
      <c r="E144" s="515"/>
      <c r="F144" s="515"/>
      <c r="G144" s="515"/>
      <c r="H144" s="515"/>
      <c r="I144" s="515"/>
      <c r="J144" s="515"/>
      <c r="K144" s="516"/>
      <c r="L144" s="516"/>
      <c r="M144" s="516"/>
      <c r="N144" s="516"/>
      <c r="O144" s="516"/>
      <c r="P144" s="516"/>
      <c r="Q144" s="516"/>
      <c r="R144" s="516"/>
      <c r="S144" s="516"/>
      <c r="T144" s="516"/>
      <c r="U144" s="516"/>
      <c r="V144" s="516"/>
      <c r="W144" s="516"/>
      <c r="X144" s="516"/>
      <c r="Y144" s="516"/>
      <c r="Z144" s="516"/>
      <c r="AA144" s="516"/>
      <c r="AB144" s="516"/>
      <c r="AC144" s="516"/>
      <c r="AD144" s="516"/>
      <c r="AE144" s="516"/>
      <c r="AF144" s="516"/>
      <c r="AG144" s="516"/>
      <c r="AH144" s="516"/>
      <c r="AI144" s="516"/>
      <c r="AJ144" s="516"/>
      <c r="AK144" s="516"/>
      <c r="AL144" s="516"/>
      <c r="AM144" s="516"/>
      <c r="AN144" s="516"/>
      <c r="AO144" s="516"/>
      <c r="AP144" s="516"/>
      <c r="AQ144" s="516"/>
      <c r="AR144" s="516"/>
      <c r="AS144" s="516"/>
      <c r="AT144" s="516"/>
      <c r="AU144" s="516"/>
      <c r="AV144" s="516"/>
      <c r="AW144" s="516"/>
      <c r="AX144" s="516"/>
      <c r="AY144" s="516"/>
      <c r="AZ144" s="517"/>
      <c r="BA144" s="517"/>
      <c r="BB144" s="517"/>
      <c r="BC144" s="517"/>
      <c r="BD144" s="517"/>
      <c r="BE144" s="517"/>
      <c r="BF144" s="517"/>
      <c r="BG144" s="517"/>
    </row>
    <row r="145" spans="1:18">
      <c r="A145" s="514"/>
      <c r="B145" s="514"/>
      <c r="C145" s="518"/>
      <c r="D145" s="518"/>
      <c r="E145" s="518"/>
      <c r="F145" s="518"/>
      <c r="G145" s="518"/>
      <c r="H145" s="518"/>
      <c r="I145" s="518"/>
      <c r="J145" s="518"/>
      <c r="K145" s="515"/>
      <c r="L145" s="515"/>
      <c r="M145" s="514"/>
      <c r="N145" s="514"/>
      <c r="O145" s="514"/>
      <c r="P145" s="514"/>
      <c r="Q145" s="514"/>
      <c r="R145" s="514"/>
    </row>
    <row r="146" spans="1:18">
      <c r="A146" s="514"/>
      <c r="B146" s="514"/>
      <c r="C146" s="518"/>
      <c r="D146" s="518"/>
      <c r="E146" s="518"/>
      <c r="F146" s="518"/>
      <c r="G146" s="518"/>
      <c r="H146" s="518"/>
      <c r="I146" s="518"/>
      <c r="J146" s="518"/>
      <c r="K146" s="515"/>
      <c r="L146" s="515"/>
      <c r="M146" s="514"/>
      <c r="N146" s="514"/>
      <c r="O146" s="514"/>
      <c r="P146" s="514"/>
      <c r="Q146" s="514"/>
      <c r="R146" s="514"/>
    </row>
    <row r="147" spans="1:18">
      <c r="C147" s="416"/>
      <c r="D147" s="416"/>
      <c r="E147" s="416"/>
      <c r="F147" s="416"/>
      <c r="G147" s="416"/>
      <c r="H147" s="416"/>
      <c r="I147" s="416"/>
      <c r="J147" s="416"/>
    </row>
    <row r="148" spans="1:18">
      <c r="C148" s="416"/>
      <c r="D148" s="416"/>
      <c r="E148" s="416"/>
      <c r="F148" s="416"/>
      <c r="G148" s="416"/>
      <c r="H148" s="416"/>
      <c r="I148" s="416"/>
      <c r="J148" s="416"/>
    </row>
    <row r="149" spans="1:18">
      <c r="C149" s="416"/>
      <c r="D149" s="416"/>
      <c r="E149" s="416"/>
      <c r="F149" s="416"/>
      <c r="G149" s="416"/>
      <c r="H149" s="416"/>
      <c r="I149" s="416"/>
      <c r="J149" s="416"/>
    </row>
    <row r="150" spans="1:18">
      <c r="C150" s="416"/>
      <c r="D150" s="416"/>
      <c r="E150" s="416"/>
      <c r="F150" s="416"/>
      <c r="G150" s="416"/>
      <c r="H150" s="416"/>
      <c r="I150" s="416"/>
      <c r="J150" s="416"/>
    </row>
  </sheetData>
  <sheetProtection sheet="1" insertRows="0" deleteRows="0"/>
  <mergeCells count="434">
    <mergeCell ref="U94:X94"/>
    <mergeCell ref="AK94:AN94"/>
    <mergeCell ref="U95:X95"/>
    <mergeCell ref="AK95:AN95"/>
    <mergeCell ref="K96:N96"/>
    <mergeCell ref="P96:S96"/>
    <mergeCell ref="U96:X96"/>
    <mergeCell ref="AA96:AD96"/>
    <mergeCell ref="AF96:AI96"/>
    <mergeCell ref="AK96:AN96"/>
    <mergeCell ref="AQ90:AR90"/>
    <mergeCell ref="AS90:AV90"/>
    <mergeCell ref="K91:N91"/>
    <mergeCell ref="P91:S91"/>
    <mergeCell ref="U91:X91"/>
    <mergeCell ref="AA91:AD91"/>
    <mergeCell ref="AF91:AI91"/>
    <mergeCell ref="AK91:AN91"/>
    <mergeCell ref="R88:S88"/>
    <mergeCell ref="AH88:AI88"/>
    <mergeCell ref="AQ88:AR88"/>
    <mergeCell ref="AS88:AV88"/>
    <mergeCell ref="AQ89:AR89"/>
    <mergeCell ref="AS89:AV89"/>
    <mergeCell ref="AS86:AV86"/>
    <mergeCell ref="AQ87:AR87"/>
    <mergeCell ref="AS87:AV87"/>
    <mergeCell ref="AM85:AN85"/>
    <mergeCell ref="K86:L86"/>
    <mergeCell ref="M86:N86"/>
    <mergeCell ref="O86:P86"/>
    <mergeCell ref="R86:S86"/>
    <mergeCell ref="T86:U86"/>
    <mergeCell ref="W86:X86"/>
    <mergeCell ref="AA86:AB86"/>
    <mergeCell ref="AC86:AD86"/>
    <mergeCell ref="AE86:AF86"/>
    <mergeCell ref="W85:X85"/>
    <mergeCell ref="AA85:AB85"/>
    <mergeCell ref="AC85:AD85"/>
    <mergeCell ref="AE85:AF85"/>
    <mergeCell ref="AH85:AI85"/>
    <mergeCell ref="AJ85:AK85"/>
    <mergeCell ref="K85:L85"/>
    <mergeCell ref="M85:N85"/>
    <mergeCell ref="O85:P85"/>
    <mergeCell ref="R85:S85"/>
    <mergeCell ref="T85:U85"/>
    <mergeCell ref="AH86:AI86"/>
    <mergeCell ref="AJ86:AK86"/>
    <mergeCell ref="AM86:AN86"/>
    <mergeCell ref="AQ86:AR86"/>
    <mergeCell ref="AH83:AI83"/>
    <mergeCell ref="AJ83:AK83"/>
    <mergeCell ref="AM83:AN83"/>
    <mergeCell ref="K84:L84"/>
    <mergeCell ref="M84:N84"/>
    <mergeCell ref="O84:P84"/>
    <mergeCell ref="R84:S84"/>
    <mergeCell ref="T84:U84"/>
    <mergeCell ref="W84:X84"/>
    <mergeCell ref="AA84:AB84"/>
    <mergeCell ref="AC84:AD84"/>
    <mergeCell ref="AE84:AF84"/>
    <mergeCell ref="AH84:AI84"/>
    <mergeCell ref="AJ84:AK84"/>
    <mergeCell ref="AM84:AN84"/>
    <mergeCell ref="K83:L83"/>
    <mergeCell ref="M83:N83"/>
    <mergeCell ref="O83:P83"/>
    <mergeCell ref="R83:S83"/>
    <mergeCell ref="T83:U83"/>
    <mergeCell ref="W83:X83"/>
    <mergeCell ref="AA83:AB83"/>
    <mergeCell ref="AC83:AD83"/>
    <mergeCell ref="AE83:AF83"/>
    <mergeCell ref="K82:L82"/>
    <mergeCell ref="M82:N82"/>
    <mergeCell ref="O82:P82"/>
    <mergeCell ref="R82:S82"/>
    <mergeCell ref="T82:U82"/>
    <mergeCell ref="W82:X82"/>
    <mergeCell ref="AA82:AB82"/>
    <mergeCell ref="AC82:AD82"/>
    <mergeCell ref="BA82:BD82"/>
    <mergeCell ref="AE82:AF82"/>
    <mergeCell ref="AH82:AI82"/>
    <mergeCell ref="AJ82:AK82"/>
    <mergeCell ref="AM82:AN82"/>
    <mergeCell ref="AQ82:AT82"/>
    <mergeCell ref="AV82:AY82"/>
    <mergeCell ref="BF79:BI79"/>
    <mergeCell ref="K80:L81"/>
    <mergeCell ref="M80:P80"/>
    <mergeCell ref="R80:U80"/>
    <mergeCell ref="AA80:AB81"/>
    <mergeCell ref="AC80:AF80"/>
    <mergeCell ref="AH80:AK80"/>
    <mergeCell ref="BF80:BI80"/>
    <mergeCell ref="M81:N81"/>
    <mergeCell ref="O81:P81"/>
    <mergeCell ref="R81:S81"/>
    <mergeCell ref="T81:U81"/>
    <mergeCell ref="AC81:AD81"/>
    <mergeCell ref="AE81:AF81"/>
    <mergeCell ref="AH81:AI81"/>
    <mergeCell ref="AJ81:AK81"/>
    <mergeCell ref="BA81:BD81"/>
    <mergeCell ref="BF81:BI81"/>
    <mergeCell ref="B75:B76"/>
    <mergeCell ref="C75:D76"/>
    <mergeCell ref="I75:J76"/>
    <mergeCell ref="K75:N76"/>
    <mergeCell ref="O75:S76"/>
    <mergeCell ref="BB75:BC75"/>
    <mergeCell ref="BD75:BE75"/>
    <mergeCell ref="BF75:BJ76"/>
    <mergeCell ref="BB76:BC76"/>
    <mergeCell ref="BD76:BE76"/>
    <mergeCell ref="B73:B74"/>
    <mergeCell ref="C73:D74"/>
    <mergeCell ref="I73:J74"/>
    <mergeCell ref="K73:N74"/>
    <mergeCell ref="O73:S74"/>
    <mergeCell ref="BB73:BC73"/>
    <mergeCell ref="BD73:BE73"/>
    <mergeCell ref="BF73:BJ74"/>
    <mergeCell ref="BB74:BC74"/>
    <mergeCell ref="BD74:BE74"/>
    <mergeCell ref="B71:B72"/>
    <mergeCell ref="C71:D72"/>
    <mergeCell ref="I71:J72"/>
    <mergeCell ref="K71:N72"/>
    <mergeCell ref="O71:S72"/>
    <mergeCell ref="BB71:BC71"/>
    <mergeCell ref="BD71:BE71"/>
    <mergeCell ref="BF71:BJ72"/>
    <mergeCell ref="BB72:BC72"/>
    <mergeCell ref="BD72:BE72"/>
    <mergeCell ref="B69:B70"/>
    <mergeCell ref="C69:D70"/>
    <mergeCell ref="I69:J70"/>
    <mergeCell ref="K69:N70"/>
    <mergeCell ref="O69:S70"/>
    <mergeCell ref="BB69:BC69"/>
    <mergeCell ref="BD69:BE69"/>
    <mergeCell ref="BF69:BJ70"/>
    <mergeCell ref="BB70:BC70"/>
    <mergeCell ref="BD70:BE70"/>
    <mergeCell ref="B67:B68"/>
    <mergeCell ref="C67:D68"/>
    <mergeCell ref="I67:J68"/>
    <mergeCell ref="K67:N68"/>
    <mergeCell ref="O67:S68"/>
    <mergeCell ref="BB67:BC67"/>
    <mergeCell ref="BD67:BE67"/>
    <mergeCell ref="BF67:BJ68"/>
    <mergeCell ref="BB68:BC68"/>
    <mergeCell ref="BD68:BE68"/>
    <mergeCell ref="B65:B66"/>
    <mergeCell ref="C65:D66"/>
    <mergeCell ref="I65:J66"/>
    <mergeCell ref="K65:N66"/>
    <mergeCell ref="O65:S66"/>
    <mergeCell ref="BB65:BC65"/>
    <mergeCell ref="BD65:BE65"/>
    <mergeCell ref="BF65:BJ66"/>
    <mergeCell ref="BB66:BC66"/>
    <mergeCell ref="BD66:BE66"/>
    <mergeCell ref="B63:B64"/>
    <mergeCell ref="C63:D64"/>
    <mergeCell ref="I63:J64"/>
    <mergeCell ref="K63:N64"/>
    <mergeCell ref="O63:S64"/>
    <mergeCell ref="BB63:BC63"/>
    <mergeCell ref="BD63:BE63"/>
    <mergeCell ref="BF63:BJ64"/>
    <mergeCell ref="BB64:BC64"/>
    <mergeCell ref="BD64:BE64"/>
    <mergeCell ref="B61:B62"/>
    <mergeCell ref="C61:D62"/>
    <mergeCell ref="I61:J62"/>
    <mergeCell ref="K61:N62"/>
    <mergeCell ref="O61:S62"/>
    <mergeCell ref="BB61:BC61"/>
    <mergeCell ref="BD61:BE61"/>
    <mergeCell ref="BF61:BJ62"/>
    <mergeCell ref="BB62:BC62"/>
    <mergeCell ref="BD62:BE62"/>
    <mergeCell ref="B59:B60"/>
    <mergeCell ref="C59:D60"/>
    <mergeCell ref="I59:J60"/>
    <mergeCell ref="K59:N60"/>
    <mergeCell ref="O59:S60"/>
    <mergeCell ref="BB59:BC59"/>
    <mergeCell ref="BD59:BE59"/>
    <mergeCell ref="BF59:BJ60"/>
    <mergeCell ref="BB60:BC60"/>
    <mergeCell ref="BD60:BE60"/>
    <mergeCell ref="B57:B58"/>
    <mergeCell ref="C57:D58"/>
    <mergeCell ref="I57:J58"/>
    <mergeCell ref="K57:N58"/>
    <mergeCell ref="O57:S58"/>
    <mergeCell ref="BB57:BC57"/>
    <mergeCell ref="BD57:BE57"/>
    <mergeCell ref="BF57:BJ58"/>
    <mergeCell ref="BB58:BC58"/>
    <mergeCell ref="BD58:BE58"/>
    <mergeCell ref="B55:B56"/>
    <mergeCell ref="C55:D56"/>
    <mergeCell ref="I55:J56"/>
    <mergeCell ref="K55:N56"/>
    <mergeCell ref="O55:S56"/>
    <mergeCell ref="BB55:BC55"/>
    <mergeCell ref="BD55:BE55"/>
    <mergeCell ref="BF55:BJ56"/>
    <mergeCell ref="BB56:BC56"/>
    <mergeCell ref="BD56:BE56"/>
    <mergeCell ref="B53:B54"/>
    <mergeCell ref="C53:D54"/>
    <mergeCell ref="I53:J54"/>
    <mergeCell ref="K53:N54"/>
    <mergeCell ref="O53:S54"/>
    <mergeCell ref="BB53:BC53"/>
    <mergeCell ref="BD53:BE53"/>
    <mergeCell ref="BF53:BJ54"/>
    <mergeCell ref="BB54:BC54"/>
    <mergeCell ref="BD54:BE54"/>
    <mergeCell ref="B51:B52"/>
    <mergeCell ref="C51:D52"/>
    <mergeCell ref="I51:J52"/>
    <mergeCell ref="K51:N52"/>
    <mergeCell ref="O51:S52"/>
    <mergeCell ref="BB51:BC51"/>
    <mergeCell ref="BD51:BE51"/>
    <mergeCell ref="BF51:BJ52"/>
    <mergeCell ref="BB52:BC52"/>
    <mergeCell ref="BD52:BE52"/>
    <mergeCell ref="B49:B50"/>
    <mergeCell ref="C49:D50"/>
    <mergeCell ref="I49:J50"/>
    <mergeCell ref="K49:N50"/>
    <mergeCell ref="O49:S50"/>
    <mergeCell ref="BB49:BC49"/>
    <mergeCell ref="BD49:BE49"/>
    <mergeCell ref="BF49:BJ50"/>
    <mergeCell ref="BB50:BC50"/>
    <mergeCell ref="BD50:BE50"/>
    <mergeCell ref="B47:B48"/>
    <mergeCell ref="C47:D48"/>
    <mergeCell ref="I47:J48"/>
    <mergeCell ref="K47:N48"/>
    <mergeCell ref="O47:S48"/>
    <mergeCell ref="BB47:BC47"/>
    <mergeCell ref="BD47:BE47"/>
    <mergeCell ref="BF47:BJ48"/>
    <mergeCell ref="BB48:BC48"/>
    <mergeCell ref="BD48:BE48"/>
    <mergeCell ref="B45:B46"/>
    <mergeCell ref="C45:D46"/>
    <mergeCell ref="I45:J46"/>
    <mergeCell ref="K45:N46"/>
    <mergeCell ref="O45:S46"/>
    <mergeCell ref="BB45:BC45"/>
    <mergeCell ref="BD45:BE45"/>
    <mergeCell ref="BF45:BJ46"/>
    <mergeCell ref="BB46:BC46"/>
    <mergeCell ref="BD46:BE46"/>
    <mergeCell ref="B43:B44"/>
    <mergeCell ref="C43:D44"/>
    <mergeCell ref="I43:J44"/>
    <mergeCell ref="K43:N44"/>
    <mergeCell ref="O43:S44"/>
    <mergeCell ref="BB43:BC43"/>
    <mergeCell ref="BD43:BE43"/>
    <mergeCell ref="BF43:BJ44"/>
    <mergeCell ref="BB44:BC44"/>
    <mergeCell ref="BD44:BE44"/>
    <mergeCell ref="B41:B42"/>
    <mergeCell ref="C41:D42"/>
    <mergeCell ref="I41:J42"/>
    <mergeCell ref="K41:N42"/>
    <mergeCell ref="O41:S42"/>
    <mergeCell ref="BB41:BC41"/>
    <mergeCell ref="BD41:BE41"/>
    <mergeCell ref="BF41:BJ42"/>
    <mergeCell ref="BB42:BC42"/>
    <mergeCell ref="BD42:BE42"/>
    <mergeCell ref="B39:B40"/>
    <mergeCell ref="C39:D40"/>
    <mergeCell ref="I39:J40"/>
    <mergeCell ref="K39:N40"/>
    <mergeCell ref="O39:S40"/>
    <mergeCell ref="BB39:BC39"/>
    <mergeCell ref="BD39:BE39"/>
    <mergeCell ref="BF39:BJ40"/>
    <mergeCell ref="BB40:BC40"/>
    <mergeCell ref="BD40:BE40"/>
    <mergeCell ref="B37:B38"/>
    <mergeCell ref="C37:D38"/>
    <mergeCell ref="I37:J38"/>
    <mergeCell ref="K37:N38"/>
    <mergeCell ref="O37:S38"/>
    <mergeCell ref="BB37:BC37"/>
    <mergeCell ref="BD37:BE37"/>
    <mergeCell ref="BF37:BJ38"/>
    <mergeCell ref="BB38:BC38"/>
    <mergeCell ref="BD38:BE38"/>
    <mergeCell ref="B35:B36"/>
    <mergeCell ref="C35:D36"/>
    <mergeCell ref="I35:J36"/>
    <mergeCell ref="K35:N36"/>
    <mergeCell ref="O35:S36"/>
    <mergeCell ref="BB35:BC35"/>
    <mergeCell ref="BD35:BE35"/>
    <mergeCell ref="BF35:BJ36"/>
    <mergeCell ref="BB36:BC36"/>
    <mergeCell ref="BD36:BE36"/>
    <mergeCell ref="B33:B34"/>
    <mergeCell ref="C33:D34"/>
    <mergeCell ref="I33:J34"/>
    <mergeCell ref="K33:N34"/>
    <mergeCell ref="O33:S34"/>
    <mergeCell ref="BB33:BC33"/>
    <mergeCell ref="BD33:BE33"/>
    <mergeCell ref="BF33:BJ34"/>
    <mergeCell ref="BB34:BC34"/>
    <mergeCell ref="BD34:BE34"/>
    <mergeCell ref="B31:B32"/>
    <mergeCell ref="C31:D32"/>
    <mergeCell ref="I31:J32"/>
    <mergeCell ref="K31:N32"/>
    <mergeCell ref="O31:S32"/>
    <mergeCell ref="BB31:BC31"/>
    <mergeCell ref="BD31:BE31"/>
    <mergeCell ref="BF31:BJ32"/>
    <mergeCell ref="BB32:BC32"/>
    <mergeCell ref="BD32:BE32"/>
    <mergeCell ref="B29:B30"/>
    <mergeCell ref="C29:D30"/>
    <mergeCell ref="I29:J30"/>
    <mergeCell ref="K29:N30"/>
    <mergeCell ref="O29:S30"/>
    <mergeCell ref="BB29:BC29"/>
    <mergeCell ref="BD29:BE29"/>
    <mergeCell ref="BF29:BJ30"/>
    <mergeCell ref="BB30:BC30"/>
    <mergeCell ref="BD30:BE30"/>
    <mergeCell ref="B27:B28"/>
    <mergeCell ref="C27:D28"/>
    <mergeCell ref="I27:J28"/>
    <mergeCell ref="K27:N28"/>
    <mergeCell ref="O27:S28"/>
    <mergeCell ref="BB27:BC27"/>
    <mergeCell ref="BD27:BE27"/>
    <mergeCell ref="BF27:BJ28"/>
    <mergeCell ref="BB28:BC28"/>
    <mergeCell ref="BD28:BE28"/>
    <mergeCell ref="B25:B26"/>
    <mergeCell ref="C25:D26"/>
    <mergeCell ref="I25:J26"/>
    <mergeCell ref="K25:N26"/>
    <mergeCell ref="O25:S26"/>
    <mergeCell ref="BB25:BC25"/>
    <mergeCell ref="BD25:BE25"/>
    <mergeCell ref="BF25:BJ26"/>
    <mergeCell ref="BB26:BC26"/>
    <mergeCell ref="BD26:BE26"/>
    <mergeCell ref="B23:B24"/>
    <mergeCell ref="C23:D24"/>
    <mergeCell ref="I23:J24"/>
    <mergeCell ref="K23:N24"/>
    <mergeCell ref="O23:S24"/>
    <mergeCell ref="BB23:BC23"/>
    <mergeCell ref="BD23:BE23"/>
    <mergeCell ref="BF23:BJ24"/>
    <mergeCell ref="BB24:BC24"/>
    <mergeCell ref="BD24:BE24"/>
    <mergeCell ref="B21:B22"/>
    <mergeCell ref="C21:D22"/>
    <mergeCell ref="I21:J22"/>
    <mergeCell ref="K21:N22"/>
    <mergeCell ref="O21:S22"/>
    <mergeCell ref="BB21:BC21"/>
    <mergeCell ref="BD21:BE21"/>
    <mergeCell ref="BF21:BJ22"/>
    <mergeCell ref="BB22:BC22"/>
    <mergeCell ref="BD22:BE22"/>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BD19:BE19"/>
    <mergeCell ref="BF19:BJ20"/>
    <mergeCell ref="BB20:BC20"/>
    <mergeCell ref="BD20:BE20"/>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 ref="AT1:BI1"/>
    <mergeCell ref="AC2:AD2"/>
    <mergeCell ref="AF2:AG2"/>
    <mergeCell ref="AJ2:AK2"/>
    <mergeCell ref="AT2:BI2"/>
    <mergeCell ref="BE3:BH3"/>
    <mergeCell ref="BE4:BH4"/>
    <mergeCell ref="BA6:BB6"/>
    <mergeCell ref="BE6:BF6"/>
  </mergeCells>
  <phoneticPr fontId="5"/>
  <conditionalFormatting sqref="W90:Z90 AO90:BA90">
    <cfRule type="expression" dxfId="67" priority="67">
      <formula>OR(#REF!=$B77,#REF!=$B77)</formula>
    </cfRule>
  </conditionalFormatting>
  <conditionalFormatting sqref="Z80 W80:X80 W89:Z89 AO89:BA89 AO80:BA80">
    <cfRule type="expression" dxfId="66" priority="68">
      <formula>OR(#REF!=$B78,#REF!=$B78)</formula>
    </cfRule>
  </conditionalFormatting>
  <conditionalFormatting sqref="AM90:AN90">
    <cfRule type="expression" dxfId="65" priority="65">
      <formula>OR(#REF!=$B77,#REF!=$B77)</formula>
    </cfRule>
  </conditionalFormatting>
  <conditionalFormatting sqref="AM80:AN80 AM89:AN89">
    <cfRule type="expression" dxfId="64" priority="66">
      <formula>OR(#REF!=$B78,#REF!=$B78)</formula>
    </cfRule>
  </conditionalFormatting>
  <conditionalFormatting sqref="W18:BE18">
    <cfRule type="expression" dxfId="63" priority="64">
      <formula>INDIRECT(ADDRESS(ROW(),COLUMN()))=TRUNC(INDIRECT(ADDRESS(ROW(),COLUMN())))</formula>
    </cfRule>
  </conditionalFormatting>
  <conditionalFormatting sqref="BB20:BE20">
    <cfRule type="expression" dxfId="62" priority="63">
      <formula>INDIRECT(ADDRESS(ROW(),COLUMN()))=TRUNC(INDIRECT(ADDRESS(ROW(),COLUMN())))</formula>
    </cfRule>
  </conditionalFormatting>
  <conditionalFormatting sqref="BB22:BE22">
    <cfRule type="expression" dxfId="61" priority="62">
      <formula>INDIRECT(ADDRESS(ROW(),COLUMN()))=TRUNC(INDIRECT(ADDRESS(ROW(),COLUMN())))</formula>
    </cfRule>
  </conditionalFormatting>
  <conditionalFormatting sqref="BB24:BE24">
    <cfRule type="expression" dxfId="60" priority="61">
      <formula>INDIRECT(ADDRESS(ROW(),COLUMN()))=TRUNC(INDIRECT(ADDRESS(ROW(),COLUMN())))</formula>
    </cfRule>
  </conditionalFormatting>
  <conditionalFormatting sqref="BB26:BE26">
    <cfRule type="expression" dxfId="59" priority="60">
      <formula>INDIRECT(ADDRESS(ROW(),COLUMN()))=TRUNC(INDIRECT(ADDRESS(ROW(),COLUMN())))</formula>
    </cfRule>
  </conditionalFormatting>
  <conditionalFormatting sqref="BB28:BE28">
    <cfRule type="expression" dxfId="58" priority="59">
      <formula>INDIRECT(ADDRESS(ROW(),COLUMN()))=TRUNC(INDIRECT(ADDRESS(ROW(),COLUMN())))</formula>
    </cfRule>
  </conditionalFormatting>
  <conditionalFormatting sqref="BB30:BE30">
    <cfRule type="expression" dxfId="57" priority="58">
      <formula>INDIRECT(ADDRESS(ROW(),COLUMN()))=TRUNC(INDIRECT(ADDRESS(ROW(),COLUMN())))</formula>
    </cfRule>
  </conditionalFormatting>
  <conditionalFormatting sqref="BB32:BE32">
    <cfRule type="expression" dxfId="56" priority="57">
      <formula>INDIRECT(ADDRESS(ROW(),COLUMN()))=TRUNC(INDIRECT(ADDRESS(ROW(),COLUMN())))</formula>
    </cfRule>
  </conditionalFormatting>
  <conditionalFormatting sqref="BB34:BE34">
    <cfRule type="expression" dxfId="55" priority="56">
      <formula>INDIRECT(ADDRESS(ROW(),COLUMN()))=TRUNC(INDIRECT(ADDRESS(ROW(),COLUMN())))</formula>
    </cfRule>
  </conditionalFormatting>
  <conditionalFormatting sqref="BB36:BE36">
    <cfRule type="expression" dxfId="54" priority="55">
      <formula>INDIRECT(ADDRESS(ROW(),COLUMN()))=TRUNC(INDIRECT(ADDRESS(ROW(),COLUMN())))</formula>
    </cfRule>
  </conditionalFormatting>
  <conditionalFormatting sqref="BB38:BE38">
    <cfRule type="expression" dxfId="53" priority="54">
      <formula>INDIRECT(ADDRESS(ROW(),COLUMN()))=TRUNC(INDIRECT(ADDRESS(ROW(),COLUMN())))</formula>
    </cfRule>
  </conditionalFormatting>
  <conditionalFormatting sqref="BB40:BE40">
    <cfRule type="expression" dxfId="52" priority="53">
      <formula>INDIRECT(ADDRESS(ROW(),COLUMN()))=TRUNC(INDIRECT(ADDRESS(ROW(),COLUMN())))</formula>
    </cfRule>
  </conditionalFormatting>
  <conditionalFormatting sqref="BB42:BE42">
    <cfRule type="expression" dxfId="51" priority="52">
      <formula>INDIRECT(ADDRESS(ROW(),COLUMN()))=TRUNC(INDIRECT(ADDRESS(ROW(),COLUMN())))</formula>
    </cfRule>
  </conditionalFormatting>
  <conditionalFormatting sqref="BB44:BE44">
    <cfRule type="expression" dxfId="50" priority="51">
      <formula>INDIRECT(ADDRESS(ROW(),COLUMN()))=TRUNC(INDIRECT(ADDRESS(ROW(),COLUMN())))</formula>
    </cfRule>
  </conditionalFormatting>
  <conditionalFormatting sqref="BB46:BE46">
    <cfRule type="expression" dxfId="49" priority="50">
      <formula>INDIRECT(ADDRESS(ROW(),COLUMN()))=TRUNC(INDIRECT(ADDRESS(ROW(),COLUMN())))</formula>
    </cfRule>
  </conditionalFormatting>
  <conditionalFormatting sqref="BB48:BE48">
    <cfRule type="expression" dxfId="48" priority="49">
      <formula>INDIRECT(ADDRESS(ROW(),COLUMN()))=TRUNC(INDIRECT(ADDRESS(ROW(),COLUMN())))</formula>
    </cfRule>
  </conditionalFormatting>
  <conditionalFormatting sqref="BB50:BE50">
    <cfRule type="expression" dxfId="47" priority="48">
      <formula>INDIRECT(ADDRESS(ROW(),COLUMN()))=TRUNC(INDIRECT(ADDRESS(ROW(),COLUMN())))</formula>
    </cfRule>
  </conditionalFormatting>
  <conditionalFormatting sqref="BB52:BE52">
    <cfRule type="expression" dxfId="46" priority="47">
      <formula>INDIRECT(ADDRESS(ROW(),COLUMN()))=TRUNC(INDIRECT(ADDRESS(ROW(),COLUMN())))</formula>
    </cfRule>
  </conditionalFormatting>
  <conditionalFormatting sqref="BB54:BE54">
    <cfRule type="expression" dxfId="45" priority="46">
      <formula>INDIRECT(ADDRESS(ROW(),COLUMN()))=TRUNC(INDIRECT(ADDRESS(ROW(),COLUMN())))</formula>
    </cfRule>
  </conditionalFormatting>
  <conditionalFormatting sqref="BB56:BE56">
    <cfRule type="expression" dxfId="44" priority="45">
      <formula>INDIRECT(ADDRESS(ROW(),COLUMN()))=TRUNC(INDIRECT(ADDRESS(ROW(),COLUMN())))</formula>
    </cfRule>
  </conditionalFormatting>
  <conditionalFormatting sqref="BB58:BE58">
    <cfRule type="expression" dxfId="43" priority="44">
      <formula>INDIRECT(ADDRESS(ROW(),COLUMN()))=TRUNC(INDIRECT(ADDRESS(ROW(),COLUMN())))</formula>
    </cfRule>
  </conditionalFormatting>
  <conditionalFormatting sqref="BB60:BE60">
    <cfRule type="expression" dxfId="42" priority="43">
      <formula>INDIRECT(ADDRESS(ROW(),COLUMN()))=TRUNC(INDIRECT(ADDRESS(ROW(),COLUMN())))</formula>
    </cfRule>
  </conditionalFormatting>
  <conditionalFormatting sqref="BB62:BE62">
    <cfRule type="expression" dxfId="41" priority="42">
      <formula>INDIRECT(ADDRESS(ROW(),COLUMN()))=TRUNC(INDIRECT(ADDRESS(ROW(),COLUMN())))</formula>
    </cfRule>
  </conditionalFormatting>
  <conditionalFormatting sqref="BB64:BE64">
    <cfRule type="expression" dxfId="40" priority="41">
      <formula>INDIRECT(ADDRESS(ROW(),COLUMN()))=TRUNC(INDIRECT(ADDRESS(ROW(),COLUMN())))</formula>
    </cfRule>
  </conditionalFormatting>
  <conditionalFormatting sqref="BB66:BE66">
    <cfRule type="expression" dxfId="39" priority="40">
      <formula>INDIRECT(ADDRESS(ROW(),COLUMN()))=TRUNC(INDIRECT(ADDRESS(ROW(),COLUMN())))</formula>
    </cfRule>
  </conditionalFormatting>
  <conditionalFormatting sqref="BB68:BE68">
    <cfRule type="expression" dxfId="38" priority="39">
      <formula>INDIRECT(ADDRESS(ROW(),COLUMN()))=TRUNC(INDIRECT(ADDRESS(ROW(),COLUMN())))</formula>
    </cfRule>
  </conditionalFormatting>
  <conditionalFormatting sqref="BB70:BE70">
    <cfRule type="expression" dxfId="37" priority="38">
      <formula>INDIRECT(ADDRESS(ROW(),COLUMN()))=TRUNC(INDIRECT(ADDRESS(ROW(),COLUMN())))</formula>
    </cfRule>
  </conditionalFormatting>
  <conditionalFormatting sqref="BB72:BE72">
    <cfRule type="expression" dxfId="36" priority="37">
      <formula>INDIRECT(ADDRESS(ROW(),COLUMN()))=TRUNC(INDIRECT(ADDRESS(ROW(),COLUMN())))</formula>
    </cfRule>
  </conditionalFormatting>
  <conditionalFormatting sqref="BB74:BE74">
    <cfRule type="expression" dxfId="35" priority="36">
      <formula>INDIRECT(ADDRESS(ROW(),COLUMN()))=TRUNC(INDIRECT(ADDRESS(ROW(),COLUMN())))</formula>
    </cfRule>
  </conditionalFormatting>
  <conditionalFormatting sqref="BB76:BE76">
    <cfRule type="expression" dxfId="34" priority="35">
      <formula>INDIRECT(ADDRESS(ROW(),COLUMN()))=TRUNC(INDIRECT(ADDRESS(ROW(),COLUMN())))</formula>
    </cfRule>
  </conditionalFormatting>
  <conditionalFormatting sqref="M82:X86">
    <cfRule type="expression" dxfId="33" priority="34">
      <formula>INDIRECT(ADDRESS(ROW(),COLUMN()))=TRUNC(INDIRECT(ADDRESS(ROW(),COLUMN())))</formula>
    </cfRule>
  </conditionalFormatting>
  <conditionalFormatting sqref="AC86:AN86 AG82:AN85">
    <cfRule type="expression" dxfId="32" priority="33">
      <formula>INDIRECT(ADDRESS(ROW(),COLUMN()))=TRUNC(INDIRECT(ADDRESS(ROW(),COLUMN())))</formula>
    </cfRule>
  </conditionalFormatting>
  <conditionalFormatting sqref="K91:N91">
    <cfRule type="expression" dxfId="31" priority="32">
      <formula>INDIRECT(ADDRESS(ROW(),COLUMN()))=TRUNC(INDIRECT(ADDRESS(ROW(),COLUMN())))</formula>
    </cfRule>
  </conditionalFormatting>
  <conditionalFormatting sqref="AA91:AD91">
    <cfRule type="expression" dxfId="30" priority="31">
      <formula>INDIRECT(ADDRESS(ROW(),COLUMN()))=TRUNC(INDIRECT(ADDRESS(ROW(),COLUMN())))</formula>
    </cfRule>
  </conditionalFormatting>
  <conditionalFormatting sqref="AC82:AF85">
    <cfRule type="expression" dxfId="29" priority="30">
      <formula>INDIRECT(ADDRESS(ROW(),COLUMN()))=TRUNC(INDIRECT(ADDRESS(ROW(),COLUMN())))</formula>
    </cfRule>
  </conditionalFormatting>
  <conditionalFormatting sqref="W62:BA62">
    <cfRule type="expression" dxfId="28" priority="8">
      <formula>INDIRECT(ADDRESS(ROW(),COLUMN()))=TRUNC(INDIRECT(ADDRESS(ROW(),COLUMN())))</formula>
    </cfRule>
  </conditionalFormatting>
  <conditionalFormatting sqref="W20:BA20">
    <cfRule type="expression" dxfId="27" priority="29">
      <formula>INDIRECT(ADDRESS(ROW(),COLUMN()))=TRUNC(INDIRECT(ADDRESS(ROW(),COLUMN())))</formula>
    </cfRule>
  </conditionalFormatting>
  <conditionalFormatting sqref="W22:BA22">
    <cfRule type="expression" dxfId="26" priority="28">
      <formula>INDIRECT(ADDRESS(ROW(),COLUMN()))=TRUNC(INDIRECT(ADDRESS(ROW(),COLUMN())))</formula>
    </cfRule>
  </conditionalFormatting>
  <conditionalFormatting sqref="W24:BA24">
    <cfRule type="expression" dxfId="25" priority="27">
      <formula>INDIRECT(ADDRESS(ROW(),COLUMN()))=TRUNC(INDIRECT(ADDRESS(ROW(),COLUMN())))</formula>
    </cfRule>
  </conditionalFormatting>
  <conditionalFormatting sqref="W26:BA26">
    <cfRule type="expression" dxfId="24" priority="26">
      <formula>INDIRECT(ADDRESS(ROW(),COLUMN()))=TRUNC(INDIRECT(ADDRESS(ROW(),COLUMN())))</formula>
    </cfRule>
  </conditionalFormatting>
  <conditionalFormatting sqref="W28:BA28">
    <cfRule type="expression" dxfId="23" priority="25">
      <formula>INDIRECT(ADDRESS(ROW(),COLUMN()))=TRUNC(INDIRECT(ADDRESS(ROW(),COLUMN())))</formula>
    </cfRule>
  </conditionalFormatting>
  <conditionalFormatting sqref="W30:BA30">
    <cfRule type="expression" dxfId="22" priority="24">
      <formula>INDIRECT(ADDRESS(ROW(),COLUMN()))=TRUNC(INDIRECT(ADDRESS(ROW(),COLUMN())))</formula>
    </cfRule>
  </conditionalFormatting>
  <conditionalFormatting sqref="W32:BA32">
    <cfRule type="expression" dxfId="21" priority="23">
      <formula>INDIRECT(ADDRESS(ROW(),COLUMN()))=TRUNC(INDIRECT(ADDRESS(ROW(),COLUMN())))</formula>
    </cfRule>
  </conditionalFormatting>
  <conditionalFormatting sqref="W34:BA34">
    <cfRule type="expression" dxfId="20" priority="22">
      <formula>INDIRECT(ADDRESS(ROW(),COLUMN()))=TRUNC(INDIRECT(ADDRESS(ROW(),COLUMN())))</formula>
    </cfRule>
  </conditionalFormatting>
  <conditionalFormatting sqref="W36:BA36">
    <cfRule type="expression" dxfId="19" priority="21">
      <formula>INDIRECT(ADDRESS(ROW(),COLUMN()))=TRUNC(INDIRECT(ADDRESS(ROW(),COLUMN())))</formula>
    </cfRule>
  </conditionalFormatting>
  <conditionalFormatting sqref="W38:BA38">
    <cfRule type="expression" dxfId="18" priority="20">
      <formula>INDIRECT(ADDRESS(ROW(),COLUMN()))=TRUNC(INDIRECT(ADDRESS(ROW(),COLUMN())))</formula>
    </cfRule>
  </conditionalFormatting>
  <conditionalFormatting sqref="W40:BA40">
    <cfRule type="expression" dxfId="17" priority="19">
      <formula>INDIRECT(ADDRESS(ROW(),COLUMN()))=TRUNC(INDIRECT(ADDRESS(ROW(),COLUMN())))</formula>
    </cfRule>
  </conditionalFormatting>
  <conditionalFormatting sqref="W42:BA42">
    <cfRule type="expression" dxfId="16" priority="18">
      <formula>INDIRECT(ADDRESS(ROW(),COLUMN()))=TRUNC(INDIRECT(ADDRESS(ROW(),COLUMN())))</formula>
    </cfRule>
  </conditionalFormatting>
  <conditionalFormatting sqref="W44:BA44">
    <cfRule type="expression" dxfId="15" priority="17">
      <formula>INDIRECT(ADDRESS(ROW(),COLUMN()))=TRUNC(INDIRECT(ADDRESS(ROW(),COLUMN())))</formula>
    </cfRule>
  </conditionalFormatting>
  <conditionalFormatting sqref="W46:BA46">
    <cfRule type="expression" dxfId="14" priority="16">
      <formula>INDIRECT(ADDRESS(ROW(),COLUMN()))=TRUNC(INDIRECT(ADDRESS(ROW(),COLUMN())))</formula>
    </cfRule>
  </conditionalFormatting>
  <conditionalFormatting sqref="W48:BA48">
    <cfRule type="expression" dxfId="13" priority="15">
      <formula>INDIRECT(ADDRESS(ROW(),COLUMN()))=TRUNC(INDIRECT(ADDRESS(ROW(),COLUMN())))</formula>
    </cfRule>
  </conditionalFormatting>
  <conditionalFormatting sqref="W50:BA50">
    <cfRule type="expression" dxfId="12" priority="14">
      <formula>INDIRECT(ADDRESS(ROW(),COLUMN()))=TRUNC(INDIRECT(ADDRESS(ROW(),COLUMN())))</formula>
    </cfRule>
  </conditionalFormatting>
  <conditionalFormatting sqref="W52:BA52">
    <cfRule type="expression" dxfId="11" priority="13">
      <formula>INDIRECT(ADDRESS(ROW(),COLUMN()))=TRUNC(INDIRECT(ADDRESS(ROW(),COLUMN())))</formula>
    </cfRule>
  </conditionalFormatting>
  <conditionalFormatting sqref="W54:BA54">
    <cfRule type="expression" dxfId="10" priority="12">
      <formula>INDIRECT(ADDRESS(ROW(),COLUMN()))=TRUNC(INDIRECT(ADDRESS(ROW(),COLUMN())))</formula>
    </cfRule>
  </conditionalFormatting>
  <conditionalFormatting sqref="W56:BA56">
    <cfRule type="expression" dxfId="9" priority="11">
      <formula>INDIRECT(ADDRESS(ROW(),COLUMN()))=TRUNC(INDIRECT(ADDRESS(ROW(),COLUMN())))</formula>
    </cfRule>
  </conditionalFormatting>
  <conditionalFormatting sqref="W58:BA58">
    <cfRule type="expression" dxfId="8" priority="10">
      <formula>INDIRECT(ADDRESS(ROW(),COLUMN()))=TRUNC(INDIRECT(ADDRESS(ROW(),COLUMN())))</formula>
    </cfRule>
  </conditionalFormatting>
  <conditionalFormatting sqref="W60:BA60">
    <cfRule type="expression" dxfId="7" priority="9">
      <formula>INDIRECT(ADDRESS(ROW(),COLUMN()))=TRUNC(INDIRECT(ADDRESS(ROW(),COLUMN())))</formula>
    </cfRule>
  </conditionalFormatting>
  <conditionalFormatting sqref="W64:BA64">
    <cfRule type="expression" dxfId="6" priority="7">
      <formula>INDIRECT(ADDRESS(ROW(),COLUMN()))=TRUNC(INDIRECT(ADDRESS(ROW(),COLUMN())))</formula>
    </cfRule>
  </conditionalFormatting>
  <conditionalFormatting sqref="W66:BA66">
    <cfRule type="expression" dxfId="5" priority="6">
      <formula>INDIRECT(ADDRESS(ROW(),COLUMN()))=TRUNC(INDIRECT(ADDRESS(ROW(),COLUMN())))</formula>
    </cfRule>
  </conditionalFormatting>
  <conditionalFormatting sqref="W68:BA68">
    <cfRule type="expression" dxfId="4" priority="5">
      <formula>INDIRECT(ADDRESS(ROW(),COLUMN()))=TRUNC(INDIRECT(ADDRESS(ROW(),COLUMN())))</formula>
    </cfRule>
  </conditionalFormatting>
  <conditionalFormatting sqref="W70:BA70">
    <cfRule type="expression" dxfId="3" priority="4">
      <formula>INDIRECT(ADDRESS(ROW(),COLUMN()))=TRUNC(INDIRECT(ADDRESS(ROW(),COLUMN())))</formula>
    </cfRule>
  </conditionalFormatting>
  <conditionalFormatting sqref="W72:BA72">
    <cfRule type="expression" dxfId="2" priority="3">
      <formula>INDIRECT(ADDRESS(ROW(),COLUMN()))=TRUNC(INDIRECT(ADDRESS(ROW(),COLUMN())))</formula>
    </cfRule>
  </conditionalFormatting>
  <conditionalFormatting sqref="W74:BA74">
    <cfRule type="expression" dxfId="1" priority="2">
      <formula>INDIRECT(ADDRESS(ROW(),COLUMN()))=TRUNC(INDIRECT(ADDRESS(ROW(),COLUMN())))</formula>
    </cfRule>
  </conditionalFormatting>
  <conditionalFormatting sqref="W76:BA76">
    <cfRule type="expression" dxfId="0" priority="1">
      <formula>INDIRECT(ADDRESS(ROW(),COLUMN()))=TRUNC(INDIRECT(ADDRESS(ROW(),COLUMN())))</formula>
    </cfRule>
  </conditionalFormatting>
  <dataValidations count="10">
    <dataValidation allowBlank="1" showInputMessage="1" showErrorMessage="1" error="入力可能範囲　32～40" sqref="BE10"/>
    <dataValidation type="list" allowBlank="1" showInputMessage="1" sqref="I17:J76">
      <formula1>"A, B, C, D"</formula1>
    </dataValidation>
    <dataValidation type="list" errorStyle="warning" allowBlank="1" showInputMessage="1" error="リストにない場合のみ、入力してください。" sqref="K17:N76">
      <formula1>INDIRECT(C17)</formula1>
    </dataValidation>
    <dataValidation type="list" allowBlank="1" showInputMessage="1" sqref="C17:D76">
      <formula1>職種</formula1>
    </dataValidation>
    <dataValidation type="list" allowBlank="1" showInputMessage="1" showErrorMessage="1" sqref="R88:S88">
      <formula1>"週,暦月"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s>
  <printOptions horizontalCentered="1"/>
  <pageMargins left="0.15748031496062992" right="0.15748031496062992" top="0.59055118110236227" bottom="0.35433070866141736" header="0.15748031496062992" footer="0.15748031496062992"/>
  <pageSetup paperSize="9" scale="30" orientation="portrait"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N54"/>
  <sheetViews>
    <sheetView zoomScale="75" zoomScaleNormal="75" workbookViewId="0">
      <selection activeCell="Q12" sqref="Q12"/>
    </sheetView>
  </sheetViews>
  <sheetFormatPr defaultColWidth="9.28515625" defaultRowHeight="19.2"/>
  <cols>
    <col min="1" max="1" width="2.140625" style="521" customWidth="1"/>
    <col min="2" max="2" width="7.42578125" style="520" customWidth="1"/>
    <col min="3" max="3" width="14.140625" style="520" customWidth="1"/>
    <col min="4" max="4" width="14.140625" style="520" hidden="1" customWidth="1"/>
    <col min="5" max="5" width="4.42578125" style="520" bestFit="1" customWidth="1"/>
    <col min="6" max="6" width="20.85546875" style="521" customWidth="1"/>
    <col min="7" max="7" width="4.42578125" style="521" bestFit="1" customWidth="1"/>
    <col min="8" max="8" width="20.85546875" style="521" customWidth="1"/>
    <col min="9" max="9" width="4.42578125" style="521" bestFit="1" customWidth="1"/>
    <col min="10" max="10" width="20.85546875" style="520" customWidth="1"/>
    <col min="11" max="11" width="4.42578125" style="521" bestFit="1" customWidth="1"/>
    <col min="12" max="12" width="20.85546875" style="521" customWidth="1"/>
    <col min="13" max="13" width="4.42578125" style="521" customWidth="1"/>
    <col min="14" max="14" width="67.42578125" style="521" customWidth="1"/>
    <col min="15" max="16384" width="9.28515625" style="521"/>
  </cols>
  <sheetData>
    <row r="1" spans="2:14">
      <c r="B1" s="519" t="s">
        <v>571</v>
      </c>
    </row>
    <row r="2" spans="2:14">
      <c r="B2" s="522" t="s">
        <v>572</v>
      </c>
      <c r="F2" s="523"/>
      <c r="G2" s="524"/>
      <c r="H2" s="524"/>
      <c r="I2" s="524"/>
      <c r="J2" s="525"/>
      <c r="K2" s="524"/>
      <c r="L2" s="524"/>
    </row>
    <row r="3" spans="2:14">
      <c r="B3" s="523" t="s">
        <v>573</v>
      </c>
      <c r="F3" s="525" t="s">
        <v>574</v>
      </c>
      <c r="G3" s="524"/>
      <c r="H3" s="524"/>
      <c r="I3" s="524"/>
      <c r="J3" s="525"/>
      <c r="K3" s="524"/>
      <c r="L3" s="524"/>
    </row>
    <row r="4" spans="2:14">
      <c r="B4" s="522"/>
      <c r="F4" s="1295" t="s">
        <v>575</v>
      </c>
      <c r="G4" s="1295"/>
      <c r="H4" s="1295"/>
      <c r="I4" s="1295"/>
      <c r="J4" s="1295"/>
      <c r="K4" s="1295"/>
      <c r="L4" s="1295"/>
      <c r="N4" s="1295" t="s">
        <v>576</v>
      </c>
    </row>
    <row r="5" spans="2:14">
      <c r="B5" s="520" t="s">
        <v>467</v>
      </c>
      <c r="C5" s="520" t="s">
        <v>553</v>
      </c>
      <c r="F5" s="520" t="s">
        <v>577</v>
      </c>
      <c r="G5" s="520"/>
      <c r="H5" s="520" t="s">
        <v>578</v>
      </c>
      <c r="J5" s="520" t="s">
        <v>579</v>
      </c>
      <c r="L5" s="520" t="s">
        <v>575</v>
      </c>
      <c r="N5" s="1295"/>
    </row>
    <row r="6" spans="2:14">
      <c r="B6" s="526">
        <v>1</v>
      </c>
      <c r="C6" s="527" t="s">
        <v>503</v>
      </c>
      <c r="D6" s="528" t="str">
        <f>C6</f>
        <v>a</v>
      </c>
      <c r="E6" s="526" t="s">
        <v>580</v>
      </c>
      <c r="F6" s="529">
        <v>0.29166666666666669</v>
      </c>
      <c r="G6" s="526" t="s">
        <v>581</v>
      </c>
      <c r="H6" s="529">
        <v>0.66666666666666663</v>
      </c>
      <c r="I6" s="530" t="s">
        <v>582</v>
      </c>
      <c r="J6" s="529">
        <v>4.1666666666666664E-2</v>
      </c>
      <c r="K6" s="531" t="s">
        <v>447</v>
      </c>
      <c r="L6" s="532">
        <f>IF(OR(F6="",H6=""),"",(H6+IF(F6&gt;H6,1,0)-F6-J6)*24)</f>
        <v>7.9999999999999982</v>
      </c>
      <c r="N6" s="533"/>
    </row>
    <row r="7" spans="2:14">
      <c r="B7" s="526">
        <v>2</v>
      </c>
      <c r="C7" s="527" t="s">
        <v>485</v>
      </c>
      <c r="D7" s="528" t="str">
        <f t="shared" ref="D7:D38" si="0">C7</f>
        <v>b</v>
      </c>
      <c r="E7" s="526" t="s">
        <v>580</v>
      </c>
      <c r="F7" s="529">
        <v>0.375</v>
      </c>
      <c r="G7" s="526" t="s">
        <v>581</v>
      </c>
      <c r="H7" s="529">
        <v>0.75</v>
      </c>
      <c r="I7" s="530" t="s">
        <v>582</v>
      </c>
      <c r="J7" s="529">
        <v>4.1666666666666664E-2</v>
      </c>
      <c r="K7" s="531" t="s">
        <v>447</v>
      </c>
      <c r="L7" s="532">
        <f>IF(OR(F7="",H7=""),"",(H7+IF(F7&gt;H7,1,0)-F7-J7)*24)</f>
        <v>8</v>
      </c>
      <c r="N7" s="533"/>
    </row>
    <row r="8" spans="2:14">
      <c r="B8" s="526">
        <v>3</v>
      </c>
      <c r="C8" s="527" t="s">
        <v>583</v>
      </c>
      <c r="D8" s="528" t="str">
        <f t="shared" si="0"/>
        <v>c</v>
      </c>
      <c r="E8" s="526" t="s">
        <v>580</v>
      </c>
      <c r="F8" s="529">
        <v>0.41666666666666669</v>
      </c>
      <c r="G8" s="526" t="s">
        <v>581</v>
      </c>
      <c r="H8" s="529">
        <v>0.79166666666666663</v>
      </c>
      <c r="I8" s="530" t="s">
        <v>582</v>
      </c>
      <c r="J8" s="529">
        <v>4.1666666666666664E-2</v>
      </c>
      <c r="K8" s="531" t="s">
        <v>447</v>
      </c>
      <c r="L8" s="532">
        <f>IF(OR(F8="",H8=""),"",(H8+IF(F8&gt;H8,1,0)-F8-J8)*24)</f>
        <v>7.9999999999999982</v>
      </c>
      <c r="N8" s="533"/>
    </row>
    <row r="9" spans="2:14">
      <c r="B9" s="526">
        <v>4</v>
      </c>
      <c r="C9" s="527" t="s">
        <v>504</v>
      </c>
      <c r="D9" s="528" t="str">
        <f t="shared" si="0"/>
        <v>d</v>
      </c>
      <c r="E9" s="526" t="s">
        <v>580</v>
      </c>
      <c r="F9" s="529">
        <v>0.5</v>
      </c>
      <c r="G9" s="526" t="s">
        <v>581</v>
      </c>
      <c r="H9" s="529">
        <v>0.875</v>
      </c>
      <c r="I9" s="530" t="s">
        <v>582</v>
      </c>
      <c r="J9" s="529">
        <v>4.1666666666666664E-2</v>
      </c>
      <c r="K9" s="531" t="s">
        <v>447</v>
      </c>
      <c r="L9" s="532">
        <f>IF(OR(F9="",H9=""),"",(H9+IF(F9&gt;H9,1,0)-F9-J9)*24)</f>
        <v>8</v>
      </c>
      <c r="N9" s="533"/>
    </row>
    <row r="10" spans="2:14">
      <c r="B10" s="526">
        <v>5</v>
      </c>
      <c r="C10" s="527" t="s">
        <v>505</v>
      </c>
      <c r="D10" s="528" t="str">
        <f t="shared" si="0"/>
        <v>e</v>
      </c>
      <c r="E10" s="526" t="s">
        <v>580</v>
      </c>
      <c r="F10" s="529">
        <v>0.375</v>
      </c>
      <c r="G10" s="526" t="s">
        <v>581</v>
      </c>
      <c r="H10" s="529">
        <v>0.54166666666666663</v>
      </c>
      <c r="I10" s="530" t="s">
        <v>582</v>
      </c>
      <c r="J10" s="529">
        <v>0</v>
      </c>
      <c r="K10" s="531" t="s">
        <v>447</v>
      </c>
      <c r="L10" s="532">
        <f t="shared" ref="L10:L22" si="1">IF(OR(F10="",H10=""),"",(H10+IF(F10&gt;H10,1,0)-F10-J10)*24)</f>
        <v>3.9999999999999991</v>
      </c>
      <c r="N10" s="533"/>
    </row>
    <row r="11" spans="2:14">
      <c r="B11" s="526">
        <v>6</v>
      </c>
      <c r="C11" s="527" t="s">
        <v>497</v>
      </c>
      <c r="D11" s="528" t="str">
        <f t="shared" si="0"/>
        <v>f</v>
      </c>
      <c r="E11" s="526" t="s">
        <v>580</v>
      </c>
      <c r="F11" s="529">
        <v>0.54166666666666663</v>
      </c>
      <c r="G11" s="526" t="s">
        <v>581</v>
      </c>
      <c r="H11" s="529">
        <v>0.75</v>
      </c>
      <c r="I11" s="530" t="s">
        <v>582</v>
      </c>
      <c r="J11" s="529">
        <v>4.1666666666666664E-2</v>
      </c>
      <c r="K11" s="531" t="s">
        <v>447</v>
      </c>
      <c r="L11" s="532">
        <f>IF(OR(F11="",H11=""),"",(H11+IF(F11&gt;H11,1,0)-F11-J11)*24)</f>
        <v>4.0000000000000009</v>
      </c>
      <c r="N11" s="533"/>
    </row>
    <row r="12" spans="2:14">
      <c r="B12" s="526">
        <v>7</v>
      </c>
      <c r="C12" s="527" t="s">
        <v>584</v>
      </c>
      <c r="D12" s="528" t="str">
        <f t="shared" si="0"/>
        <v>g</v>
      </c>
      <c r="E12" s="526" t="s">
        <v>580</v>
      </c>
      <c r="F12" s="529">
        <v>0.58333333333333337</v>
      </c>
      <c r="G12" s="526" t="s">
        <v>581</v>
      </c>
      <c r="H12" s="529">
        <v>0.83333333333333337</v>
      </c>
      <c r="I12" s="530" t="s">
        <v>582</v>
      </c>
      <c r="J12" s="529">
        <v>0</v>
      </c>
      <c r="K12" s="531" t="s">
        <v>447</v>
      </c>
      <c r="L12" s="532">
        <f t="shared" si="1"/>
        <v>6</v>
      </c>
      <c r="N12" s="533"/>
    </row>
    <row r="13" spans="2:14">
      <c r="B13" s="526">
        <v>8</v>
      </c>
      <c r="C13" s="527" t="s">
        <v>501</v>
      </c>
      <c r="D13" s="528" t="str">
        <f t="shared" si="0"/>
        <v>h</v>
      </c>
      <c r="E13" s="526" t="s">
        <v>580</v>
      </c>
      <c r="F13" s="529">
        <v>0.66666666666666663</v>
      </c>
      <c r="G13" s="526" t="s">
        <v>581</v>
      </c>
      <c r="H13" s="529">
        <v>1</v>
      </c>
      <c r="I13" s="530" t="s">
        <v>582</v>
      </c>
      <c r="J13" s="529">
        <v>0</v>
      </c>
      <c r="K13" s="531" t="s">
        <v>447</v>
      </c>
      <c r="L13" s="532">
        <f t="shared" si="1"/>
        <v>8</v>
      </c>
      <c r="N13" s="533" t="s">
        <v>585</v>
      </c>
    </row>
    <row r="14" spans="2:14">
      <c r="B14" s="526">
        <v>9</v>
      </c>
      <c r="C14" s="527" t="s">
        <v>502</v>
      </c>
      <c r="D14" s="528" t="str">
        <f t="shared" si="0"/>
        <v>i</v>
      </c>
      <c r="E14" s="526" t="s">
        <v>580</v>
      </c>
      <c r="F14" s="529">
        <v>0</v>
      </c>
      <c r="G14" s="526" t="s">
        <v>581</v>
      </c>
      <c r="H14" s="529">
        <v>0.375</v>
      </c>
      <c r="I14" s="530" t="s">
        <v>582</v>
      </c>
      <c r="J14" s="529">
        <v>4.1666666666666664E-2</v>
      </c>
      <c r="K14" s="531" t="s">
        <v>447</v>
      </c>
      <c r="L14" s="532">
        <f t="shared" si="1"/>
        <v>8</v>
      </c>
      <c r="N14" s="533" t="s">
        <v>586</v>
      </c>
    </row>
    <row r="15" spans="2:14">
      <c r="B15" s="526">
        <v>10</v>
      </c>
      <c r="C15" s="527" t="s">
        <v>587</v>
      </c>
      <c r="D15" s="528" t="str">
        <f t="shared" si="0"/>
        <v>j</v>
      </c>
      <c r="E15" s="526" t="s">
        <v>580</v>
      </c>
      <c r="F15" s="529"/>
      <c r="G15" s="526" t="s">
        <v>581</v>
      </c>
      <c r="H15" s="529"/>
      <c r="I15" s="530" t="s">
        <v>582</v>
      </c>
      <c r="J15" s="529">
        <v>0</v>
      </c>
      <c r="K15" s="531" t="s">
        <v>447</v>
      </c>
      <c r="L15" s="532" t="str">
        <f t="shared" si="1"/>
        <v/>
      </c>
      <c r="N15" s="533"/>
    </row>
    <row r="16" spans="2:14">
      <c r="B16" s="526">
        <v>11</v>
      </c>
      <c r="C16" s="527" t="s">
        <v>588</v>
      </c>
      <c r="D16" s="528" t="str">
        <f t="shared" si="0"/>
        <v>k</v>
      </c>
      <c r="E16" s="526" t="s">
        <v>580</v>
      </c>
      <c r="F16" s="529"/>
      <c r="G16" s="526" t="s">
        <v>581</v>
      </c>
      <c r="H16" s="529"/>
      <c r="I16" s="530" t="s">
        <v>582</v>
      </c>
      <c r="J16" s="529">
        <v>0</v>
      </c>
      <c r="K16" s="531" t="s">
        <v>447</v>
      </c>
      <c r="L16" s="532" t="str">
        <f t="shared" si="1"/>
        <v/>
      </c>
      <c r="N16" s="533"/>
    </row>
    <row r="17" spans="2:14">
      <c r="B17" s="526">
        <v>12</v>
      </c>
      <c r="C17" s="527" t="s">
        <v>589</v>
      </c>
      <c r="D17" s="528" t="str">
        <f t="shared" si="0"/>
        <v>l</v>
      </c>
      <c r="E17" s="526" t="s">
        <v>580</v>
      </c>
      <c r="F17" s="529"/>
      <c r="G17" s="526" t="s">
        <v>581</v>
      </c>
      <c r="H17" s="529"/>
      <c r="I17" s="530" t="s">
        <v>582</v>
      </c>
      <c r="J17" s="529">
        <v>0</v>
      </c>
      <c r="K17" s="531" t="s">
        <v>447</v>
      </c>
      <c r="L17" s="532" t="str">
        <f t="shared" si="1"/>
        <v/>
      </c>
      <c r="N17" s="533"/>
    </row>
    <row r="18" spans="2:14">
      <c r="B18" s="526">
        <v>13</v>
      </c>
      <c r="C18" s="527" t="s">
        <v>590</v>
      </c>
      <c r="D18" s="528" t="str">
        <f t="shared" si="0"/>
        <v>m</v>
      </c>
      <c r="E18" s="526" t="s">
        <v>580</v>
      </c>
      <c r="F18" s="529"/>
      <c r="G18" s="526" t="s">
        <v>581</v>
      </c>
      <c r="H18" s="529"/>
      <c r="I18" s="530" t="s">
        <v>582</v>
      </c>
      <c r="J18" s="529">
        <v>0</v>
      </c>
      <c r="K18" s="531" t="s">
        <v>447</v>
      </c>
      <c r="L18" s="532" t="str">
        <f t="shared" si="1"/>
        <v/>
      </c>
      <c r="N18" s="533"/>
    </row>
    <row r="19" spans="2:14">
      <c r="B19" s="526">
        <v>14</v>
      </c>
      <c r="C19" s="527" t="s">
        <v>591</v>
      </c>
      <c r="D19" s="528" t="str">
        <f t="shared" si="0"/>
        <v>n</v>
      </c>
      <c r="E19" s="526" t="s">
        <v>580</v>
      </c>
      <c r="F19" s="529"/>
      <c r="G19" s="526" t="s">
        <v>581</v>
      </c>
      <c r="H19" s="529"/>
      <c r="I19" s="530" t="s">
        <v>582</v>
      </c>
      <c r="J19" s="529">
        <v>0</v>
      </c>
      <c r="K19" s="531" t="s">
        <v>447</v>
      </c>
      <c r="L19" s="532" t="str">
        <f t="shared" si="1"/>
        <v/>
      </c>
      <c r="N19" s="533"/>
    </row>
    <row r="20" spans="2:14">
      <c r="B20" s="526">
        <v>15</v>
      </c>
      <c r="C20" s="527" t="s">
        <v>592</v>
      </c>
      <c r="D20" s="528" t="str">
        <f t="shared" si="0"/>
        <v>o</v>
      </c>
      <c r="E20" s="526" t="s">
        <v>580</v>
      </c>
      <c r="F20" s="529"/>
      <c r="G20" s="526" t="s">
        <v>581</v>
      </c>
      <c r="H20" s="529"/>
      <c r="I20" s="530" t="s">
        <v>582</v>
      </c>
      <c r="J20" s="529">
        <v>0</v>
      </c>
      <c r="K20" s="531" t="s">
        <v>447</v>
      </c>
      <c r="L20" s="532" t="str">
        <f t="shared" si="1"/>
        <v/>
      </c>
      <c r="N20" s="533"/>
    </row>
    <row r="21" spans="2:14">
      <c r="B21" s="526">
        <v>16</v>
      </c>
      <c r="C21" s="527" t="s">
        <v>593</v>
      </c>
      <c r="D21" s="528" t="str">
        <f t="shared" si="0"/>
        <v>p</v>
      </c>
      <c r="E21" s="526" t="s">
        <v>580</v>
      </c>
      <c r="F21" s="529"/>
      <c r="G21" s="526" t="s">
        <v>581</v>
      </c>
      <c r="H21" s="529"/>
      <c r="I21" s="530" t="s">
        <v>582</v>
      </c>
      <c r="J21" s="529">
        <v>0</v>
      </c>
      <c r="K21" s="531" t="s">
        <v>447</v>
      </c>
      <c r="L21" s="532" t="str">
        <f t="shared" si="1"/>
        <v/>
      </c>
      <c r="N21" s="533"/>
    </row>
    <row r="22" spans="2:14">
      <c r="B22" s="526">
        <v>17</v>
      </c>
      <c r="C22" s="527" t="s">
        <v>594</v>
      </c>
      <c r="D22" s="528" t="str">
        <f t="shared" si="0"/>
        <v>q</v>
      </c>
      <c r="E22" s="526" t="s">
        <v>580</v>
      </c>
      <c r="F22" s="529"/>
      <c r="G22" s="526" t="s">
        <v>581</v>
      </c>
      <c r="H22" s="529"/>
      <c r="I22" s="530" t="s">
        <v>582</v>
      </c>
      <c r="J22" s="529">
        <v>0</v>
      </c>
      <c r="K22" s="531" t="s">
        <v>447</v>
      </c>
      <c r="L22" s="532" t="str">
        <f t="shared" si="1"/>
        <v/>
      </c>
      <c r="N22" s="533"/>
    </row>
    <row r="23" spans="2:14">
      <c r="B23" s="526">
        <v>18</v>
      </c>
      <c r="C23" s="527" t="s">
        <v>595</v>
      </c>
      <c r="D23" s="528" t="str">
        <f t="shared" si="0"/>
        <v>r</v>
      </c>
      <c r="E23" s="526" t="s">
        <v>580</v>
      </c>
      <c r="F23" s="534"/>
      <c r="G23" s="526" t="s">
        <v>581</v>
      </c>
      <c r="H23" s="534"/>
      <c r="I23" s="530" t="s">
        <v>582</v>
      </c>
      <c r="J23" s="534"/>
      <c r="K23" s="531" t="s">
        <v>447</v>
      </c>
      <c r="L23" s="527">
        <v>1</v>
      </c>
      <c r="N23" s="533"/>
    </row>
    <row r="24" spans="2:14">
      <c r="B24" s="526">
        <v>19</v>
      </c>
      <c r="C24" s="527" t="s">
        <v>596</v>
      </c>
      <c r="D24" s="528" t="str">
        <f t="shared" si="0"/>
        <v>s</v>
      </c>
      <c r="E24" s="526" t="s">
        <v>580</v>
      </c>
      <c r="F24" s="534"/>
      <c r="G24" s="526" t="s">
        <v>581</v>
      </c>
      <c r="H24" s="534"/>
      <c r="I24" s="530" t="s">
        <v>582</v>
      </c>
      <c r="J24" s="534"/>
      <c r="K24" s="531" t="s">
        <v>447</v>
      </c>
      <c r="L24" s="527">
        <v>2</v>
      </c>
      <c r="N24" s="533"/>
    </row>
    <row r="25" spans="2:14">
      <c r="B25" s="526">
        <v>20</v>
      </c>
      <c r="C25" s="527" t="s">
        <v>597</v>
      </c>
      <c r="D25" s="528" t="str">
        <f t="shared" si="0"/>
        <v>t</v>
      </c>
      <c r="E25" s="526" t="s">
        <v>580</v>
      </c>
      <c r="F25" s="534"/>
      <c r="G25" s="526" t="s">
        <v>581</v>
      </c>
      <c r="H25" s="534"/>
      <c r="I25" s="530" t="s">
        <v>582</v>
      </c>
      <c r="J25" s="534"/>
      <c r="K25" s="531" t="s">
        <v>447</v>
      </c>
      <c r="L25" s="527">
        <v>3</v>
      </c>
      <c r="N25" s="533"/>
    </row>
    <row r="26" spans="2:14">
      <c r="B26" s="526">
        <v>21</v>
      </c>
      <c r="C26" s="527" t="s">
        <v>598</v>
      </c>
      <c r="D26" s="528" t="str">
        <f t="shared" si="0"/>
        <v>u</v>
      </c>
      <c r="E26" s="526" t="s">
        <v>580</v>
      </c>
      <c r="F26" s="534"/>
      <c r="G26" s="526" t="s">
        <v>581</v>
      </c>
      <c r="H26" s="534"/>
      <c r="I26" s="530" t="s">
        <v>582</v>
      </c>
      <c r="J26" s="534"/>
      <c r="K26" s="531" t="s">
        <v>447</v>
      </c>
      <c r="L26" s="527">
        <v>4</v>
      </c>
      <c r="N26" s="533"/>
    </row>
    <row r="27" spans="2:14">
      <c r="B27" s="526">
        <v>22</v>
      </c>
      <c r="C27" s="527" t="s">
        <v>599</v>
      </c>
      <c r="D27" s="528" t="str">
        <f t="shared" si="0"/>
        <v>v</v>
      </c>
      <c r="E27" s="526" t="s">
        <v>580</v>
      </c>
      <c r="F27" s="534"/>
      <c r="G27" s="526" t="s">
        <v>581</v>
      </c>
      <c r="H27" s="534"/>
      <c r="I27" s="530" t="s">
        <v>582</v>
      </c>
      <c r="J27" s="534"/>
      <c r="K27" s="531" t="s">
        <v>447</v>
      </c>
      <c r="L27" s="527">
        <v>5</v>
      </c>
      <c r="N27" s="533"/>
    </row>
    <row r="28" spans="2:14">
      <c r="B28" s="526">
        <v>23</v>
      </c>
      <c r="C28" s="527" t="s">
        <v>600</v>
      </c>
      <c r="D28" s="528" t="str">
        <f t="shared" si="0"/>
        <v>w</v>
      </c>
      <c r="E28" s="526" t="s">
        <v>580</v>
      </c>
      <c r="F28" s="534"/>
      <c r="G28" s="526" t="s">
        <v>581</v>
      </c>
      <c r="H28" s="534"/>
      <c r="I28" s="530" t="s">
        <v>582</v>
      </c>
      <c r="J28" s="534"/>
      <c r="K28" s="531" t="s">
        <v>447</v>
      </c>
      <c r="L28" s="527">
        <v>6</v>
      </c>
      <c r="N28" s="533"/>
    </row>
    <row r="29" spans="2:14">
      <c r="B29" s="526">
        <v>24</v>
      </c>
      <c r="C29" s="527" t="s">
        <v>601</v>
      </c>
      <c r="D29" s="528" t="str">
        <f t="shared" si="0"/>
        <v>x</v>
      </c>
      <c r="E29" s="526" t="s">
        <v>580</v>
      </c>
      <c r="F29" s="534"/>
      <c r="G29" s="526" t="s">
        <v>581</v>
      </c>
      <c r="H29" s="534"/>
      <c r="I29" s="530" t="s">
        <v>582</v>
      </c>
      <c r="J29" s="534"/>
      <c r="K29" s="531" t="s">
        <v>447</v>
      </c>
      <c r="L29" s="527">
        <v>7</v>
      </c>
      <c r="N29" s="533"/>
    </row>
    <row r="30" spans="2:14">
      <c r="B30" s="526">
        <v>25</v>
      </c>
      <c r="C30" s="527" t="s">
        <v>602</v>
      </c>
      <c r="D30" s="528" t="str">
        <f t="shared" si="0"/>
        <v>y</v>
      </c>
      <c r="E30" s="526" t="s">
        <v>580</v>
      </c>
      <c r="F30" s="534"/>
      <c r="G30" s="526" t="s">
        <v>581</v>
      </c>
      <c r="H30" s="534"/>
      <c r="I30" s="530" t="s">
        <v>582</v>
      </c>
      <c r="J30" s="534"/>
      <c r="K30" s="531" t="s">
        <v>447</v>
      </c>
      <c r="L30" s="527">
        <v>8</v>
      </c>
      <c r="N30" s="533"/>
    </row>
    <row r="31" spans="2:14">
      <c r="B31" s="526">
        <v>26</v>
      </c>
      <c r="C31" s="527" t="s">
        <v>603</v>
      </c>
      <c r="D31" s="528" t="str">
        <f t="shared" si="0"/>
        <v>z</v>
      </c>
      <c r="E31" s="526" t="s">
        <v>580</v>
      </c>
      <c r="F31" s="534"/>
      <c r="G31" s="526" t="s">
        <v>581</v>
      </c>
      <c r="H31" s="534"/>
      <c r="I31" s="530" t="s">
        <v>582</v>
      </c>
      <c r="J31" s="534"/>
      <c r="K31" s="531" t="s">
        <v>447</v>
      </c>
      <c r="L31" s="527">
        <v>1</v>
      </c>
      <c r="N31" s="533"/>
    </row>
    <row r="32" spans="2:14">
      <c r="B32" s="526">
        <v>27</v>
      </c>
      <c r="C32" s="527" t="s">
        <v>601</v>
      </c>
      <c r="D32" s="528" t="str">
        <f t="shared" si="0"/>
        <v>x</v>
      </c>
      <c r="E32" s="526" t="s">
        <v>580</v>
      </c>
      <c r="F32" s="534"/>
      <c r="G32" s="526" t="s">
        <v>581</v>
      </c>
      <c r="H32" s="534"/>
      <c r="I32" s="530" t="s">
        <v>582</v>
      </c>
      <c r="J32" s="534"/>
      <c r="K32" s="531" t="s">
        <v>447</v>
      </c>
      <c r="L32" s="527">
        <v>2</v>
      </c>
      <c r="N32" s="533"/>
    </row>
    <row r="33" spans="2:14">
      <c r="B33" s="526">
        <v>28</v>
      </c>
      <c r="C33" s="527" t="s">
        <v>604</v>
      </c>
      <c r="D33" s="528" t="str">
        <f t="shared" si="0"/>
        <v>aa</v>
      </c>
      <c r="E33" s="526" t="s">
        <v>580</v>
      </c>
      <c r="F33" s="534"/>
      <c r="G33" s="526" t="s">
        <v>581</v>
      </c>
      <c r="H33" s="534"/>
      <c r="I33" s="530" t="s">
        <v>582</v>
      </c>
      <c r="J33" s="534"/>
      <c r="K33" s="531" t="s">
        <v>447</v>
      </c>
      <c r="L33" s="527">
        <v>3</v>
      </c>
      <c r="N33" s="533"/>
    </row>
    <row r="34" spans="2:14">
      <c r="B34" s="526">
        <v>29</v>
      </c>
      <c r="C34" s="527" t="s">
        <v>605</v>
      </c>
      <c r="D34" s="528" t="str">
        <f t="shared" si="0"/>
        <v>ab</v>
      </c>
      <c r="E34" s="526" t="s">
        <v>580</v>
      </c>
      <c r="F34" s="534"/>
      <c r="G34" s="526" t="s">
        <v>581</v>
      </c>
      <c r="H34" s="534"/>
      <c r="I34" s="530" t="s">
        <v>582</v>
      </c>
      <c r="J34" s="534"/>
      <c r="K34" s="531" t="s">
        <v>447</v>
      </c>
      <c r="L34" s="527">
        <v>4</v>
      </c>
      <c r="N34" s="533"/>
    </row>
    <row r="35" spans="2:14">
      <c r="B35" s="526">
        <v>30</v>
      </c>
      <c r="C35" s="527" t="s">
        <v>606</v>
      </c>
      <c r="D35" s="528" t="str">
        <f t="shared" si="0"/>
        <v>ac</v>
      </c>
      <c r="E35" s="526" t="s">
        <v>580</v>
      </c>
      <c r="F35" s="534"/>
      <c r="G35" s="526" t="s">
        <v>581</v>
      </c>
      <c r="H35" s="534"/>
      <c r="I35" s="530" t="s">
        <v>582</v>
      </c>
      <c r="J35" s="534"/>
      <c r="K35" s="531" t="s">
        <v>447</v>
      </c>
      <c r="L35" s="527">
        <v>5</v>
      </c>
      <c r="N35" s="533"/>
    </row>
    <row r="36" spans="2:14">
      <c r="B36" s="526">
        <v>31</v>
      </c>
      <c r="C36" s="527" t="s">
        <v>607</v>
      </c>
      <c r="D36" s="528" t="str">
        <f t="shared" si="0"/>
        <v>ad</v>
      </c>
      <c r="E36" s="526" t="s">
        <v>580</v>
      </c>
      <c r="F36" s="534"/>
      <c r="G36" s="526" t="s">
        <v>581</v>
      </c>
      <c r="H36" s="534"/>
      <c r="I36" s="530" t="s">
        <v>582</v>
      </c>
      <c r="J36" s="534"/>
      <c r="K36" s="531" t="s">
        <v>447</v>
      </c>
      <c r="L36" s="527">
        <v>6</v>
      </c>
      <c r="N36" s="533"/>
    </row>
    <row r="37" spans="2:14">
      <c r="B37" s="526">
        <v>32</v>
      </c>
      <c r="C37" s="527" t="s">
        <v>608</v>
      </c>
      <c r="D37" s="528" t="str">
        <f t="shared" si="0"/>
        <v>ae</v>
      </c>
      <c r="E37" s="526" t="s">
        <v>580</v>
      </c>
      <c r="F37" s="534"/>
      <c r="G37" s="526" t="s">
        <v>581</v>
      </c>
      <c r="H37" s="534"/>
      <c r="I37" s="530" t="s">
        <v>582</v>
      </c>
      <c r="J37" s="534"/>
      <c r="K37" s="531" t="s">
        <v>447</v>
      </c>
      <c r="L37" s="527">
        <v>7</v>
      </c>
      <c r="N37" s="533"/>
    </row>
    <row r="38" spans="2:14">
      <c r="B38" s="526">
        <v>33</v>
      </c>
      <c r="C38" s="527" t="s">
        <v>609</v>
      </c>
      <c r="D38" s="528" t="str">
        <f t="shared" si="0"/>
        <v>af</v>
      </c>
      <c r="E38" s="526" t="s">
        <v>580</v>
      </c>
      <c r="F38" s="534"/>
      <c r="G38" s="526" t="s">
        <v>581</v>
      </c>
      <c r="H38" s="534"/>
      <c r="I38" s="530" t="s">
        <v>582</v>
      </c>
      <c r="J38" s="534"/>
      <c r="K38" s="531" t="s">
        <v>447</v>
      </c>
      <c r="L38" s="527">
        <v>8</v>
      </c>
      <c r="N38" s="533"/>
    </row>
    <row r="39" spans="2:14">
      <c r="B39" s="526">
        <v>34</v>
      </c>
      <c r="C39" s="535" t="s">
        <v>610</v>
      </c>
      <c r="D39" s="528"/>
      <c r="E39" s="526" t="s">
        <v>580</v>
      </c>
      <c r="F39" s="529">
        <v>0.29166666666666669</v>
      </c>
      <c r="G39" s="526" t="s">
        <v>581</v>
      </c>
      <c r="H39" s="529">
        <v>0.39583333333333331</v>
      </c>
      <c r="I39" s="530" t="s">
        <v>582</v>
      </c>
      <c r="J39" s="529">
        <v>0</v>
      </c>
      <c r="K39" s="531" t="s">
        <v>447</v>
      </c>
      <c r="L39" s="532">
        <f t="shared" ref="L39:L40" si="2">IF(OR(F39="",H39=""),"",(H39+IF(F39&gt;H39,1,0)-F39-J39)*24)</f>
        <v>2.4999999999999991</v>
      </c>
      <c r="N39" s="533"/>
    </row>
    <row r="40" spans="2:14">
      <c r="B40" s="526"/>
      <c r="C40" s="536" t="s">
        <v>550</v>
      </c>
      <c r="D40" s="528"/>
      <c r="E40" s="526" t="s">
        <v>580</v>
      </c>
      <c r="F40" s="529">
        <v>0.6875</v>
      </c>
      <c r="G40" s="526" t="s">
        <v>581</v>
      </c>
      <c r="H40" s="529">
        <v>0.83333333333333337</v>
      </c>
      <c r="I40" s="530" t="s">
        <v>582</v>
      </c>
      <c r="J40" s="529">
        <v>0</v>
      </c>
      <c r="K40" s="531" t="s">
        <v>447</v>
      </c>
      <c r="L40" s="532">
        <f t="shared" si="2"/>
        <v>3.5000000000000009</v>
      </c>
      <c r="N40" s="533"/>
    </row>
    <row r="41" spans="2:14">
      <c r="B41" s="526"/>
      <c r="C41" s="537" t="s">
        <v>550</v>
      </c>
      <c r="D41" s="528" t="str">
        <f>C39</f>
        <v>ag</v>
      </c>
      <c r="E41" s="526" t="s">
        <v>580</v>
      </c>
      <c r="F41" s="529" t="s">
        <v>550</v>
      </c>
      <c r="G41" s="526" t="s">
        <v>581</v>
      </c>
      <c r="H41" s="529" t="s">
        <v>550</v>
      </c>
      <c r="I41" s="530" t="s">
        <v>582</v>
      </c>
      <c r="J41" s="529" t="s">
        <v>550</v>
      </c>
      <c r="K41" s="531" t="s">
        <v>447</v>
      </c>
      <c r="L41" s="532">
        <f>IF(OR(L39="",L40=""),"",L39+L40)</f>
        <v>6</v>
      </c>
      <c r="N41" s="533" t="s">
        <v>611</v>
      </c>
    </row>
    <row r="42" spans="2:14">
      <c r="B42" s="526"/>
      <c r="C42" s="535" t="s">
        <v>612</v>
      </c>
      <c r="D42" s="528"/>
      <c r="E42" s="526" t="s">
        <v>580</v>
      </c>
      <c r="F42" s="529"/>
      <c r="G42" s="526" t="s">
        <v>581</v>
      </c>
      <c r="H42" s="529"/>
      <c r="I42" s="530" t="s">
        <v>582</v>
      </c>
      <c r="J42" s="529">
        <v>0</v>
      </c>
      <c r="K42" s="531" t="s">
        <v>447</v>
      </c>
      <c r="L42" s="532" t="str">
        <f t="shared" ref="L42:L43" si="3">IF(OR(F42="",H42=""),"",(H42+IF(F42&gt;H42,1,0)-F42-J42)*24)</f>
        <v/>
      </c>
      <c r="N42" s="533"/>
    </row>
    <row r="43" spans="2:14">
      <c r="B43" s="526">
        <v>35</v>
      </c>
      <c r="C43" s="536" t="s">
        <v>550</v>
      </c>
      <c r="D43" s="528"/>
      <c r="E43" s="526" t="s">
        <v>580</v>
      </c>
      <c r="F43" s="529"/>
      <c r="G43" s="526" t="s">
        <v>581</v>
      </c>
      <c r="H43" s="529"/>
      <c r="I43" s="530" t="s">
        <v>582</v>
      </c>
      <c r="J43" s="529">
        <v>0</v>
      </c>
      <c r="K43" s="531" t="s">
        <v>447</v>
      </c>
      <c r="L43" s="532" t="str">
        <f t="shared" si="3"/>
        <v/>
      </c>
      <c r="N43" s="533"/>
    </row>
    <row r="44" spans="2:14">
      <c r="B44" s="526"/>
      <c r="C44" s="537" t="s">
        <v>550</v>
      </c>
      <c r="D44" s="528" t="str">
        <f>C42</f>
        <v>ah</v>
      </c>
      <c r="E44" s="526" t="s">
        <v>580</v>
      </c>
      <c r="F44" s="529" t="s">
        <v>550</v>
      </c>
      <c r="G44" s="526" t="s">
        <v>581</v>
      </c>
      <c r="H44" s="529" t="s">
        <v>550</v>
      </c>
      <c r="I44" s="530" t="s">
        <v>582</v>
      </c>
      <c r="J44" s="529" t="s">
        <v>550</v>
      </c>
      <c r="K44" s="531" t="s">
        <v>447</v>
      </c>
      <c r="L44" s="532" t="str">
        <f>IF(OR(L42="",L43=""),"",L42+L43)</f>
        <v/>
      </c>
      <c r="N44" s="533" t="s">
        <v>613</v>
      </c>
    </row>
    <row r="45" spans="2:14">
      <c r="B45" s="526"/>
      <c r="C45" s="535" t="s">
        <v>614</v>
      </c>
      <c r="D45" s="528"/>
      <c r="E45" s="526" t="s">
        <v>580</v>
      </c>
      <c r="F45" s="529"/>
      <c r="G45" s="526" t="s">
        <v>581</v>
      </c>
      <c r="H45" s="529"/>
      <c r="I45" s="530" t="s">
        <v>582</v>
      </c>
      <c r="J45" s="529">
        <v>0</v>
      </c>
      <c r="K45" s="531" t="s">
        <v>447</v>
      </c>
      <c r="L45" s="532" t="str">
        <f t="shared" ref="L45:L46" si="4">IF(OR(F45="",H45=""),"",(H45+IF(F45&gt;H45,1,0)-F45-J45)*24)</f>
        <v/>
      </c>
      <c r="N45" s="533"/>
    </row>
    <row r="46" spans="2:14">
      <c r="B46" s="526">
        <v>36</v>
      </c>
      <c r="C46" s="536" t="s">
        <v>550</v>
      </c>
      <c r="D46" s="528"/>
      <c r="E46" s="526" t="s">
        <v>580</v>
      </c>
      <c r="F46" s="529"/>
      <c r="G46" s="526" t="s">
        <v>581</v>
      </c>
      <c r="H46" s="529"/>
      <c r="I46" s="530" t="s">
        <v>582</v>
      </c>
      <c r="J46" s="529">
        <v>0</v>
      </c>
      <c r="K46" s="531" t="s">
        <v>447</v>
      </c>
      <c r="L46" s="532" t="str">
        <f t="shared" si="4"/>
        <v/>
      </c>
      <c r="N46" s="533"/>
    </row>
    <row r="47" spans="2:14">
      <c r="B47" s="526"/>
      <c r="C47" s="537" t="s">
        <v>550</v>
      </c>
      <c r="D47" s="528" t="str">
        <f>C45</f>
        <v>ai</v>
      </c>
      <c r="E47" s="526" t="s">
        <v>580</v>
      </c>
      <c r="F47" s="529" t="s">
        <v>550</v>
      </c>
      <c r="G47" s="526" t="s">
        <v>581</v>
      </c>
      <c r="H47" s="529" t="s">
        <v>550</v>
      </c>
      <c r="I47" s="530" t="s">
        <v>582</v>
      </c>
      <c r="J47" s="529" t="s">
        <v>550</v>
      </c>
      <c r="K47" s="531" t="s">
        <v>447</v>
      </c>
      <c r="L47" s="532" t="str">
        <f>IF(OR(L45="",L46=""),"",L45+L46)</f>
        <v/>
      </c>
      <c r="N47" s="533" t="s">
        <v>613</v>
      </c>
    </row>
    <row r="49" spans="3:4">
      <c r="C49" s="522" t="s">
        <v>615</v>
      </c>
      <c r="D49" s="522"/>
    </row>
    <row r="50" spans="3:4">
      <c r="C50" s="522" t="s">
        <v>616</v>
      </c>
      <c r="D50" s="522"/>
    </row>
    <row r="51" spans="3:4">
      <c r="C51" s="522" t="s">
        <v>617</v>
      </c>
      <c r="D51" s="522"/>
    </row>
    <row r="52" spans="3:4">
      <c r="C52" s="522" t="s">
        <v>618</v>
      </c>
      <c r="D52" s="522"/>
    </row>
    <row r="53" spans="3:4">
      <c r="C53" s="522" t="s">
        <v>619</v>
      </c>
      <c r="D53" s="522"/>
    </row>
    <row r="54" spans="3:4">
      <c r="C54" s="522" t="s">
        <v>620</v>
      </c>
      <c r="D54" s="522"/>
    </row>
  </sheetData>
  <sheetProtection sheet="1" insertRows="0" deleteRows="0"/>
  <mergeCells count="2">
    <mergeCell ref="F4:L4"/>
    <mergeCell ref="N4:N5"/>
  </mergeCells>
  <phoneticPr fontId="5"/>
  <printOptions horizontalCentered="1"/>
  <pageMargins left="0.70866141732283472" right="0.70866141732283472" top="0.55118110236220474" bottom="0.35433070866141736" header="0.31496062992125984" footer="0.3149606299212598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4"/>
  <sheetViews>
    <sheetView workbookViewId="0">
      <selection activeCell="BR19" sqref="BR19"/>
    </sheetView>
  </sheetViews>
  <sheetFormatPr defaultColWidth="9.28515625" defaultRowHeight="13.2"/>
  <cols>
    <col min="1" max="1" width="2.42578125" style="538" customWidth="1"/>
    <col min="2" max="2" width="15.28515625" style="538" customWidth="1"/>
    <col min="3" max="12" width="54.140625" style="538" customWidth="1"/>
    <col min="13" max="16384" width="9.28515625" style="538"/>
  </cols>
  <sheetData>
    <row r="1" spans="2:4" ht="14.4">
      <c r="B1" s="551" t="s">
        <v>672</v>
      </c>
      <c r="C1" s="551"/>
      <c r="D1" s="551"/>
    </row>
    <row r="2" spans="2:4" ht="14.4">
      <c r="B2" s="551"/>
      <c r="C2" s="551"/>
      <c r="D2" s="551"/>
    </row>
    <row r="3" spans="2:4" ht="14.4">
      <c r="B3" s="547" t="s">
        <v>467</v>
      </c>
      <c r="C3" s="547" t="s">
        <v>673</v>
      </c>
      <c r="D3" s="551"/>
    </row>
    <row r="4" spans="2:4" ht="14.4">
      <c r="B4" s="559">
        <v>1</v>
      </c>
      <c r="C4" s="560" t="s">
        <v>446</v>
      </c>
      <c r="D4" s="551"/>
    </row>
    <row r="5" spans="2:4" ht="14.4">
      <c r="B5" s="559">
        <v>2</v>
      </c>
      <c r="C5" s="560" t="s">
        <v>674</v>
      </c>
      <c r="D5" s="551"/>
    </row>
    <row r="6" spans="2:4" ht="14.4">
      <c r="B6" s="559">
        <v>3</v>
      </c>
      <c r="C6" s="560" t="s">
        <v>675</v>
      </c>
      <c r="D6" s="551"/>
    </row>
    <row r="7" spans="2:4" ht="14.4">
      <c r="B7" s="559">
        <v>4</v>
      </c>
      <c r="C7" s="560" t="s">
        <v>676</v>
      </c>
      <c r="D7" s="551"/>
    </row>
    <row r="8" spans="2:4" ht="14.4">
      <c r="B8" s="559">
        <v>5</v>
      </c>
      <c r="C8" s="560" t="s">
        <v>677</v>
      </c>
      <c r="D8" s="551"/>
    </row>
    <row r="9" spans="2:4" ht="14.4">
      <c r="B9" s="559">
        <v>6</v>
      </c>
      <c r="C9" s="560" t="s">
        <v>678</v>
      </c>
    </row>
    <row r="10" spans="2:4" ht="14.4">
      <c r="B10" s="559">
        <v>7</v>
      </c>
      <c r="C10" s="560" t="s">
        <v>679</v>
      </c>
      <c r="D10" s="551"/>
    </row>
    <row r="11" spans="2:4" ht="14.4">
      <c r="B11" s="559">
        <v>8</v>
      </c>
      <c r="C11" s="560" t="s">
        <v>680</v>
      </c>
      <c r="D11" s="551"/>
    </row>
    <row r="12" spans="2:4" ht="14.4">
      <c r="B12" s="559">
        <v>9</v>
      </c>
      <c r="C12" s="560" t="s">
        <v>681</v>
      </c>
      <c r="D12" s="551"/>
    </row>
    <row r="13" spans="2:4" ht="14.4">
      <c r="B13" s="559">
        <v>10</v>
      </c>
      <c r="C13" s="560" t="s">
        <v>681</v>
      </c>
      <c r="D13" s="551"/>
    </row>
    <row r="14" spans="2:4" ht="14.4">
      <c r="B14" s="559">
        <v>11</v>
      </c>
      <c r="C14" s="560" t="s">
        <v>681</v>
      </c>
      <c r="D14" s="551"/>
    </row>
    <row r="15" spans="2:4" ht="14.4">
      <c r="B15" s="559">
        <v>12</v>
      </c>
      <c r="C15" s="560" t="s">
        <v>681</v>
      </c>
      <c r="D15" s="551"/>
    </row>
    <row r="16" spans="2:4" ht="14.4">
      <c r="B16" s="559">
        <v>13</v>
      </c>
      <c r="C16" s="560" t="s">
        <v>681</v>
      </c>
      <c r="D16" s="551"/>
    </row>
    <row r="17" spans="2:12" ht="14.4">
      <c r="B17" s="559">
        <v>14</v>
      </c>
      <c r="C17" s="560" t="s">
        <v>681</v>
      </c>
      <c r="D17" s="551"/>
    </row>
    <row r="19" spans="2:12" ht="14.4">
      <c r="B19" s="551" t="s">
        <v>682</v>
      </c>
    </row>
    <row r="20" spans="2:12" ht="13.8" thickBot="1"/>
    <row r="21" spans="2:12" ht="15" thickBot="1">
      <c r="B21" s="561" t="s">
        <v>643</v>
      </c>
      <c r="C21" s="562" t="s">
        <v>480</v>
      </c>
      <c r="D21" s="563" t="s">
        <v>488</v>
      </c>
      <c r="E21" s="563" t="s">
        <v>491</v>
      </c>
      <c r="F21" s="563" t="s">
        <v>507</v>
      </c>
      <c r="G21" s="563" t="s">
        <v>644</v>
      </c>
      <c r="H21" s="564" t="s">
        <v>645</v>
      </c>
      <c r="I21" s="564" t="s">
        <v>681</v>
      </c>
      <c r="J21" s="564" t="s">
        <v>681</v>
      </c>
      <c r="K21" s="564" t="s">
        <v>681</v>
      </c>
      <c r="L21" s="565" t="s">
        <v>681</v>
      </c>
    </row>
    <row r="22" spans="2:12" ht="14.4">
      <c r="B22" s="1297" t="s">
        <v>683</v>
      </c>
      <c r="C22" s="566" t="s">
        <v>482</v>
      </c>
      <c r="D22" s="567" t="s">
        <v>489</v>
      </c>
      <c r="E22" s="567" t="s">
        <v>492</v>
      </c>
      <c r="F22" s="567" t="s">
        <v>508</v>
      </c>
      <c r="G22" s="567" t="s">
        <v>684</v>
      </c>
      <c r="H22" s="568" t="s">
        <v>685</v>
      </c>
      <c r="I22" s="569" t="s">
        <v>681</v>
      </c>
      <c r="J22" s="569" t="s">
        <v>681</v>
      </c>
      <c r="K22" s="568"/>
      <c r="L22" s="570"/>
    </row>
    <row r="23" spans="2:12" ht="14.4">
      <c r="B23" s="1298"/>
      <c r="C23" s="569" t="s">
        <v>482</v>
      </c>
      <c r="D23" s="569" t="s">
        <v>482</v>
      </c>
      <c r="E23" s="569" t="s">
        <v>686</v>
      </c>
      <c r="F23" s="569" t="s">
        <v>681</v>
      </c>
      <c r="G23" s="569" t="s">
        <v>687</v>
      </c>
      <c r="H23" s="569" t="s">
        <v>681</v>
      </c>
      <c r="I23" s="569" t="s">
        <v>681</v>
      </c>
      <c r="J23" s="569" t="s">
        <v>681</v>
      </c>
      <c r="K23" s="571"/>
      <c r="L23" s="572"/>
    </row>
    <row r="24" spans="2:12" ht="14.4">
      <c r="B24" s="1298"/>
      <c r="C24" s="569" t="s">
        <v>681</v>
      </c>
      <c r="D24" s="569" t="s">
        <v>681</v>
      </c>
      <c r="E24" s="569" t="s">
        <v>681</v>
      </c>
      <c r="F24" s="569" t="s">
        <v>681</v>
      </c>
      <c r="G24" s="569" t="s">
        <v>688</v>
      </c>
      <c r="H24" s="569" t="s">
        <v>681</v>
      </c>
      <c r="I24" s="569" t="s">
        <v>681</v>
      </c>
      <c r="J24" s="569" t="s">
        <v>681</v>
      </c>
      <c r="K24" s="571"/>
      <c r="L24" s="572"/>
    </row>
    <row r="25" spans="2:12" ht="14.4">
      <c r="B25" s="1298"/>
      <c r="C25" s="569" t="s">
        <v>681</v>
      </c>
      <c r="D25" s="569" t="s">
        <v>681</v>
      </c>
      <c r="E25" s="569" t="s">
        <v>681</v>
      </c>
      <c r="F25" s="569" t="s">
        <v>681</v>
      </c>
      <c r="G25" s="569" t="s">
        <v>495</v>
      </c>
      <c r="H25" s="569" t="s">
        <v>681</v>
      </c>
      <c r="I25" s="569" t="s">
        <v>681</v>
      </c>
      <c r="J25" s="569" t="s">
        <v>681</v>
      </c>
      <c r="K25" s="571"/>
      <c r="L25" s="572"/>
    </row>
    <row r="26" spans="2:12" ht="14.4">
      <c r="B26" s="1298"/>
      <c r="C26" s="569" t="s">
        <v>681</v>
      </c>
      <c r="D26" s="569" t="s">
        <v>681</v>
      </c>
      <c r="E26" s="569" t="s">
        <v>681</v>
      </c>
      <c r="F26" s="569" t="s">
        <v>681</v>
      </c>
      <c r="G26" s="569" t="s">
        <v>686</v>
      </c>
      <c r="H26" s="569" t="s">
        <v>681</v>
      </c>
      <c r="I26" s="569" t="s">
        <v>681</v>
      </c>
      <c r="J26" s="569" t="s">
        <v>681</v>
      </c>
      <c r="K26" s="571"/>
      <c r="L26" s="572"/>
    </row>
    <row r="27" spans="2:12" ht="14.4">
      <c r="B27" s="1298"/>
      <c r="C27" s="569" t="s">
        <v>681</v>
      </c>
      <c r="D27" s="569" t="s">
        <v>681</v>
      </c>
      <c r="E27" s="569" t="s">
        <v>681</v>
      </c>
      <c r="F27" s="569" t="s">
        <v>681</v>
      </c>
      <c r="G27" s="569" t="s">
        <v>689</v>
      </c>
      <c r="H27" s="569" t="s">
        <v>681</v>
      </c>
      <c r="I27" s="569" t="s">
        <v>681</v>
      </c>
      <c r="J27" s="569" t="s">
        <v>681</v>
      </c>
      <c r="K27" s="571"/>
      <c r="L27" s="572"/>
    </row>
    <row r="28" spans="2:12" ht="14.4">
      <c r="B28" s="1298"/>
      <c r="C28" s="569" t="s">
        <v>681</v>
      </c>
      <c r="D28" s="569" t="s">
        <v>681</v>
      </c>
      <c r="E28" s="569" t="s">
        <v>681</v>
      </c>
      <c r="F28" s="569" t="s">
        <v>681</v>
      </c>
      <c r="G28" s="569" t="s">
        <v>690</v>
      </c>
      <c r="H28" s="569" t="s">
        <v>681</v>
      </c>
      <c r="I28" s="569" t="s">
        <v>681</v>
      </c>
      <c r="J28" s="569" t="s">
        <v>681</v>
      </c>
      <c r="K28" s="571"/>
      <c r="L28" s="572"/>
    </row>
    <row r="29" spans="2:12" ht="14.4">
      <c r="B29" s="1298"/>
      <c r="C29" s="569" t="s">
        <v>681</v>
      </c>
      <c r="D29" s="569" t="s">
        <v>681</v>
      </c>
      <c r="E29" s="569" t="s">
        <v>681</v>
      </c>
      <c r="F29" s="569" t="s">
        <v>681</v>
      </c>
      <c r="G29" s="569" t="s">
        <v>691</v>
      </c>
      <c r="H29" s="569" t="s">
        <v>681</v>
      </c>
      <c r="I29" s="569" t="s">
        <v>681</v>
      </c>
      <c r="J29" s="569" t="s">
        <v>681</v>
      </c>
      <c r="K29" s="571"/>
      <c r="L29" s="572"/>
    </row>
    <row r="30" spans="2:12" ht="14.4">
      <c r="B30" s="1298"/>
      <c r="C30" s="569" t="s">
        <v>681</v>
      </c>
      <c r="D30" s="569" t="s">
        <v>681</v>
      </c>
      <c r="E30" s="569" t="s">
        <v>681</v>
      </c>
      <c r="F30" s="569" t="s">
        <v>681</v>
      </c>
      <c r="G30" s="569" t="s">
        <v>692</v>
      </c>
      <c r="H30" s="569" t="s">
        <v>681</v>
      </c>
      <c r="I30" s="569" t="s">
        <v>681</v>
      </c>
      <c r="J30" s="569" t="s">
        <v>681</v>
      </c>
      <c r="K30" s="571"/>
      <c r="L30" s="572"/>
    </row>
    <row r="31" spans="2:12" ht="15" thickBot="1">
      <c r="B31" s="1299"/>
      <c r="C31" s="573" t="s">
        <v>681</v>
      </c>
      <c r="D31" s="574" t="s">
        <v>681</v>
      </c>
      <c r="E31" s="574" t="s">
        <v>681</v>
      </c>
      <c r="F31" s="574" t="s">
        <v>681</v>
      </c>
      <c r="G31" s="574" t="s">
        <v>681</v>
      </c>
      <c r="H31" s="574" t="s">
        <v>681</v>
      </c>
      <c r="I31" s="574" t="s">
        <v>681</v>
      </c>
      <c r="J31" s="574" t="s">
        <v>681</v>
      </c>
      <c r="K31" s="575"/>
      <c r="L31" s="576"/>
    </row>
    <row r="36" spans="3:3">
      <c r="C36" s="538" t="s">
        <v>693</v>
      </c>
    </row>
    <row r="37" spans="3:3">
      <c r="C37" s="538" t="s">
        <v>694</v>
      </c>
    </row>
    <row r="38" spans="3:3">
      <c r="C38" s="538" t="s">
        <v>695</v>
      </c>
    </row>
    <row r="39" spans="3:3">
      <c r="C39" s="538" t="s">
        <v>696</v>
      </c>
    </row>
    <row r="40" spans="3:3">
      <c r="C40" s="538" t="s">
        <v>697</v>
      </c>
    </row>
    <row r="41" spans="3:3">
      <c r="C41" s="538" t="s">
        <v>698</v>
      </c>
    </row>
    <row r="42" spans="3:3">
      <c r="C42" s="538" t="s">
        <v>699</v>
      </c>
    </row>
    <row r="43" spans="3:3">
      <c r="C43" s="538" t="s">
        <v>700</v>
      </c>
    </row>
    <row r="44" spans="3:3">
      <c r="C44" s="538" t="s">
        <v>701</v>
      </c>
    </row>
    <row r="46" spans="3:3">
      <c r="C46" s="538" t="s">
        <v>702</v>
      </c>
    </row>
    <row r="47" spans="3:3">
      <c r="C47" s="538" t="s">
        <v>703</v>
      </c>
    </row>
    <row r="49" spans="3:3">
      <c r="C49" s="538" t="s">
        <v>704</v>
      </c>
    </row>
    <row r="50" spans="3:3">
      <c r="C50" s="538" t="s">
        <v>705</v>
      </c>
    </row>
    <row r="51" spans="3:3">
      <c r="C51" s="538" t="s">
        <v>706</v>
      </c>
    </row>
    <row r="52" spans="3:3">
      <c r="C52" s="538" t="s">
        <v>707</v>
      </c>
    </row>
    <row r="53" spans="3:3">
      <c r="C53" s="538" t="s">
        <v>708</v>
      </c>
    </row>
    <row r="54" spans="3:3">
      <c r="C54" s="538" t="s">
        <v>709</v>
      </c>
    </row>
  </sheetData>
  <mergeCells count="1">
    <mergeCell ref="B22:B31"/>
  </mergeCells>
  <phoneticPr fontId="5"/>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FFCC"/>
  </sheetPr>
  <dimension ref="A1:DE97"/>
  <sheetViews>
    <sheetView showGridLines="0" view="pageBreakPreview" topLeftCell="A37" zoomScaleNormal="100" zoomScaleSheetLayoutView="100" workbookViewId="0">
      <selection sqref="A1:XFD1048576"/>
    </sheetView>
  </sheetViews>
  <sheetFormatPr defaultColWidth="1.85546875" defaultRowHeight="9.6"/>
  <cols>
    <col min="1" max="5" width="1.85546875" style="6" customWidth="1"/>
    <col min="6" max="14" width="2.140625" style="6" customWidth="1"/>
    <col min="15" max="29" width="1.85546875" style="6" customWidth="1"/>
    <col min="30" max="41" width="2.28515625" style="6" customWidth="1"/>
    <col min="42" max="43" width="1.28515625" style="6" customWidth="1"/>
    <col min="44" max="48" width="0.85546875" style="6" customWidth="1"/>
    <col min="49" max="49" width="2" style="6" customWidth="1"/>
    <col min="50" max="50" width="3.140625" style="6" customWidth="1"/>
    <col min="51" max="51" width="3.7109375" style="6" customWidth="1"/>
    <col min="52" max="52" width="3.140625" style="6" customWidth="1"/>
    <col min="53" max="53" width="3.85546875" style="6" customWidth="1"/>
    <col min="54" max="54" width="3.140625" style="6" customWidth="1"/>
    <col min="55" max="55" width="3.7109375" style="6" customWidth="1"/>
    <col min="56" max="56" width="3.42578125" style="6" customWidth="1"/>
    <col min="57" max="58" width="3.140625" style="6" customWidth="1"/>
    <col min="59" max="59" width="3.7109375" style="6" customWidth="1"/>
    <col min="60" max="62" width="3.140625" style="6" customWidth="1"/>
    <col min="63" max="84" width="1.85546875" style="6" customWidth="1"/>
    <col min="85" max="92" width="2.7109375" style="6" customWidth="1"/>
    <col min="93" max="93" width="2.42578125" style="6" customWidth="1"/>
    <col min="94" max="94" width="2.28515625" style="6" customWidth="1"/>
    <col min="95" max="95" width="2.85546875" style="6" customWidth="1"/>
    <col min="96" max="96" width="1.28515625" style="6" customWidth="1"/>
    <col min="97" max="105" width="1.85546875" style="6" customWidth="1"/>
    <col min="106" max="107" width="1.85546875" style="6" hidden="1" customWidth="1"/>
    <col min="108" max="108" width="0.28515625" style="6" hidden="1" customWidth="1"/>
    <col min="109" max="109" width="0.140625" style="6" hidden="1" customWidth="1"/>
    <col min="110" max="112" width="1.85546875" style="6" customWidth="1"/>
    <col min="113" max="113" width="2.42578125" style="6" customWidth="1"/>
    <col min="114" max="16384" width="1.85546875" style="6"/>
  </cols>
  <sheetData>
    <row r="1" spans="1:109" s="2" customFormat="1" ht="20.100000000000001" customHeight="1">
      <c r="B1" s="4" t="s">
        <v>980</v>
      </c>
    </row>
    <row r="2" spans="1:109" ht="5.0999999999999996" customHeight="1">
      <c r="A2" s="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1"/>
      <c r="CN2" s="1"/>
      <c r="CO2" s="1"/>
      <c r="CP2" s="1"/>
      <c r="CQ2" s="1"/>
      <c r="CR2" s="1"/>
      <c r="CS2" s="1"/>
      <c r="CT2" s="1"/>
      <c r="CU2" s="1"/>
      <c r="CV2" s="1"/>
      <c r="CW2" s="1"/>
      <c r="CX2" s="1"/>
      <c r="CY2" s="1"/>
      <c r="CZ2" s="1"/>
      <c r="DA2" s="1"/>
      <c r="DB2" s="1"/>
      <c r="DC2" s="1"/>
      <c r="DD2" s="1"/>
      <c r="DE2" s="1"/>
    </row>
    <row r="3" spans="1:109" ht="29.4" customHeight="1">
      <c r="F3" s="939" t="s">
        <v>981</v>
      </c>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J3" s="939"/>
      <c r="AK3" s="939"/>
      <c r="AL3" s="939"/>
      <c r="AM3" s="939"/>
      <c r="AN3" s="939"/>
      <c r="AO3" s="939"/>
      <c r="AP3" s="939"/>
      <c r="AQ3" s="939"/>
      <c r="AR3" s="939"/>
      <c r="AS3" s="939"/>
      <c r="AT3" s="939"/>
      <c r="AU3" s="939"/>
      <c r="AV3" s="939"/>
      <c r="AW3" s="939"/>
      <c r="AX3" s="939"/>
      <c r="AY3" s="939"/>
      <c r="AZ3" s="939"/>
      <c r="BA3" s="939"/>
      <c r="BB3" s="939"/>
      <c r="BC3" s="939"/>
      <c r="BD3" s="939"/>
      <c r="BE3" s="939"/>
      <c r="BF3" s="939"/>
      <c r="BG3" s="939"/>
      <c r="BH3" s="939"/>
      <c r="BI3" s="939"/>
      <c r="BJ3" s="939"/>
      <c r="BK3" s="939"/>
      <c r="BL3" s="939"/>
      <c r="BM3" s="939"/>
      <c r="BN3" s="939"/>
      <c r="BO3" s="939"/>
      <c r="BP3" s="939"/>
      <c r="BQ3" s="939"/>
      <c r="BR3" s="939"/>
      <c r="BS3" s="939"/>
      <c r="BT3" s="939"/>
      <c r="BU3" s="939"/>
      <c r="BV3" s="939"/>
      <c r="BW3" s="939"/>
      <c r="BX3" s="939"/>
      <c r="BY3" s="939"/>
      <c r="BZ3" s="939"/>
      <c r="CA3" s="939"/>
      <c r="CB3" s="939"/>
      <c r="CC3" s="939"/>
      <c r="CD3" s="939"/>
      <c r="CE3" s="939"/>
      <c r="CF3" s="939"/>
      <c r="CG3" s="939"/>
      <c r="CH3" s="939"/>
      <c r="CI3" s="939"/>
      <c r="CJ3" s="939"/>
      <c r="CS3" s="24"/>
      <c r="CT3" s="24"/>
      <c r="CU3" s="24"/>
      <c r="CV3" s="24"/>
      <c r="CW3" s="24"/>
      <c r="CX3" s="24"/>
      <c r="CY3" s="24"/>
      <c r="CZ3" s="24"/>
      <c r="DA3" s="25"/>
    </row>
    <row r="4" spans="1:109" ht="20.100000000000001" customHeight="1">
      <c r="F4" s="940" t="s">
        <v>982</v>
      </c>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c r="AK4" s="940"/>
      <c r="AL4" s="940"/>
      <c r="AM4" s="940"/>
      <c r="AN4" s="940"/>
      <c r="AO4" s="940"/>
      <c r="AP4" s="940"/>
      <c r="AQ4" s="940"/>
      <c r="AR4" s="940"/>
      <c r="AS4" s="940"/>
      <c r="AT4" s="940"/>
      <c r="AU4" s="940"/>
      <c r="AV4" s="940"/>
      <c r="AW4" s="940"/>
      <c r="AX4" s="940"/>
      <c r="AY4" s="940"/>
      <c r="AZ4" s="940"/>
      <c r="BA4" s="940"/>
      <c r="BB4" s="940"/>
      <c r="BC4" s="940"/>
      <c r="BD4" s="940"/>
      <c r="BE4" s="940"/>
      <c r="BF4" s="940"/>
      <c r="BG4" s="940"/>
      <c r="BH4" s="940"/>
      <c r="BI4" s="940"/>
      <c r="BJ4" s="940"/>
      <c r="BK4" s="940"/>
      <c r="BL4" s="940"/>
      <c r="BM4" s="940"/>
      <c r="BN4" s="940"/>
      <c r="BO4" s="940"/>
      <c r="BP4" s="940"/>
      <c r="BQ4" s="940"/>
      <c r="BR4" s="940"/>
      <c r="BS4" s="940"/>
      <c r="BT4" s="940"/>
      <c r="BU4" s="940"/>
      <c r="BV4" s="940"/>
      <c r="BW4" s="940"/>
      <c r="BX4" s="940"/>
      <c r="BY4" s="940"/>
      <c r="BZ4" s="940"/>
      <c r="CA4" s="940"/>
      <c r="CB4" s="940"/>
      <c r="CC4" s="940"/>
      <c r="CD4" s="940"/>
      <c r="CE4" s="940"/>
      <c r="CF4" s="940"/>
      <c r="CG4" s="940"/>
      <c r="CH4" s="940"/>
      <c r="CI4" s="940"/>
      <c r="CJ4" s="940"/>
      <c r="CS4" s="24"/>
      <c r="CT4" s="24"/>
      <c r="CU4" s="24"/>
      <c r="CV4" s="24"/>
      <c r="CW4" s="24"/>
      <c r="CX4" s="24"/>
      <c r="CY4" s="24"/>
      <c r="CZ4" s="24"/>
      <c r="DA4" s="25"/>
    </row>
    <row r="5" spans="1:109" ht="5.0999999999999996" customHeight="1" thickBot="1">
      <c r="A5" s="26"/>
      <c r="F5" s="7"/>
      <c r="G5" s="27"/>
      <c r="H5" s="27"/>
      <c r="I5" s="28"/>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5"/>
      <c r="CF5" s="25"/>
      <c r="CG5" s="25"/>
      <c r="CH5" s="25"/>
      <c r="CI5" s="25"/>
      <c r="CJ5" s="25"/>
      <c r="CK5" s="25"/>
      <c r="CL5" s="25"/>
      <c r="CM5" s="25"/>
      <c r="CN5" s="25"/>
      <c r="CO5" s="25"/>
      <c r="CP5" s="25"/>
      <c r="CQ5" s="25"/>
      <c r="CR5" s="25"/>
    </row>
    <row r="6" spans="1:109" ht="20.100000000000001" customHeight="1">
      <c r="A6" s="26"/>
      <c r="F6" s="941" t="s">
        <v>10</v>
      </c>
      <c r="G6" s="942"/>
      <c r="H6" s="942"/>
      <c r="I6" s="942"/>
      <c r="J6" s="942"/>
      <c r="K6" s="942"/>
      <c r="L6" s="942"/>
      <c r="M6" s="942"/>
      <c r="N6" s="942"/>
      <c r="O6" s="942"/>
      <c r="P6" s="942"/>
      <c r="Q6" s="942"/>
      <c r="R6" s="942"/>
      <c r="S6" s="942"/>
      <c r="T6" s="942"/>
      <c r="U6" s="942"/>
      <c r="V6" s="942"/>
      <c r="W6" s="942"/>
      <c r="X6" s="942"/>
      <c r="Y6" s="942"/>
      <c r="Z6" s="942"/>
      <c r="AA6" s="942"/>
      <c r="AB6" s="942"/>
      <c r="AC6" s="942"/>
      <c r="AD6" s="942"/>
      <c r="AE6" s="942"/>
      <c r="AF6" s="942"/>
      <c r="AG6" s="942"/>
      <c r="AH6" s="942"/>
      <c r="AI6" s="942"/>
      <c r="AJ6" s="942"/>
      <c r="AK6" s="942"/>
      <c r="AL6" s="942"/>
      <c r="AM6" s="942"/>
      <c r="AN6" s="942"/>
      <c r="AO6" s="942"/>
      <c r="AP6" s="942"/>
      <c r="AQ6" s="942"/>
      <c r="AR6" s="942"/>
      <c r="AS6" s="942"/>
      <c r="AT6" s="942"/>
      <c r="AU6" s="942"/>
      <c r="AV6" s="942"/>
      <c r="AW6" s="942"/>
      <c r="AX6" s="942"/>
      <c r="AY6" s="942"/>
      <c r="AZ6" s="942"/>
      <c r="BA6" s="942"/>
      <c r="BB6" s="942"/>
      <c r="BC6" s="942"/>
      <c r="BD6" s="942"/>
      <c r="BE6" s="942"/>
      <c r="BF6" s="942"/>
      <c r="BG6" s="942"/>
      <c r="BH6" s="942"/>
      <c r="BI6" s="942"/>
      <c r="BJ6" s="942"/>
      <c r="BK6" s="942"/>
      <c r="BL6" s="942"/>
      <c r="BM6" s="942"/>
      <c r="BN6" s="942"/>
      <c r="BO6" s="942"/>
      <c r="BP6" s="942"/>
      <c r="BQ6" s="942"/>
      <c r="BR6" s="942"/>
      <c r="BS6" s="942"/>
      <c r="BT6" s="942"/>
      <c r="BU6" s="942"/>
      <c r="BV6" s="942"/>
      <c r="BW6" s="942"/>
      <c r="BX6" s="942"/>
      <c r="BY6" s="942"/>
      <c r="BZ6" s="942"/>
      <c r="CA6" s="942"/>
      <c r="CB6" s="942"/>
      <c r="CC6" s="942"/>
      <c r="CD6" s="942"/>
      <c r="CE6" s="942"/>
      <c r="CF6" s="942"/>
      <c r="CG6" s="942"/>
      <c r="CH6" s="942"/>
      <c r="CI6" s="942"/>
      <c r="CJ6" s="942"/>
      <c r="CK6" s="942"/>
      <c r="CL6" s="942"/>
      <c r="CM6" s="942"/>
      <c r="CN6" s="943"/>
      <c r="CO6" s="25"/>
      <c r="CP6" s="25"/>
      <c r="CQ6" s="25"/>
      <c r="CR6" s="25"/>
    </row>
    <row r="7" spans="1:109" ht="29.4" customHeight="1">
      <c r="F7" s="944" t="s">
        <v>3</v>
      </c>
      <c r="G7" s="945"/>
      <c r="H7" s="945"/>
      <c r="I7" s="945"/>
      <c r="J7" s="945"/>
      <c r="K7" s="945"/>
      <c r="L7" s="945"/>
      <c r="M7" s="945"/>
      <c r="N7" s="945"/>
      <c r="O7" s="945"/>
      <c r="P7" s="946"/>
      <c r="Q7" s="947" t="s">
        <v>5</v>
      </c>
      <c r="R7" s="945"/>
      <c r="S7" s="945"/>
      <c r="T7" s="945"/>
      <c r="U7" s="945"/>
      <c r="V7" s="945"/>
      <c r="W7" s="945"/>
      <c r="X7" s="945"/>
      <c r="Y7" s="945"/>
      <c r="Z7" s="945"/>
      <c r="AA7" s="945"/>
      <c r="AB7" s="946"/>
      <c r="AC7" s="948" t="s">
        <v>4</v>
      </c>
      <c r="AD7" s="949"/>
      <c r="AE7" s="949"/>
      <c r="AF7" s="949"/>
      <c r="AG7" s="949"/>
      <c r="AH7" s="949"/>
      <c r="AI7" s="950"/>
      <c r="AJ7" s="947" t="s">
        <v>1</v>
      </c>
      <c r="AK7" s="945"/>
      <c r="AL7" s="945"/>
      <c r="AM7" s="945"/>
      <c r="AN7" s="945"/>
      <c r="AO7" s="945"/>
      <c r="AP7" s="945"/>
      <c r="AQ7" s="945"/>
      <c r="AR7" s="945"/>
      <c r="AS7" s="945"/>
      <c r="AT7" s="945"/>
      <c r="AU7" s="945"/>
      <c r="AV7" s="945"/>
      <c r="AW7" s="945"/>
      <c r="AX7" s="945"/>
      <c r="AY7" s="945"/>
      <c r="AZ7" s="945"/>
      <c r="BA7" s="945"/>
      <c r="BB7" s="945"/>
      <c r="BC7" s="945"/>
      <c r="BD7" s="945"/>
      <c r="BE7" s="945"/>
      <c r="BF7" s="945"/>
      <c r="BG7" s="945"/>
      <c r="BH7" s="945"/>
      <c r="BI7" s="945"/>
      <c r="BJ7" s="945"/>
      <c r="BK7" s="945"/>
      <c r="BL7" s="945"/>
      <c r="BM7" s="945"/>
      <c r="BN7" s="945"/>
      <c r="BO7" s="945"/>
      <c r="BP7" s="945"/>
      <c r="BQ7" s="945"/>
      <c r="BR7" s="945"/>
      <c r="BS7" s="945"/>
      <c r="BT7" s="945"/>
      <c r="BU7" s="945"/>
      <c r="BV7" s="945"/>
      <c r="BW7" s="945"/>
      <c r="BX7" s="945"/>
      <c r="BY7" s="945"/>
      <c r="BZ7" s="945"/>
      <c r="CA7" s="945"/>
      <c r="CB7" s="945"/>
      <c r="CC7" s="945"/>
      <c r="CD7" s="945"/>
      <c r="CE7" s="945"/>
      <c r="CF7" s="946"/>
      <c r="CG7" s="951" t="s">
        <v>353</v>
      </c>
      <c r="CH7" s="951"/>
      <c r="CI7" s="951"/>
      <c r="CJ7" s="951"/>
      <c r="CK7" s="952" t="s">
        <v>2</v>
      </c>
      <c r="CL7" s="952"/>
      <c r="CM7" s="952"/>
      <c r="CN7" s="953"/>
    </row>
    <row r="8" spans="1:109" ht="45" customHeight="1">
      <c r="F8" s="912">
        <v>33</v>
      </c>
      <c r="G8" s="913"/>
      <c r="H8" s="914" t="s">
        <v>333</v>
      </c>
      <c r="I8" s="915"/>
      <c r="J8" s="915"/>
      <c r="K8" s="915"/>
      <c r="L8" s="915"/>
      <c r="M8" s="915"/>
      <c r="N8" s="915"/>
      <c r="O8" s="915"/>
      <c r="P8" s="916"/>
      <c r="Q8" s="921" t="s">
        <v>334</v>
      </c>
      <c r="R8" s="915"/>
      <c r="S8" s="915"/>
      <c r="T8" s="915"/>
      <c r="U8" s="915"/>
      <c r="V8" s="915"/>
      <c r="W8" s="915"/>
      <c r="X8" s="915"/>
      <c r="Y8" s="915"/>
      <c r="Z8" s="915"/>
      <c r="AA8" s="915"/>
      <c r="AB8" s="916"/>
      <c r="AC8" s="924" t="s">
        <v>335</v>
      </c>
      <c r="AD8" s="925"/>
      <c r="AE8" s="925"/>
      <c r="AF8" s="925"/>
      <c r="AG8" s="925"/>
      <c r="AH8" s="925"/>
      <c r="AI8" s="926"/>
      <c r="AJ8" s="933" t="s">
        <v>13</v>
      </c>
      <c r="AK8" s="934"/>
      <c r="AL8" s="934"/>
      <c r="AM8" s="934"/>
      <c r="AN8" s="934"/>
      <c r="AO8" s="934"/>
      <c r="AP8" s="934"/>
      <c r="AQ8" s="934"/>
      <c r="AR8" s="934"/>
      <c r="AS8" s="934"/>
      <c r="AT8" s="934"/>
      <c r="AU8" s="934"/>
      <c r="AV8" s="934"/>
      <c r="AW8" s="935"/>
      <c r="AX8" s="369" t="s">
        <v>6</v>
      </c>
      <c r="AY8" s="370"/>
      <c r="AZ8" s="370"/>
      <c r="BA8" s="370"/>
      <c r="BB8" s="370"/>
      <c r="BC8" s="370" t="s">
        <v>18</v>
      </c>
      <c r="BD8" s="370"/>
      <c r="BE8" s="370"/>
      <c r="BF8" s="370"/>
      <c r="BG8" s="370"/>
      <c r="BH8" s="370" t="s">
        <v>19</v>
      </c>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910" t="s">
        <v>711</v>
      </c>
      <c r="CH8" s="910"/>
      <c r="CI8" s="910"/>
      <c r="CJ8" s="910"/>
      <c r="CK8" s="910" t="s">
        <v>711</v>
      </c>
      <c r="CL8" s="910"/>
      <c r="CM8" s="910"/>
      <c r="CN8" s="911"/>
    </row>
    <row r="9" spans="1:109" ht="45" customHeight="1">
      <c r="F9" s="888"/>
      <c r="G9" s="908"/>
      <c r="H9" s="917"/>
      <c r="I9" s="917"/>
      <c r="J9" s="917"/>
      <c r="K9" s="917"/>
      <c r="L9" s="917"/>
      <c r="M9" s="917"/>
      <c r="N9" s="917"/>
      <c r="O9" s="917"/>
      <c r="P9" s="918"/>
      <c r="Q9" s="922"/>
      <c r="R9" s="917"/>
      <c r="S9" s="917"/>
      <c r="T9" s="917"/>
      <c r="U9" s="917"/>
      <c r="V9" s="917"/>
      <c r="W9" s="917"/>
      <c r="X9" s="917"/>
      <c r="Y9" s="917"/>
      <c r="Z9" s="917"/>
      <c r="AA9" s="917"/>
      <c r="AB9" s="918"/>
      <c r="AC9" s="927"/>
      <c r="AD9" s="928"/>
      <c r="AE9" s="928"/>
      <c r="AF9" s="928"/>
      <c r="AG9" s="928"/>
      <c r="AH9" s="928"/>
      <c r="AI9" s="929"/>
      <c r="AJ9" s="880" t="s">
        <v>130</v>
      </c>
      <c r="AK9" s="881"/>
      <c r="AL9" s="881"/>
      <c r="AM9" s="881"/>
      <c r="AN9" s="881"/>
      <c r="AO9" s="881"/>
      <c r="AP9" s="881"/>
      <c r="AQ9" s="881"/>
      <c r="AR9" s="881"/>
      <c r="AS9" s="881"/>
      <c r="AT9" s="881"/>
      <c r="AU9" s="881"/>
      <c r="AV9" s="881"/>
      <c r="AW9" s="882"/>
      <c r="AX9" s="312" t="s">
        <v>157</v>
      </c>
      <c r="AY9" s="313"/>
      <c r="AZ9" s="313"/>
      <c r="BA9" s="313"/>
      <c r="BB9" s="313"/>
      <c r="BC9" s="313" t="s">
        <v>158</v>
      </c>
      <c r="BD9" s="313"/>
      <c r="BE9" s="313"/>
      <c r="BF9" s="313"/>
      <c r="BG9" s="313"/>
      <c r="BH9" s="313"/>
      <c r="BI9" s="313"/>
      <c r="BJ9" s="313"/>
      <c r="BK9" s="313"/>
      <c r="BL9" s="313"/>
      <c r="BM9" s="313"/>
      <c r="BN9" s="313"/>
      <c r="BO9" s="313"/>
      <c r="BP9" s="313"/>
      <c r="BQ9" s="313"/>
      <c r="BR9" s="313"/>
      <c r="BS9" s="313"/>
      <c r="BT9" s="313"/>
      <c r="BU9" s="313"/>
      <c r="BV9" s="313"/>
      <c r="BW9" s="313"/>
      <c r="BX9" s="313"/>
      <c r="BY9" s="313"/>
      <c r="BZ9" s="313"/>
      <c r="CA9" s="313"/>
      <c r="CB9" s="313"/>
      <c r="CC9" s="313"/>
      <c r="CD9" s="313"/>
      <c r="CE9" s="313"/>
      <c r="CF9" s="314"/>
      <c r="CG9" s="876"/>
      <c r="CH9" s="876"/>
      <c r="CI9" s="876"/>
      <c r="CJ9" s="876"/>
      <c r="CK9" s="876"/>
      <c r="CL9" s="876"/>
      <c r="CM9" s="876"/>
      <c r="CN9" s="877"/>
    </row>
    <row r="10" spans="1:109" ht="45" customHeight="1">
      <c r="F10" s="888"/>
      <c r="G10" s="908"/>
      <c r="H10" s="917"/>
      <c r="I10" s="917"/>
      <c r="J10" s="917"/>
      <c r="K10" s="917"/>
      <c r="L10" s="917"/>
      <c r="M10" s="917"/>
      <c r="N10" s="917"/>
      <c r="O10" s="917"/>
      <c r="P10" s="918"/>
      <c r="Q10" s="922"/>
      <c r="R10" s="917"/>
      <c r="S10" s="917"/>
      <c r="T10" s="917"/>
      <c r="U10" s="917"/>
      <c r="V10" s="917"/>
      <c r="W10" s="917"/>
      <c r="X10" s="917"/>
      <c r="Y10" s="917"/>
      <c r="Z10" s="917"/>
      <c r="AA10" s="917"/>
      <c r="AB10" s="918"/>
      <c r="AC10" s="927"/>
      <c r="AD10" s="928"/>
      <c r="AE10" s="928"/>
      <c r="AF10" s="928"/>
      <c r="AG10" s="928"/>
      <c r="AH10" s="928"/>
      <c r="AI10" s="929"/>
      <c r="AJ10" s="880" t="s">
        <v>731</v>
      </c>
      <c r="AK10" s="881"/>
      <c r="AL10" s="881"/>
      <c r="AM10" s="881"/>
      <c r="AN10" s="881"/>
      <c r="AO10" s="881"/>
      <c r="AP10" s="881"/>
      <c r="AQ10" s="881"/>
      <c r="AR10" s="881"/>
      <c r="AS10" s="881"/>
      <c r="AT10" s="881"/>
      <c r="AU10" s="881"/>
      <c r="AV10" s="881"/>
      <c r="AW10" s="882"/>
      <c r="AX10" s="312" t="s">
        <v>157</v>
      </c>
      <c r="AY10" s="313"/>
      <c r="AZ10" s="313"/>
      <c r="BA10" s="313"/>
      <c r="BB10" s="313"/>
      <c r="BC10" s="313" t="s">
        <v>158</v>
      </c>
      <c r="BD10" s="313"/>
      <c r="BE10" s="313"/>
      <c r="BF10" s="313"/>
      <c r="BG10" s="313"/>
      <c r="BH10" s="313"/>
      <c r="BI10" s="313"/>
      <c r="BJ10" s="313"/>
      <c r="BK10" s="313"/>
      <c r="BL10" s="313"/>
      <c r="BM10" s="313"/>
      <c r="BN10" s="313"/>
      <c r="BO10" s="313"/>
      <c r="BP10" s="313"/>
      <c r="BQ10" s="313"/>
      <c r="BR10" s="313"/>
      <c r="BS10" s="313"/>
      <c r="BT10" s="313"/>
      <c r="BU10" s="313"/>
      <c r="BV10" s="313"/>
      <c r="BW10" s="313"/>
      <c r="BX10" s="313"/>
      <c r="BY10" s="313"/>
      <c r="BZ10" s="313"/>
      <c r="CA10" s="313"/>
      <c r="CB10" s="313"/>
      <c r="CC10" s="313"/>
      <c r="CD10" s="313"/>
      <c r="CE10" s="313"/>
      <c r="CF10" s="314"/>
      <c r="CG10" s="876"/>
      <c r="CH10" s="876"/>
      <c r="CI10" s="876"/>
      <c r="CJ10" s="876"/>
      <c r="CK10" s="876"/>
      <c r="CL10" s="876"/>
      <c r="CM10" s="876"/>
      <c r="CN10" s="877"/>
    </row>
    <row r="11" spans="1:109" ht="45" customHeight="1">
      <c r="F11" s="888"/>
      <c r="G11" s="908"/>
      <c r="H11" s="917"/>
      <c r="I11" s="917"/>
      <c r="J11" s="917"/>
      <c r="K11" s="917"/>
      <c r="L11" s="917"/>
      <c r="M11" s="917"/>
      <c r="N11" s="917"/>
      <c r="O11" s="917"/>
      <c r="P11" s="918"/>
      <c r="Q11" s="922"/>
      <c r="R11" s="917"/>
      <c r="S11" s="917"/>
      <c r="T11" s="917"/>
      <c r="U11" s="917"/>
      <c r="V11" s="917"/>
      <c r="W11" s="917"/>
      <c r="X11" s="917"/>
      <c r="Y11" s="917"/>
      <c r="Z11" s="917"/>
      <c r="AA11" s="917"/>
      <c r="AB11" s="918"/>
      <c r="AC11" s="927"/>
      <c r="AD11" s="928"/>
      <c r="AE11" s="928"/>
      <c r="AF11" s="928"/>
      <c r="AG11" s="928"/>
      <c r="AH11" s="928"/>
      <c r="AI11" s="929"/>
      <c r="AJ11" s="880" t="s">
        <v>732</v>
      </c>
      <c r="AK11" s="881"/>
      <c r="AL11" s="881"/>
      <c r="AM11" s="881"/>
      <c r="AN11" s="881"/>
      <c r="AO11" s="881"/>
      <c r="AP11" s="881"/>
      <c r="AQ11" s="881"/>
      <c r="AR11" s="881"/>
      <c r="AS11" s="881"/>
      <c r="AT11" s="881"/>
      <c r="AU11" s="881"/>
      <c r="AV11" s="881"/>
      <c r="AW11" s="882"/>
      <c r="AX11" s="312" t="s">
        <v>157</v>
      </c>
      <c r="AY11" s="313"/>
      <c r="AZ11" s="313"/>
      <c r="BA11" s="313"/>
      <c r="BB11" s="313"/>
      <c r="BC11" s="313" t="s">
        <v>158</v>
      </c>
      <c r="BD11" s="313"/>
      <c r="BE11" s="313"/>
      <c r="BF11" s="313"/>
      <c r="BG11" s="313"/>
      <c r="BH11" s="313"/>
      <c r="BI11" s="313"/>
      <c r="BJ11" s="313"/>
      <c r="BK11" s="313"/>
      <c r="BL11" s="313"/>
      <c r="BM11" s="313"/>
      <c r="BN11" s="313"/>
      <c r="BO11" s="313"/>
      <c r="BP11" s="313"/>
      <c r="BQ11" s="313"/>
      <c r="BR11" s="313"/>
      <c r="BS11" s="313"/>
      <c r="BT11" s="313"/>
      <c r="BU11" s="313"/>
      <c r="BV11" s="313"/>
      <c r="BW11" s="313"/>
      <c r="BX11" s="313"/>
      <c r="BY11" s="313"/>
      <c r="BZ11" s="313"/>
      <c r="CA11" s="313"/>
      <c r="CB11" s="313"/>
      <c r="CC11" s="313"/>
      <c r="CD11" s="313"/>
      <c r="CE11" s="313"/>
      <c r="CF11" s="314"/>
      <c r="CG11" s="876"/>
      <c r="CH11" s="876"/>
      <c r="CI11" s="876"/>
      <c r="CJ11" s="876"/>
      <c r="CK11" s="876"/>
      <c r="CL11" s="876"/>
      <c r="CM11" s="876"/>
      <c r="CN11" s="877"/>
    </row>
    <row r="12" spans="1:109" ht="45" customHeight="1">
      <c r="F12" s="888"/>
      <c r="G12" s="908"/>
      <c r="H12" s="917"/>
      <c r="I12" s="917"/>
      <c r="J12" s="917"/>
      <c r="K12" s="917"/>
      <c r="L12" s="917"/>
      <c r="M12" s="917"/>
      <c r="N12" s="917"/>
      <c r="O12" s="917"/>
      <c r="P12" s="918"/>
      <c r="Q12" s="922"/>
      <c r="R12" s="917"/>
      <c r="S12" s="917"/>
      <c r="T12" s="917"/>
      <c r="U12" s="917"/>
      <c r="V12" s="917"/>
      <c r="W12" s="917"/>
      <c r="X12" s="917"/>
      <c r="Y12" s="917"/>
      <c r="Z12" s="917"/>
      <c r="AA12" s="917"/>
      <c r="AB12" s="918"/>
      <c r="AC12" s="927"/>
      <c r="AD12" s="928"/>
      <c r="AE12" s="928"/>
      <c r="AF12" s="928"/>
      <c r="AG12" s="928"/>
      <c r="AH12" s="928"/>
      <c r="AI12" s="929"/>
      <c r="AJ12" s="880" t="s">
        <v>131</v>
      </c>
      <c r="AK12" s="881"/>
      <c r="AL12" s="881"/>
      <c r="AM12" s="881"/>
      <c r="AN12" s="881"/>
      <c r="AO12" s="881"/>
      <c r="AP12" s="881"/>
      <c r="AQ12" s="881"/>
      <c r="AR12" s="881"/>
      <c r="AS12" s="881"/>
      <c r="AT12" s="881"/>
      <c r="AU12" s="881"/>
      <c r="AV12" s="881"/>
      <c r="AW12" s="882"/>
      <c r="AX12" s="312" t="s">
        <v>125</v>
      </c>
      <c r="AY12" s="313"/>
      <c r="AZ12" s="313"/>
      <c r="BA12" s="313"/>
      <c r="BB12" s="313"/>
      <c r="BC12" s="313" t="s">
        <v>293</v>
      </c>
      <c r="BD12" s="313"/>
      <c r="BE12" s="313"/>
      <c r="BF12" s="313"/>
      <c r="BG12" s="313"/>
      <c r="BH12" s="313" t="s">
        <v>16</v>
      </c>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13"/>
      <c r="CE12" s="313"/>
      <c r="CF12" s="314"/>
      <c r="CG12" s="876"/>
      <c r="CH12" s="876"/>
      <c r="CI12" s="876"/>
      <c r="CJ12" s="876"/>
      <c r="CK12" s="876"/>
      <c r="CL12" s="876"/>
      <c r="CM12" s="876"/>
      <c r="CN12" s="877"/>
    </row>
    <row r="13" spans="1:109" ht="45" customHeight="1">
      <c r="F13" s="888"/>
      <c r="G13" s="908"/>
      <c r="H13" s="917"/>
      <c r="I13" s="917"/>
      <c r="J13" s="917"/>
      <c r="K13" s="917"/>
      <c r="L13" s="917"/>
      <c r="M13" s="917"/>
      <c r="N13" s="917"/>
      <c r="O13" s="917"/>
      <c r="P13" s="918"/>
      <c r="Q13" s="922"/>
      <c r="R13" s="917"/>
      <c r="S13" s="917"/>
      <c r="T13" s="917"/>
      <c r="U13" s="917"/>
      <c r="V13" s="917"/>
      <c r="W13" s="917"/>
      <c r="X13" s="917"/>
      <c r="Y13" s="917"/>
      <c r="Z13" s="917"/>
      <c r="AA13" s="917"/>
      <c r="AB13" s="918"/>
      <c r="AC13" s="927"/>
      <c r="AD13" s="928"/>
      <c r="AE13" s="928"/>
      <c r="AF13" s="928"/>
      <c r="AG13" s="928"/>
      <c r="AH13" s="928"/>
      <c r="AI13" s="929"/>
      <c r="AJ13" s="880" t="s">
        <v>294</v>
      </c>
      <c r="AK13" s="881"/>
      <c r="AL13" s="881"/>
      <c r="AM13" s="881"/>
      <c r="AN13" s="881"/>
      <c r="AO13" s="881"/>
      <c r="AP13" s="881"/>
      <c r="AQ13" s="881"/>
      <c r="AR13" s="881"/>
      <c r="AS13" s="881"/>
      <c r="AT13" s="881"/>
      <c r="AU13" s="881"/>
      <c r="AV13" s="881"/>
      <c r="AW13" s="882"/>
      <c r="AX13" s="312" t="s">
        <v>6</v>
      </c>
      <c r="AY13" s="313"/>
      <c r="AZ13" s="313"/>
      <c r="BA13" s="313"/>
      <c r="BB13" s="313"/>
      <c r="BC13" s="313" t="s">
        <v>17</v>
      </c>
      <c r="BD13" s="313"/>
      <c r="BE13" s="313"/>
      <c r="BF13" s="313"/>
      <c r="BG13" s="313"/>
      <c r="BH13" s="313"/>
      <c r="BI13" s="313"/>
      <c r="BJ13" s="313"/>
      <c r="BK13" s="313"/>
      <c r="BL13" s="313"/>
      <c r="BM13" s="313"/>
      <c r="BN13" s="313"/>
      <c r="BO13" s="313"/>
      <c r="BP13" s="313"/>
      <c r="BQ13" s="313"/>
      <c r="BR13" s="313"/>
      <c r="BS13" s="313"/>
      <c r="BT13" s="313"/>
      <c r="BU13" s="313"/>
      <c r="BV13" s="313"/>
      <c r="BW13" s="313"/>
      <c r="BX13" s="313"/>
      <c r="BY13" s="313"/>
      <c r="BZ13" s="313"/>
      <c r="CA13" s="313"/>
      <c r="CB13" s="313"/>
      <c r="CC13" s="313"/>
      <c r="CD13" s="313"/>
      <c r="CE13" s="313"/>
      <c r="CF13" s="314"/>
      <c r="CG13" s="876"/>
      <c r="CH13" s="876"/>
      <c r="CI13" s="876"/>
      <c r="CJ13" s="876"/>
      <c r="CK13" s="876"/>
      <c r="CL13" s="876"/>
      <c r="CM13" s="876"/>
      <c r="CN13" s="877"/>
    </row>
    <row r="14" spans="1:109" ht="45" customHeight="1">
      <c r="F14" s="888"/>
      <c r="G14" s="908"/>
      <c r="H14" s="917"/>
      <c r="I14" s="917"/>
      <c r="J14" s="917"/>
      <c r="K14" s="917"/>
      <c r="L14" s="917"/>
      <c r="M14" s="917"/>
      <c r="N14" s="917"/>
      <c r="O14" s="917"/>
      <c r="P14" s="918"/>
      <c r="Q14" s="922"/>
      <c r="R14" s="917"/>
      <c r="S14" s="917"/>
      <c r="T14" s="917"/>
      <c r="U14" s="917"/>
      <c r="V14" s="917"/>
      <c r="W14" s="917"/>
      <c r="X14" s="917"/>
      <c r="Y14" s="917"/>
      <c r="Z14" s="917"/>
      <c r="AA14" s="917"/>
      <c r="AB14" s="918"/>
      <c r="AC14" s="927"/>
      <c r="AD14" s="928"/>
      <c r="AE14" s="928"/>
      <c r="AF14" s="928"/>
      <c r="AG14" s="928"/>
      <c r="AH14" s="928"/>
      <c r="AI14" s="929"/>
      <c r="AJ14" s="880" t="s">
        <v>132</v>
      </c>
      <c r="AK14" s="881"/>
      <c r="AL14" s="881"/>
      <c r="AM14" s="881"/>
      <c r="AN14" s="881"/>
      <c r="AO14" s="881"/>
      <c r="AP14" s="881"/>
      <c r="AQ14" s="881"/>
      <c r="AR14" s="881"/>
      <c r="AS14" s="881"/>
      <c r="AT14" s="881"/>
      <c r="AU14" s="881"/>
      <c r="AV14" s="881"/>
      <c r="AW14" s="882"/>
      <c r="AX14" s="312" t="s">
        <v>6</v>
      </c>
      <c r="AY14" s="313"/>
      <c r="AZ14" s="313"/>
      <c r="BA14" s="313"/>
      <c r="BB14" s="313"/>
      <c r="BC14" s="313" t="s">
        <v>293</v>
      </c>
      <c r="BD14" s="313"/>
      <c r="BE14" s="313"/>
      <c r="BF14" s="313"/>
      <c r="BG14" s="313"/>
      <c r="BH14" s="313" t="s">
        <v>16</v>
      </c>
      <c r="BI14" s="313"/>
      <c r="BJ14" s="313"/>
      <c r="BK14" s="313"/>
      <c r="BL14" s="313"/>
      <c r="BM14" s="313"/>
      <c r="BN14" s="313"/>
      <c r="BO14" s="313"/>
      <c r="BP14" s="313"/>
      <c r="BQ14" s="313"/>
      <c r="BR14" s="313"/>
      <c r="BS14" s="313"/>
      <c r="BT14" s="313"/>
      <c r="BU14" s="313"/>
      <c r="BV14" s="313"/>
      <c r="BW14" s="313"/>
      <c r="BX14" s="313"/>
      <c r="BY14" s="313"/>
      <c r="BZ14" s="313"/>
      <c r="CA14" s="313"/>
      <c r="CB14" s="313"/>
      <c r="CC14" s="313"/>
      <c r="CD14" s="313"/>
      <c r="CE14" s="313"/>
      <c r="CF14" s="314"/>
      <c r="CG14" s="876"/>
      <c r="CH14" s="876"/>
      <c r="CI14" s="876"/>
      <c r="CJ14" s="876"/>
      <c r="CK14" s="876"/>
      <c r="CL14" s="876"/>
      <c r="CM14" s="876"/>
      <c r="CN14" s="877"/>
    </row>
    <row r="15" spans="1:109" ht="45" customHeight="1">
      <c r="F15" s="888"/>
      <c r="G15" s="908"/>
      <c r="H15" s="917"/>
      <c r="I15" s="917"/>
      <c r="J15" s="917"/>
      <c r="K15" s="917"/>
      <c r="L15" s="917"/>
      <c r="M15" s="917"/>
      <c r="N15" s="917"/>
      <c r="O15" s="917"/>
      <c r="P15" s="918"/>
      <c r="Q15" s="922"/>
      <c r="R15" s="917"/>
      <c r="S15" s="917"/>
      <c r="T15" s="917"/>
      <c r="U15" s="917"/>
      <c r="V15" s="917"/>
      <c r="W15" s="917"/>
      <c r="X15" s="917"/>
      <c r="Y15" s="917"/>
      <c r="Z15" s="917"/>
      <c r="AA15" s="917"/>
      <c r="AB15" s="918"/>
      <c r="AC15" s="927"/>
      <c r="AD15" s="928"/>
      <c r="AE15" s="928"/>
      <c r="AF15" s="928"/>
      <c r="AG15" s="928"/>
      <c r="AH15" s="928"/>
      <c r="AI15" s="929"/>
      <c r="AJ15" s="880" t="s">
        <v>159</v>
      </c>
      <c r="AK15" s="881"/>
      <c r="AL15" s="881"/>
      <c r="AM15" s="881"/>
      <c r="AN15" s="881"/>
      <c r="AO15" s="881"/>
      <c r="AP15" s="881"/>
      <c r="AQ15" s="881"/>
      <c r="AR15" s="881"/>
      <c r="AS15" s="881"/>
      <c r="AT15" s="881"/>
      <c r="AU15" s="881"/>
      <c r="AV15" s="881"/>
      <c r="AW15" s="882"/>
      <c r="AX15" s="312" t="s">
        <v>6</v>
      </c>
      <c r="AY15" s="313"/>
      <c r="AZ15" s="313"/>
      <c r="BA15" s="313"/>
      <c r="BB15" s="313"/>
      <c r="BC15" s="313" t="s">
        <v>17</v>
      </c>
      <c r="BD15" s="313"/>
      <c r="BE15" s="313"/>
      <c r="BF15" s="313"/>
      <c r="BG15" s="313"/>
      <c r="BH15" s="313"/>
      <c r="BI15" s="313"/>
      <c r="BJ15" s="313"/>
      <c r="BK15" s="313"/>
      <c r="BL15" s="313"/>
      <c r="BM15" s="313"/>
      <c r="BN15" s="313"/>
      <c r="BO15" s="313"/>
      <c r="BP15" s="313"/>
      <c r="BQ15" s="313"/>
      <c r="BR15" s="313"/>
      <c r="BS15" s="313"/>
      <c r="BT15" s="313"/>
      <c r="BU15" s="313"/>
      <c r="BV15" s="313"/>
      <c r="BW15" s="313"/>
      <c r="BX15" s="313"/>
      <c r="BY15" s="313"/>
      <c r="BZ15" s="313"/>
      <c r="CA15" s="313"/>
      <c r="CB15" s="313"/>
      <c r="CC15" s="313"/>
      <c r="CD15" s="313"/>
      <c r="CE15" s="313"/>
      <c r="CF15" s="314"/>
      <c r="CG15" s="876"/>
      <c r="CH15" s="876"/>
      <c r="CI15" s="876"/>
      <c r="CJ15" s="876"/>
      <c r="CK15" s="876"/>
      <c r="CL15" s="876"/>
      <c r="CM15" s="876"/>
      <c r="CN15" s="877"/>
    </row>
    <row r="16" spans="1:109" ht="45" customHeight="1">
      <c r="F16" s="888"/>
      <c r="G16" s="908"/>
      <c r="H16" s="917"/>
      <c r="I16" s="917"/>
      <c r="J16" s="917"/>
      <c r="K16" s="917"/>
      <c r="L16" s="917"/>
      <c r="M16" s="917"/>
      <c r="N16" s="917"/>
      <c r="O16" s="917"/>
      <c r="P16" s="918"/>
      <c r="Q16" s="922"/>
      <c r="R16" s="917"/>
      <c r="S16" s="917"/>
      <c r="T16" s="917"/>
      <c r="U16" s="917"/>
      <c r="V16" s="917"/>
      <c r="W16" s="917"/>
      <c r="X16" s="917"/>
      <c r="Y16" s="917"/>
      <c r="Z16" s="917"/>
      <c r="AA16" s="917"/>
      <c r="AB16" s="918"/>
      <c r="AC16" s="927"/>
      <c r="AD16" s="928"/>
      <c r="AE16" s="928"/>
      <c r="AF16" s="928"/>
      <c r="AG16" s="928"/>
      <c r="AH16" s="928"/>
      <c r="AI16" s="929"/>
      <c r="AJ16" s="880" t="s">
        <v>295</v>
      </c>
      <c r="AK16" s="881"/>
      <c r="AL16" s="881"/>
      <c r="AM16" s="881"/>
      <c r="AN16" s="881"/>
      <c r="AO16" s="881"/>
      <c r="AP16" s="881"/>
      <c r="AQ16" s="881"/>
      <c r="AR16" s="881"/>
      <c r="AS16" s="881"/>
      <c r="AT16" s="881"/>
      <c r="AU16" s="881"/>
      <c r="AV16" s="881"/>
      <c r="AW16" s="882"/>
      <c r="AX16" s="312" t="s">
        <v>6</v>
      </c>
      <c r="AY16" s="313"/>
      <c r="AZ16" s="313"/>
      <c r="BA16" s="313"/>
      <c r="BB16" s="313"/>
      <c r="BC16" s="313" t="s">
        <v>17</v>
      </c>
      <c r="BD16" s="313"/>
      <c r="BE16" s="313"/>
      <c r="BF16" s="313"/>
      <c r="BG16" s="313"/>
      <c r="BH16" s="313"/>
      <c r="BI16" s="313"/>
      <c r="BJ16" s="313"/>
      <c r="BK16" s="313"/>
      <c r="BL16" s="313"/>
      <c r="BM16" s="313"/>
      <c r="BN16" s="313"/>
      <c r="BO16" s="313"/>
      <c r="BP16" s="313"/>
      <c r="BQ16" s="313"/>
      <c r="BR16" s="313"/>
      <c r="BS16" s="313"/>
      <c r="BT16" s="313"/>
      <c r="BU16" s="313"/>
      <c r="BV16" s="313"/>
      <c r="BW16" s="313"/>
      <c r="BX16" s="313"/>
      <c r="BY16" s="313"/>
      <c r="BZ16" s="313"/>
      <c r="CA16" s="313"/>
      <c r="CB16" s="313"/>
      <c r="CC16" s="313"/>
      <c r="CD16" s="313"/>
      <c r="CE16" s="313"/>
      <c r="CF16" s="314"/>
      <c r="CG16" s="876"/>
      <c r="CH16" s="876"/>
      <c r="CI16" s="876"/>
      <c r="CJ16" s="876"/>
      <c r="CK16" s="876"/>
      <c r="CL16" s="876"/>
      <c r="CM16" s="876"/>
      <c r="CN16" s="877"/>
    </row>
    <row r="17" spans="6:92" ht="45" customHeight="1">
      <c r="F17" s="888"/>
      <c r="G17" s="908"/>
      <c r="H17" s="917"/>
      <c r="I17" s="917"/>
      <c r="J17" s="917"/>
      <c r="K17" s="917"/>
      <c r="L17" s="917"/>
      <c r="M17" s="917"/>
      <c r="N17" s="917"/>
      <c r="O17" s="917"/>
      <c r="P17" s="918"/>
      <c r="Q17" s="922"/>
      <c r="R17" s="917"/>
      <c r="S17" s="917"/>
      <c r="T17" s="917"/>
      <c r="U17" s="917"/>
      <c r="V17" s="917"/>
      <c r="W17" s="917"/>
      <c r="X17" s="917"/>
      <c r="Y17" s="917"/>
      <c r="Z17" s="917"/>
      <c r="AA17" s="917"/>
      <c r="AB17" s="918"/>
      <c r="AC17" s="927"/>
      <c r="AD17" s="928"/>
      <c r="AE17" s="928"/>
      <c r="AF17" s="928"/>
      <c r="AG17" s="928"/>
      <c r="AH17" s="928"/>
      <c r="AI17" s="929"/>
      <c r="AJ17" s="880" t="s">
        <v>733</v>
      </c>
      <c r="AK17" s="881"/>
      <c r="AL17" s="881"/>
      <c r="AM17" s="881"/>
      <c r="AN17" s="881"/>
      <c r="AO17" s="881"/>
      <c r="AP17" s="881"/>
      <c r="AQ17" s="881"/>
      <c r="AR17" s="881"/>
      <c r="AS17" s="881"/>
      <c r="AT17" s="881"/>
      <c r="AU17" s="881"/>
      <c r="AV17" s="881"/>
      <c r="AW17" s="882"/>
      <c r="AX17" s="312" t="s">
        <v>6</v>
      </c>
      <c r="AY17" s="313"/>
      <c r="AZ17" s="313"/>
      <c r="BA17" s="313"/>
      <c r="BB17" s="313"/>
      <c r="BC17" s="313" t="s">
        <v>293</v>
      </c>
      <c r="BD17" s="313"/>
      <c r="BE17" s="313"/>
      <c r="BF17" s="313"/>
      <c r="BG17" s="313"/>
      <c r="BH17" s="313" t="s">
        <v>16</v>
      </c>
      <c r="BI17" s="313"/>
      <c r="BJ17" s="313"/>
      <c r="BK17" s="313"/>
      <c r="BL17" s="313"/>
      <c r="BM17" s="313"/>
      <c r="BN17" s="313"/>
      <c r="BO17" s="313"/>
      <c r="BP17" s="313"/>
      <c r="BQ17" s="313"/>
      <c r="BR17" s="313"/>
      <c r="BS17" s="313"/>
      <c r="BT17" s="313"/>
      <c r="BU17" s="313"/>
      <c r="BV17" s="313"/>
      <c r="BW17" s="313"/>
      <c r="BX17" s="313"/>
      <c r="BY17" s="313"/>
      <c r="BZ17" s="313"/>
      <c r="CA17" s="313"/>
      <c r="CB17" s="313"/>
      <c r="CC17" s="313"/>
      <c r="CD17" s="313"/>
      <c r="CE17" s="313"/>
      <c r="CF17" s="314"/>
      <c r="CG17" s="876"/>
      <c r="CH17" s="876"/>
      <c r="CI17" s="876"/>
      <c r="CJ17" s="876"/>
      <c r="CK17" s="876"/>
      <c r="CL17" s="876"/>
      <c r="CM17" s="876"/>
      <c r="CN17" s="877"/>
    </row>
    <row r="18" spans="6:92" ht="45" customHeight="1">
      <c r="F18" s="888"/>
      <c r="G18" s="908"/>
      <c r="H18" s="917"/>
      <c r="I18" s="917"/>
      <c r="J18" s="917"/>
      <c r="K18" s="917"/>
      <c r="L18" s="917"/>
      <c r="M18" s="917"/>
      <c r="N18" s="917"/>
      <c r="O18" s="917"/>
      <c r="P18" s="918"/>
      <c r="Q18" s="922"/>
      <c r="R18" s="917"/>
      <c r="S18" s="917"/>
      <c r="T18" s="917"/>
      <c r="U18" s="917"/>
      <c r="V18" s="917"/>
      <c r="W18" s="917"/>
      <c r="X18" s="917"/>
      <c r="Y18" s="917"/>
      <c r="Z18" s="917"/>
      <c r="AA18" s="917"/>
      <c r="AB18" s="918"/>
      <c r="AC18" s="927"/>
      <c r="AD18" s="928"/>
      <c r="AE18" s="928"/>
      <c r="AF18" s="928"/>
      <c r="AG18" s="928"/>
      <c r="AH18" s="928"/>
      <c r="AI18" s="929"/>
      <c r="AJ18" s="880" t="s">
        <v>133</v>
      </c>
      <c r="AK18" s="881"/>
      <c r="AL18" s="881"/>
      <c r="AM18" s="881"/>
      <c r="AN18" s="881"/>
      <c r="AO18" s="881"/>
      <c r="AP18" s="881"/>
      <c r="AQ18" s="881"/>
      <c r="AR18" s="881"/>
      <c r="AS18" s="881"/>
      <c r="AT18" s="881"/>
      <c r="AU18" s="881"/>
      <c r="AV18" s="881"/>
      <c r="AW18" s="882"/>
      <c r="AX18" s="312" t="s">
        <v>6</v>
      </c>
      <c r="AY18" s="313"/>
      <c r="AZ18" s="313"/>
      <c r="BA18" s="313"/>
      <c r="BB18" s="313"/>
      <c r="BC18" s="313" t="s">
        <v>17</v>
      </c>
      <c r="BD18" s="313"/>
      <c r="BE18" s="313"/>
      <c r="BF18" s="313"/>
      <c r="BG18" s="313"/>
      <c r="BH18" s="313"/>
      <c r="BI18" s="313"/>
      <c r="BJ18" s="313"/>
      <c r="BK18" s="313"/>
      <c r="BL18" s="313"/>
      <c r="BM18" s="313"/>
      <c r="BN18" s="313"/>
      <c r="BO18" s="313"/>
      <c r="BP18" s="313"/>
      <c r="BQ18" s="313"/>
      <c r="BR18" s="313"/>
      <c r="BS18" s="313"/>
      <c r="BT18" s="313"/>
      <c r="BU18" s="313"/>
      <c r="BV18" s="313"/>
      <c r="BW18" s="313"/>
      <c r="BX18" s="313"/>
      <c r="BY18" s="313"/>
      <c r="BZ18" s="313"/>
      <c r="CA18" s="313"/>
      <c r="CB18" s="313"/>
      <c r="CC18" s="313"/>
      <c r="CD18" s="313"/>
      <c r="CE18" s="313"/>
      <c r="CF18" s="314"/>
      <c r="CG18" s="876"/>
      <c r="CH18" s="876"/>
      <c r="CI18" s="876"/>
      <c r="CJ18" s="876"/>
      <c r="CK18" s="876"/>
      <c r="CL18" s="876"/>
      <c r="CM18" s="876"/>
      <c r="CN18" s="877"/>
    </row>
    <row r="19" spans="6:92" ht="45" customHeight="1">
      <c r="F19" s="888"/>
      <c r="G19" s="908"/>
      <c r="H19" s="917"/>
      <c r="I19" s="917"/>
      <c r="J19" s="917"/>
      <c r="K19" s="917"/>
      <c r="L19" s="917"/>
      <c r="M19" s="917"/>
      <c r="N19" s="917"/>
      <c r="O19" s="917"/>
      <c r="P19" s="918"/>
      <c r="Q19" s="922"/>
      <c r="R19" s="917"/>
      <c r="S19" s="917"/>
      <c r="T19" s="917"/>
      <c r="U19" s="917"/>
      <c r="V19" s="917"/>
      <c r="W19" s="917"/>
      <c r="X19" s="917"/>
      <c r="Y19" s="917"/>
      <c r="Z19" s="917"/>
      <c r="AA19" s="917"/>
      <c r="AB19" s="918"/>
      <c r="AC19" s="927"/>
      <c r="AD19" s="928"/>
      <c r="AE19" s="928"/>
      <c r="AF19" s="928"/>
      <c r="AG19" s="928"/>
      <c r="AH19" s="928"/>
      <c r="AI19" s="929"/>
      <c r="AJ19" s="880" t="s">
        <v>296</v>
      </c>
      <c r="AK19" s="881"/>
      <c r="AL19" s="881"/>
      <c r="AM19" s="881"/>
      <c r="AN19" s="881"/>
      <c r="AO19" s="881"/>
      <c r="AP19" s="881"/>
      <c r="AQ19" s="881"/>
      <c r="AR19" s="881"/>
      <c r="AS19" s="881"/>
      <c r="AT19" s="881"/>
      <c r="AU19" s="881"/>
      <c r="AV19" s="881"/>
      <c r="AW19" s="882"/>
      <c r="AX19" s="312" t="s">
        <v>6</v>
      </c>
      <c r="AY19" s="313"/>
      <c r="AZ19" s="313"/>
      <c r="BA19" s="313"/>
      <c r="BB19" s="313"/>
      <c r="BC19" s="313" t="s">
        <v>17</v>
      </c>
      <c r="BD19" s="313"/>
      <c r="BE19" s="313"/>
      <c r="BF19" s="313"/>
      <c r="BG19" s="313"/>
      <c r="BH19" s="313"/>
      <c r="BI19" s="313"/>
      <c r="BJ19" s="313"/>
      <c r="BK19" s="313"/>
      <c r="BL19" s="313"/>
      <c r="BM19" s="313"/>
      <c r="BN19" s="313"/>
      <c r="BO19" s="313"/>
      <c r="BP19" s="313"/>
      <c r="BQ19" s="313"/>
      <c r="BR19" s="313"/>
      <c r="BS19" s="313"/>
      <c r="BT19" s="313"/>
      <c r="BU19" s="313"/>
      <c r="BV19" s="313"/>
      <c r="BW19" s="313"/>
      <c r="BX19" s="313"/>
      <c r="BY19" s="313"/>
      <c r="BZ19" s="313"/>
      <c r="CA19" s="313"/>
      <c r="CB19" s="313"/>
      <c r="CC19" s="313"/>
      <c r="CD19" s="313"/>
      <c r="CE19" s="313"/>
      <c r="CF19" s="314"/>
      <c r="CG19" s="876"/>
      <c r="CH19" s="876"/>
      <c r="CI19" s="876"/>
      <c r="CJ19" s="876"/>
      <c r="CK19" s="876"/>
      <c r="CL19" s="876"/>
      <c r="CM19" s="876"/>
      <c r="CN19" s="877"/>
    </row>
    <row r="20" spans="6:92" ht="45" customHeight="1">
      <c r="F20" s="888"/>
      <c r="G20" s="908"/>
      <c r="H20" s="917"/>
      <c r="I20" s="917"/>
      <c r="J20" s="917"/>
      <c r="K20" s="917"/>
      <c r="L20" s="917"/>
      <c r="M20" s="917"/>
      <c r="N20" s="917"/>
      <c r="O20" s="917"/>
      <c r="P20" s="918"/>
      <c r="Q20" s="922"/>
      <c r="R20" s="917"/>
      <c r="S20" s="917"/>
      <c r="T20" s="917"/>
      <c r="U20" s="917"/>
      <c r="V20" s="917"/>
      <c r="W20" s="917"/>
      <c r="X20" s="917"/>
      <c r="Y20" s="917"/>
      <c r="Z20" s="917"/>
      <c r="AA20" s="917"/>
      <c r="AB20" s="918"/>
      <c r="AC20" s="927"/>
      <c r="AD20" s="928"/>
      <c r="AE20" s="928"/>
      <c r="AF20" s="928"/>
      <c r="AG20" s="928"/>
      <c r="AH20" s="928"/>
      <c r="AI20" s="929"/>
      <c r="AJ20" s="880" t="s">
        <v>11</v>
      </c>
      <c r="AK20" s="881"/>
      <c r="AL20" s="881"/>
      <c r="AM20" s="881"/>
      <c r="AN20" s="881"/>
      <c r="AO20" s="881"/>
      <c r="AP20" s="881"/>
      <c r="AQ20" s="881"/>
      <c r="AR20" s="881"/>
      <c r="AS20" s="881"/>
      <c r="AT20" s="881"/>
      <c r="AU20" s="881"/>
      <c r="AV20" s="881"/>
      <c r="AW20" s="882"/>
      <c r="AX20" s="312" t="s">
        <v>6</v>
      </c>
      <c r="AY20" s="313"/>
      <c r="AZ20" s="313"/>
      <c r="BA20" s="313"/>
      <c r="BB20" s="313"/>
      <c r="BC20" s="313" t="s">
        <v>17</v>
      </c>
      <c r="BD20" s="313"/>
      <c r="BE20" s="313"/>
      <c r="BF20" s="313"/>
      <c r="BG20" s="313"/>
      <c r="BH20" s="313"/>
      <c r="BI20" s="313"/>
      <c r="BJ20" s="313"/>
      <c r="BK20" s="313"/>
      <c r="BL20" s="313"/>
      <c r="BM20" s="313"/>
      <c r="BN20" s="313"/>
      <c r="BO20" s="313"/>
      <c r="BP20" s="313"/>
      <c r="BQ20" s="313"/>
      <c r="BR20" s="313"/>
      <c r="BS20" s="313"/>
      <c r="BT20" s="313"/>
      <c r="BU20" s="313"/>
      <c r="BV20" s="313"/>
      <c r="BW20" s="313"/>
      <c r="BX20" s="313"/>
      <c r="BY20" s="313"/>
      <c r="BZ20" s="313"/>
      <c r="CA20" s="313"/>
      <c r="CB20" s="313"/>
      <c r="CC20" s="313"/>
      <c r="CD20" s="313"/>
      <c r="CE20" s="313"/>
      <c r="CF20" s="314"/>
      <c r="CG20" s="876"/>
      <c r="CH20" s="876"/>
      <c r="CI20" s="876"/>
      <c r="CJ20" s="876"/>
      <c r="CK20" s="876"/>
      <c r="CL20" s="876"/>
      <c r="CM20" s="876"/>
      <c r="CN20" s="877"/>
    </row>
    <row r="21" spans="6:92" ht="45" customHeight="1">
      <c r="F21" s="888"/>
      <c r="G21" s="908"/>
      <c r="H21" s="917"/>
      <c r="I21" s="917"/>
      <c r="J21" s="917"/>
      <c r="K21" s="917"/>
      <c r="L21" s="917"/>
      <c r="M21" s="917"/>
      <c r="N21" s="917"/>
      <c r="O21" s="917"/>
      <c r="P21" s="918"/>
      <c r="Q21" s="922"/>
      <c r="R21" s="917"/>
      <c r="S21" s="917"/>
      <c r="T21" s="917"/>
      <c r="U21" s="917"/>
      <c r="V21" s="917"/>
      <c r="W21" s="917"/>
      <c r="X21" s="917"/>
      <c r="Y21" s="917"/>
      <c r="Z21" s="917"/>
      <c r="AA21" s="917"/>
      <c r="AB21" s="918"/>
      <c r="AC21" s="927"/>
      <c r="AD21" s="928"/>
      <c r="AE21" s="928"/>
      <c r="AF21" s="928"/>
      <c r="AG21" s="928"/>
      <c r="AH21" s="928"/>
      <c r="AI21" s="929"/>
      <c r="AJ21" s="880" t="s">
        <v>12</v>
      </c>
      <c r="AK21" s="881"/>
      <c r="AL21" s="881"/>
      <c r="AM21" s="881"/>
      <c r="AN21" s="881"/>
      <c r="AO21" s="881"/>
      <c r="AP21" s="881"/>
      <c r="AQ21" s="881"/>
      <c r="AR21" s="881"/>
      <c r="AS21" s="881"/>
      <c r="AT21" s="881"/>
      <c r="AU21" s="881"/>
      <c r="AV21" s="881"/>
      <c r="AW21" s="882"/>
      <c r="AX21" s="312" t="s">
        <v>6</v>
      </c>
      <c r="AY21" s="313"/>
      <c r="AZ21" s="313"/>
      <c r="BA21" s="313"/>
      <c r="BB21" s="313"/>
      <c r="BC21" s="313" t="s">
        <v>7</v>
      </c>
      <c r="BD21" s="313"/>
      <c r="BE21" s="313"/>
      <c r="BF21" s="313"/>
      <c r="BG21" s="313"/>
      <c r="BH21" s="313" t="s">
        <v>16</v>
      </c>
      <c r="BI21" s="313"/>
      <c r="BJ21" s="313"/>
      <c r="BK21" s="313"/>
      <c r="BL21" s="313"/>
      <c r="BM21" s="313"/>
      <c r="BN21" s="313"/>
      <c r="BO21" s="313"/>
      <c r="BP21" s="313"/>
      <c r="BQ21" s="313"/>
      <c r="BR21" s="313"/>
      <c r="BS21" s="313"/>
      <c r="BT21" s="313"/>
      <c r="BU21" s="313"/>
      <c r="BV21" s="315"/>
      <c r="BW21" s="313"/>
      <c r="BX21" s="313"/>
      <c r="BY21" s="315"/>
      <c r="BZ21" s="315"/>
      <c r="CA21" s="315"/>
      <c r="CB21" s="315"/>
      <c r="CC21" s="315"/>
      <c r="CD21" s="315"/>
      <c r="CE21" s="315"/>
      <c r="CF21" s="316"/>
      <c r="CG21" s="876"/>
      <c r="CH21" s="876"/>
      <c r="CI21" s="876"/>
      <c r="CJ21" s="876"/>
      <c r="CK21" s="876"/>
      <c r="CL21" s="876"/>
      <c r="CM21" s="876"/>
      <c r="CN21" s="877"/>
    </row>
    <row r="22" spans="6:92" ht="45" customHeight="1">
      <c r="F22" s="888"/>
      <c r="G22" s="908"/>
      <c r="H22" s="917"/>
      <c r="I22" s="917"/>
      <c r="J22" s="917"/>
      <c r="K22" s="917"/>
      <c r="L22" s="917"/>
      <c r="M22" s="917"/>
      <c r="N22" s="917"/>
      <c r="O22" s="917"/>
      <c r="P22" s="918"/>
      <c r="Q22" s="922"/>
      <c r="R22" s="917"/>
      <c r="S22" s="917"/>
      <c r="T22" s="917"/>
      <c r="U22" s="917"/>
      <c r="V22" s="917"/>
      <c r="W22" s="917"/>
      <c r="X22" s="917"/>
      <c r="Y22" s="917"/>
      <c r="Z22" s="917"/>
      <c r="AA22" s="917"/>
      <c r="AB22" s="918"/>
      <c r="AC22" s="927"/>
      <c r="AD22" s="928"/>
      <c r="AE22" s="928"/>
      <c r="AF22" s="928"/>
      <c r="AG22" s="928"/>
      <c r="AH22" s="928"/>
      <c r="AI22" s="929"/>
      <c r="AJ22" s="880" t="s">
        <v>734</v>
      </c>
      <c r="AK22" s="881"/>
      <c r="AL22" s="881"/>
      <c r="AM22" s="881"/>
      <c r="AN22" s="881"/>
      <c r="AO22" s="881"/>
      <c r="AP22" s="881"/>
      <c r="AQ22" s="881"/>
      <c r="AR22" s="881"/>
      <c r="AS22" s="881"/>
      <c r="AT22" s="881"/>
      <c r="AU22" s="881"/>
      <c r="AV22" s="881"/>
      <c r="AW22" s="882"/>
      <c r="AX22" s="312" t="s">
        <v>6</v>
      </c>
      <c r="AY22" s="313"/>
      <c r="AZ22" s="313"/>
      <c r="BA22" s="313"/>
      <c r="BB22" s="313"/>
      <c r="BC22" s="313" t="s">
        <v>17</v>
      </c>
      <c r="BD22" s="313"/>
      <c r="BE22" s="313"/>
      <c r="BF22" s="313"/>
      <c r="BG22" s="313"/>
      <c r="BH22" s="313"/>
      <c r="BI22" s="313"/>
      <c r="BJ22" s="313"/>
      <c r="BK22" s="313"/>
      <c r="BL22" s="313"/>
      <c r="BM22" s="313"/>
      <c r="BN22" s="313"/>
      <c r="BO22" s="313"/>
      <c r="BP22" s="313"/>
      <c r="BQ22" s="313"/>
      <c r="BR22" s="313"/>
      <c r="BS22" s="313"/>
      <c r="BT22" s="313"/>
      <c r="BU22" s="313"/>
      <c r="BV22" s="313"/>
      <c r="BW22" s="313"/>
      <c r="BX22" s="313"/>
      <c r="BY22" s="313"/>
      <c r="BZ22" s="313"/>
      <c r="CA22" s="313"/>
      <c r="CB22" s="313"/>
      <c r="CC22" s="313"/>
      <c r="CD22" s="313"/>
      <c r="CE22" s="313"/>
      <c r="CF22" s="314"/>
      <c r="CG22" s="876"/>
      <c r="CH22" s="876"/>
      <c r="CI22" s="876"/>
      <c r="CJ22" s="876"/>
      <c r="CK22" s="876"/>
      <c r="CL22" s="876"/>
      <c r="CM22" s="876"/>
      <c r="CN22" s="877"/>
    </row>
    <row r="23" spans="6:92" ht="45" customHeight="1">
      <c r="F23" s="888"/>
      <c r="G23" s="908"/>
      <c r="H23" s="917"/>
      <c r="I23" s="917"/>
      <c r="J23" s="917"/>
      <c r="K23" s="917"/>
      <c r="L23" s="917"/>
      <c r="M23" s="917"/>
      <c r="N23" s="917"/>
      <c r="O23" s="917"/>
      <c r="P23" s="918"/>
      <c r="Q23" s="922"/>
      <c r="R23" s="917"/>
      <c r="S23" s="917"/>
      <c r="T23" s="917"/>
      <c r="U23" s="917"/>
      <c r="V23" s="917"/>
      <c r="W23" s="917"/>
      <c r="X23" s="917"/>
      <c r="Y23" s="917"/>
      <c r="Z23" s="917"/>
      <c r="AA23" s="917"/>
      <c r="AB23" s="918"/>
      <c r="AC23" s="927"/>
      <c r="AD23" s="928"/>
      <c r="AE23" s="928"/>
      <c r="AF23" s="928"/>
      <c r="AG23" s="928"/>
      <c r="AH23" s="928"/>
      <c r="AI23" s="929"/>
      <c r="AJ23" s="880" t="s">
        <v>735</v>
      </c>
      <c r="AK23" s="881"/>
      <c r="AL23" s="881"/>
      <c r="AM23" s="881"/>
      <c r="AN23" s="881"/>
      <c r="AO23" s="881"/>
      <c r="AP23" s="881"/>
      <c r="AQ23" s="881"/>
      <c r="AR23" s="881"/>
      <c r="AS23" s="881"/>
      <c r="AT23" s="881"/>
      <c r="AU23" s="881"/>
      <c r="AV23" s="881"/>
      <c r="AW23" s="882"/>
      <c r="AX23" s="312" t="s">
        <v>6</v>
      </c>
      <c r="AY23" s="313"/>
      <c r="AZ23" s="313"/>
      <c r="BA23" s="313"/>
      <c r="BB23" s="313"/>
      <c r="BC23" s="313" t="s">
        <v>17</v>
      </c>
      <c r="BD23" s="313"/>
      <c r="BE23" s="313"/>
      <c r="BF23" s="313"/>
      <c r="BG23" s="313"/>
      <c r="BH23" s="313"/>
      <c r="BI23" s="313"/>
      <c r="BJ23" s="313"/>
      <c r="BK23" s="313"/>
      <c r="BL23" s="313"/>
      <c r="BM23" s="313"/>
      <c r="BN23" s="313"/>
      <c r="BO23" s="313"/>
      <c r="BP23" s="313"/>
      <c r="BQ23" s="313"/>
      <c r="BR23" s="313"/>
      <c r="BS23" s="313"/>
      <c r="BT23" s="313"/>
      <c r="BU23" s="313"/>
      <c r="BV23" s="313"/>
      <c r="BW23" s="313"/>
      <c r="BX23" s="313"/>
      <c r="BY23" s="313"/>
      <c r="BZ23" s="313"/>
      <c r="CA23" s="313"/>
      <c r="CB23" s="313"/>
      <c r="CC23" s="313"/>
      <c r="CD23" s="313"/>
      <c r="CE23" s="313"/>
      <c r="CF23" s="314"/>
      <c r="CG23" s="876"/>
      <c r="CH23" s="876"/>
      <c r="CI23" s="876"/>
      <c r="CJ23" s="876"/>
      <c r="CK23" s="876"/>
      <c r="CL23" s="876"/>
      <c r="CM23" s="876"/>
      <c r="CN23" s="877"/>
    </row>
    <row r="24" spans="6:92" ht="45" customHeight="1">
      <c r="F24" s="888"/>
      <c r="G24" s="908"/>
      <c r="H24" s="917"/>
      <c r="I24" s="917"/>
      <c r="J24" s="917"/>
      <c r="K24" s="917"/>
      <c r="L24" s="917"/>
      <c r="M24" s="917"/>
      <c r="N24" s="917"/>
      <c r="O24" s="917"/>
      <c r="P24" s="918"/>
      <c r="Q24" s="922"/>
      <c r="R24" s="917"/>
      <c r="S24" s="917"/>
      <c r="T24" s="917"/>
      <c r="U24" s="917"/>
      <c r="V24" s="917"/>
      <c r="W24" s="917"/>
      <c r="X24" s="917"/>
      <c r="Y24" s="917"/>
      <c r="Z24" s="917"/>
      <c r="AA24" s="917"/>
      <c r="AB24" s="918"/>
      <c r="AC24" s="927"/>
      <c r="AD24" s="928"/>
      <c r="AE24" s="928"/>
      <c r="AF24" s="928"/>
      <c r="AG24" s="928"/>
      <c r="AH24" s="928"/>
      <c r="AI24" s="929"/>
      <c r="AJ24" s="880" t="s">
        <v>736</v>
      </c>
      <c r="AK24" s="881"/>
      <c r="AL24" s="881"/>
      <c r="AM24" s="881"/>
      <c r="AN24" s="881"/>
      <c r="AO24" s="881"/>
      <c r="AP24" s="881"/>
      <c r="AQ24" s="881"/>
      <c r="AR24" s="881"/>
      <c r="AS24" s="881"/>
      <c r="AT24" s="881"/>
      <c r="AU24" s="881"/>
      <c r="AV24" s="881"/>
      <c r="AW24" s="882"/>
      <c r="AX24" s="312" t="s">
        <v>6</v>
      </c>
      <c r="AY24" s="313"/>
      <c r="AZ24" s="313"/>
      <c r="BA24" s="313"/>
      <c r="BB24" s="313"/>
      <c r="BC24" s="313" t="s">
        <v>7</v>
      </c>
      <c r="BD24" s="313"/>
      <c r="BE24" s="313"/>
      <c r="BF24" s="313"/>
      <c r="BG24" s="313"/>
      <c r="BH24" s="313" t="s">
        <v>16</v>
      </c>
      <c r="BI24" s="313"/>
      <c r="BJ24" s="313"/>
      <c r="BK24" s="313"/>
      <c r="BL24" s="313"/>
      <c r="BM24" s="313"/>
      <c r="BN24" s="313"/>
      <c r="BO24" s="313"/>
      <c r="BP24" s="313"/>
      <c r="BQ24" s="313"/>
      <c r="BR24" s="313"/>
      <c r="BS24" s="313"/>
      <c r="BT24" s="313"/>
      <c r="BU24" s="313"/>
      <c r="BV24" s="315"/>
      <c r="BW24" s="313"/>
      <c r="BX24" s="313"/>
      <c r="BY24" s="315"/>
      <c r="BZ24" s="315"/>
      <c r="CA24" s="315"/>
      <c r="CB24" s="315"/>
      <c r="CC24" s="315"/>
      <c r="CD24" s="315"/>
      <c r="CE24" s="315"/>
      <c r="CF24" s="316"/>
      <c r="CG24" s="876"/>
      <c r="CH24" s="876"/>
      <c r="CI24" s="876"/>
      <c r="CJ24" s="876"/>
      <c r="CK24" s="876"/>
      <c r="CL24" s="876"/>
      <c r="CM24" s="876"/>
      <c r="CN24" s="877"/>
    </row>
    <row r="25" spans="6:92" ht="45" customHeight="1">
      <c r="F25" s="888"/>
      <c r="G25" s="908"/>
      <c r="H25" s="917"/>
      <c r="I25" s="917"/>
      <c r="J25" s="917"/>
      <c r="K25" s="917"/>
      <c r="L25" s="917"/>
      <c r="M25" s="917"/>
      <c r="N25" s="917"/>
      <c r="O25" s="917"/>
      <c r="P25" s="918"/>
      <c r="Q25" s="922"/>
      <c r="R25" s="917"/>
      <c r="S25" s="917"/>
      <c r="T25" s="917"/>
      <c r="U25" s="917"/>
      <c r="V25" s="917"/>
      <c r="W25" s="917"/>
      <c r="X25" s="917"/>
      <c r="Y25" s="917"/>
      <c r="Z25" s="917"/>
      <c r="AA25" s="917"/>
      <c r="AB25" s="918"/>
      <c r="AC25" s="927"/>
      <c r="AD25" s="928"/>
      <c r="AE25" s="928"/>
      <c r="AF25" s="928"/>
      <c r="AG25" s="928"/>
      <c r="AH25" s="928"/>
      <c r="AI25" s="929"/>
      <c r="AJ25" s="880" t="s">
        <v>14</v>
      </c>
      <c r="AK25" s="881"/>
      <c r="AL25" s="881"/>
      <c r="AM25" s="881"/>
      <c r="AN25" s="881"/>
      <c r="AO25" s="881"/>
      <c r="AP25" s="881"/>
      <c r="AQ25" s="881"/>
      <c r="AR25" s="881"/>
      <c r="AS25" s="881"/>
      <c r="AT25" s="881"/>
      <c r="AU25" s="881"/>
      <c r="AV25" s="881"/>
      <c r="AW25" s="882"/>
      <c r="AX25" s="312" t="s">
        <v>6</v>
      </c>
      <c r="AY25" s="313"/>
      <c r="AZ25" s="313"/>
      <c r="BA25" s="313"/>
      <c r="BB25" s="313"/>
      <c r="BC25" s="313" t="s">
        <v>737</v>
      </c>
      <c r="BD25" s="313"/>
      <c r="BE25" s="313"/>
      <c r="BF25" s="313"/>
      <c r="BG25" s="313"/>
      <c r="BH25" s="313" t="s">
        <v>738</v>
      </c>
      <c r="BI25" s="313"/>
      <c r="BJ25" s="313"/>
      <c r="BK25" s="313"/>
      <c r="BL25" s="313"/>
      <c r="BM25" s="313"/>
      <c r="BN25" s="313"/>
      <c r="BO25" s="313"/>
      <c r="BP25" s="313" t="s">
        <v>739</v>
      </c>
      <c r="BQ25" s="313"/>
      <c r="BR25" s="313"/>
      <c r="BS25" s="313"/>
      <c r="BT25" s="313"/>
      <c r="BU25" s="313"/>
      <c r="BV25" s="313"/>
      <c r="BW25" s="313"/>
      <c r="BX25" s="313"/>
      <c r="BY25" s="313"/>
      <c r="BZ25" s="313"/>
      <c r="CA25" s="313"/>
      <c r="CB25" s="313"/>
      <c r="CC25" s="313"/>
      <c r="CD25" s="313"/>
      <c r="CE25" s="313"/>
      <c r="CF25" s="314"/>
      <c r="CG25" s="876"/>
      <c r="CH25" s="876"/>
      <c r="CI25" s="876"/>
      <c r="CJ25" s="876"/>
      <c r="CK25" s="876"/>
      <c r="CL25" s="876"/>
      <c r="CM25" s="876"/>
      <c r="CN25" s="877"/>
    </row>
    <row r="26" spans="6:92" ht="45" customHeight="1">
      <c r="F26" s="888"/>
      <c r="G26" s="908"/>
      <c r="H26" s="917"/>
      <c r="I26" s="917"/>
      <c r="J26" s="917"/>
      <c r="K26" s="917"/>
      <c r="L26" s="917"/>
      <c r="M26" s="917"/>
      <c r="N26" s="917"/>
      <c r="O26" s="917"/>
      <c r="P26" s="918"/>
      <c r="Q26" s="922"/>
      <c r="R26" s="917"/>
      <c r="S26" s="917"/>
      <c r="T26" s="917"/>
      <c r="U26" s="917"/>
      <c r="V26" s="917"/>
      <c r="W26" s="917"/>
      <c r="X26" s="917"/>
      <c r="Y26" s="917"/>
      <c r="Z26" s="917"/>
      <c r="AA26" s="917"/>
      <c r="AB26" s="918"/>
      <c r="AC26" s="927"/>
      <c r="AD26" s="928"/>
      <c r="AE26" s="928"/>
      <c r="AF26" s="928"/>
      <c r="AG26" s="928"/>
      <c r="AH26" s="928"/>
      <c r="AI26" s="929"/>
      <c r="AJ26" s="883" t="s">
        <v>15</v>
      </c>
      <c r="AK26" s="884"/>
      <c r="AL26" s="884"/>
      <c r="AM26" s="884"/>
      <c r="AN26" s="884"/>
      <c r="AO26" s="884"/>
      <c r="AP26" s="884"/>
      <c r="AQ26" s="884"/>
      <c r="AR26" s="884"/>
      <c r="AS26" s="884"/>
      <c r="AT26" s="884"/>
      <c r="AU26" s="884"/>
      <c r="AV26" s="884"/>
      <c r="AW26" s="885"/>
      <c r="AX26" s="657" t="s">
        <v>6</v>
      </c>
      <c r="AY26" s="658"/>
      <c r="AZ26" s="658"/>
      <c r="BA26" s="658"/>
      <c r="BB26" s="659"/>
      <c r="BC26" s="658" t="s">
        <v>122</v>
      </c>
      <c r="BD26" s="658"/>
      <c r="BE26" s="658"/>
      <c r="BF26" s="658"/>
      <c r="BG26" s="659"/>
      <c r="BH26" s="658" t="s">
        <v>123</v>
      </c>
      <c r="BI26" s="658"/>
      <c r="BJ26" s="658"/>
      <c r="BK26" s="660"/>
      <c r="BL26" s="658"/>
      <c r="BM26" s="659"/>
      <c r="BN26" s="658"/>
      <c r="BO26" s="658"/>
      <c r="BP26" s="658" t="s">
        <v>124</v>
      </c>
      <c r="BQ26" s="658"/>
      <c r="BR26" s="658"/>
      <c r="BS26" s="658"/>
      <c r="BT26" s="658"/>
      <c r="BU26" s="658"/>
      <c r="BV26" s="661"/>
      <c r="BW26" s="658"/>
      <c r="BX26" s="658"/>
      <c r="BY26" s="661"/>
      <c r="BZ26" s="658"/>
      <c r="CA26" s="661"/>
      <c r="CB26" s="661"/>
      <c r="CC26" s="661"/>
      <c r="CD26" s="661"/>
      <c r="CE26" s="661"/>
      <c r="CF26" s="662"/>
      <c r="CG26" s="876"/>
      <c r="CH26" s="876"/>
      <c r="CI26" s="876"/>
      <c r="CJ26" s="876"/>
      <c r="CK26" s="876"/>
      <c r="CL26" s="876"/>
      <c r="CM26" s="876"/>
      <c r="CN26" s="877"/>
    </row>
    <row r="27" spans="6:92" ht="45" customHeight="1">
      <c r="F27" s="888"/>
      <c r="G27" s="908"/>
      <c r="H27" s="917"/>
      <c r="I27" s="917"/>
      <c r="J27" s="917"/>
      <c r="K27" s="917"/>
      <c r="L27" s="917"/>
      <c r="M27" s="917"/>
      <c r="N27" s="917"/>
      <c r="O27" s="917"/>
      <c r="P27" s="918"/>
      <c r="Q27" s="922"/>
      <c r="R27" s="917"/>
      <c r="S27" s="917"/>
      <c r="T27" s="917"/>
      <c r="U27" s="917"/>
      <c r="V27" s="917"/>
      <c r="W27" s="917"/>
      <c r="X27" s="917"/>
      <c r="Y27" s="917"/>
      <c r="Z27" s="917"/>
      <c r="AA27" s="917"/>
      <c r="AB27" s="918"/>
      <c r="AC27" s="927"/>
      <c r="AD27" s="928"/>
      <c r="AE27" s="928"/>
      <c r="AF27" s="928"/>
      <c r="AG27" s="928"/>
      <c r="AH27" s="928"/>
      <c r="AI27" s="929"/>
      <c r="AJ27" s="883" t="s">
        <v>210</v>
      </c>
      <c r="AK27" s="884"/>
      <c r="AL27" s="884"/>
      <c r="AM27" s="884"/>
      <c r="AN27" s="884"/>
      <c r="AO27" s="884"/>
      <c r="AP27" s="884"/>
      <c r="AQ27" s="884"/>
      <c r="AR27" s="884"/>
      <c r="AS27" s="884"/>
      <c r="AT27" s="884"/>
      <c r="AU27" s="884"/>
      <c r="AV27" s="884"/>
      <c r="AW27" s="885"/>
      <c r="AX27" s="657" t="s">
        <v>6</v>
      </c>
      <c r="AY27" s="658"/>
      <c r="AZ27" s="658"/>
      <c r="BA27" s="658"/>
      <c r="BB27" s="660"/>
      <c r="BC27" s="658" t="s">
        <v>7</v>
      </c>
      <c r="BD27" s="658"/>
      <c r="BE27" s="658"/>
      <c r="BF27" s="658"/>
      <c r="BG27" s="660"/>
      <c r="BH27" s="658" t="s">
        <v>209</v>
      </c>
      <c r="BI27" s="658"/>
      <c r="BJ27" s="658"/>
      <c r="BK27" s="660"/>
      <c r="BL27" s="658"/>
      <c r="BM27" s="658"/>
      <c r="BN27" s="658"/>
      <c r="BO27" s="658"/>
      <c r="BP27" s="658"/>
      <c r="BQ27" s="658"/>
      <c r="BR27" s="658"/>
      <c r="BS27" s="658"/>
      <c r="BT27" s="658"/>
      <c r="BU27" s="658"/>
      <c r="BV27" s="661"/>
      <c r="BW27" s="658"/>
      <c r="BX27" s="658"/>
      <c r="BY27" s="661"/>
      <c r="BZ27" s="658"/>
      <c r="CA27" s="661"/>
      <c r="CB27" s="661"/>
      <c r="CC27" s="661"/>
      <c r="CD27" s="661"/>
      <c r="CE27" s="661"/>
      <c r="CF27" s="662"/>
      <c r="CG27" s="876"/>
      <c r="CH27" s="876"/>
      <c r="CI27" s="876"/>
      <c r="CJ27" s="876"/>
      <c r="CK27" s="876"/>
      <c r="CL27" s="876"/>
      <c r="CM27" s="876"/>
      <c r="CN27" s="877"/>
    </row>
    <row r="28" spans="6:92" ht="45" customHeight="1" thickBot="1">
      <c r="F28" s="890"/>
      <c r="G28" s="909"/>
      <c r="H28" s="919"/>
      <c r="I28" s="919"/>
      <c r="J28" s="919"/>
      <c r="K28" s="919"/>
      <c r="L28" s="919"/>
      <c r="M28" s="919"/>
      <c r="N28" s="919"/>
      <c r="O28" s="919"/>
      <c r="P28" s="920"/>
      <c r="Q28" s="923"/>
      <c r="R28" s="919"/>
      <c r="S28" s="919"/>
      <c r="T28" s="919"/>
      <c r="U28" s="919"/>
      <c r="V28" s="919"/>
      <c r="W28" s="919"/>
      <c r="X28" s="919"/>
      <c r="Y28" s="919"/>
      <c r="Z28" s="919"/>
      <c r="AA28" s="919"/>
      <c r="AB28" s="920"/>
      <c r="AC28" s="930"/>
      <c r="AD28" s="931"/>
      <c r="AE28" s="931"/>
      <c r="AF28" s="931"/>
      <c r="AG28" s="931"/>
      <c r="AH28" s="931"/>
      <c r="AI28" s="932"/>
      <c r="AJ28" s="936" t="s">
        <v>712</v>
      </c>
      <c r="AK28" s="937"/>
      <c r="AL28" s="937"/>
      <c r="AM28" s="937"/>
      <c r="AN28" s="937"/>
      <c r="AO28" s="937"/>
      <c r="AP28" s="937"/>
      <c r="AQ28" s="937"/>
      <c r="AR28" s="937"/>
      <c r="AS28" s="937"/>
      <c r="AT28" s="937"/>
      <c r="AU28" s="937"/>
      <c r="AV28" s="937"/>
      <c r="AW28" s="938"/>
      <c r="AX28" s="663" t="s">
        <v>6</v>
      </c>
      <c r="AY28" s="664"/>
      <c r="AZ28" s="664"/>
      <c r="BA28" s="664"/>
      <c r="BB28" s="659"/>
      <c r="BC28" s="664" t="s">
        <v>17</v>
      </c>
      <c r="BD28" s="664"/>
      <c r="BE28" s="664"/>
      <c r="BF28" s="664"/>
      <c r="BG28" s="664"/>
      <c r="BH28" s="664"/>
      <c r="BI28" s="664"/>
      <c r="BJ28" s="659"/>
      <c r="BK28" s="664"/>
      <c r="BL28" s="664"/>
      <c r="BM28" s="664"/>
      <c r="BN28" s="664"/>
      <c r="BO28" s="664"/>
      <c r="BP28" s="664"/>
      <c r="BQ28" s="664"/>
      <c r="BR28" s="664"/>
      <c r="BS28" s="664"/>
      <c r="BT28" s="664"/>
      <c r="BU28" s="664"/>
      <c r="BV28" s="665"/>
      <c r="BW28" s="664"/>
      <c r="BX28" s="664"/>
      <c r="BY28" s="665"/>
      <c r="BZ28" s="664"/>
      <c r="CA28" s="665"/>
      <c r="CB28" s="665"/>
      <c r="CC28" s="665"/>
      <c r="CD28" s="665"/>
      <c r="CE28" s="665"/>
      <c r="CF28" s="665"/>
      <c r="CG28" s="878"/>
      <c r="CH28" s="878"/>
      <c r="CI28" s="878"/>
      <c r="CJ28" s="878"/>
      <c r="CK28" s="878"/>
      <c r="CL28" s="878"/>
      <c r="CM28" s="878"/>
      <c r="CN28" s="879"/>
    </row>
    <row r="29" spans="6:92" ht="45" customHeight="1">
      <c r="F29" s="886">
        <v>27</v>
      </c>
      <c r="G29" s="907"/>
      <c r="H29" s="892" t="s">
        <v>74</v>
      </c>
      <c r="I29" s="893"/>
      <c r="J29" s="893"/>
      <c r="K29" s="893"/>
      <c r="L29" s="893"/>
      <c r="M29" s="893"/>
      <c r="N29" s="893"/>
      <c r="O29" s="893"/>
      <c r="P29" s="894"/>
      <c r="Q29" s="892" t="s">
        <v>75</v>
      </c>
      <c r="R29" s="893"/>
      <c r="S29" s="893"/>
      <c r="T29" s="893"/>
      <c r="U29" s="893"/>
      <c r="V29" s="893"/>
      <c r="W29" s="893"/>
      <c r="X29" s="893"/>
      <c r="Y29" s="893"/>
      <c r="Z29" s="893"/>
      <c r="AA29" s="893"/>
      <c r="AB29" s="894"/>
      <c r="AC29" s="892"/>
      <c r="AD29" s="893"/>
      <c r="AE29" s="893"/>
      <c r="AF29" s="893"/>
      <c r="AG29" s="893"/>
      <c r="AH29" s="893"/>
      <c r="AI29" s="894"/>
      <c r="AJ29" s="901" t="s">
        <v>13</v>
      </c>
      <c r="AK29" s="902"/>
      <c r="AL29" s="902"/>
      <c r="AM29" s="902"/>
      <c r="AN29" s="902"/>
      <c r="AO29" s="902"/>
      <c r="AP29" s="902"/>
      <c r="AQ29" s="902"/>
      <c r="AR29" s="902"/>
      <c r="AS29" s="902"/>
      <c r="AT29" s="902"/>
      <c r="AU29" s="902"/>
      <c r="AV29" s="902"/>
      <c r="AW29" s="903"/>
      <c r="AX29" s="311" t="s">
        <v>6</v>
      </c>
      <c r="AY29" s="317"/>
      <c r="AZ29" s="317"/>
      <c r="BA29" s="317"/>
      <c r="BB29" s="317"/>
      <c r="BC29" s="317" t="s">
        <v>18</v>
      </c>
      <c r="BD29" s="317"/>
      <c r="BE29" s="317"/>
      <c r="BF29" s="317"/>
      <c r="BG29" s="317"/>
      <c r="BH29" s="317" t="s">
        <v>19</v>
      </c>
      <c r="BI29" s="317"/>
      <c r="BJ29" s="317"/>
      <c r="BK29" s="317"/>
      <c r="BL29" s="317"/>
      <c r="BM29" s="317"/>
      <c r="BN29" s="317"/>
      <c r="BO29" s="317"/>
      <c r="BP29" s="317"/>
      <c r="BQ29" s="317"/>
      <c r="BR29" s="317"/>
      <c r="BS29" s="317"/>
      <c r="BT29" s="317"/>
      <c r="BU29" s="317"/>
      <c r="BV29" s="317"/>
      <c r="BW29" s="317"/>
      <c r="BX29" s="317"/>
      <c r="BY29" s="317"/>
      <c r="BZ29" s="317"/>
      <c r="CA29" s="317"/>
      <c r="CB29" s="317"/>
      <c r="CC29" s="317"/>
      <c r="CD29" s="317"/>
      <c r="CE29" s="317"/>
      <c r="CF29" s="317"/>
      <c r="CG29" s="874" t="s">
        <v>713</v>
      </c>
      <c r="CH29" s="874"/>
      <c r="CI29" s="874"/>
      <c r="CJ29" s="874"/>
      <c r="CK29" s="874" t="s">
        <v>713</v>
      </c>
      <c r="CL29" s="874"/>
      <c r="CM29" s="874"/>
      <c r="CN29" s="875"/>
    </row>
    <row r="30" spans="6:92" ht="45" customHeight="1">
      <c r="F30" s="888"/>
      <c r="G30" s="908"/>
      <c r="H30" s="895"/>
      <c r="I30" s="896"/>
      <c r="J30" s="896"/>
      <c r="K30" s="896"/>
      <c r="L30" s="896"/>
      <c r="M30" s="896"/>
      <c r="N30" s="896"/>
      <c r="O30" s="896"/>
      <c r="P30" s="897"/>
      <c r="Q30" s="895"/>
      <c r="R30" s="896"/>
      <c r="S30" s="896"/>
      <c r="T30" s="896"/>
      <c r="U30" s="896"/>
      <c r="V30" s="896"/>
      <c r="W30" s="896"/>
      <c r="X30" s="896"/>
      <c r="Y30" s="896"/>
      <c r="Z30" s="896"/>
      <c r="AA30" s="896"/>
      <c r="AB30" s="897"/>
      <c r="AC30" s="895"/>
      <c r="AD30" s="896"/>
      <c r="AE30" s="896"/>
      <c r="AF30" s="896"/>
      <c r="AG30" s="896"/>
      <c r="AH30" s="896"/>
      <c r="AI30" s="897"/>
      <c r="AJ30" s="880" t="s">
        <v>731</v>
      </c>
      <c r="AK30" s="881"/>
      <c r="AL30" s="881"/>
      <c r="AM30" s="881"/>
      <c r="AN30" s="881"/>
      <c r="AO30" s="881"/>
      <c r="AP30" s="881"/>
      <c r="AQ30" s="881"/>
      <c r="AR30" s="881"/>
      <c r="AS30" s="881"/>
      <c r="AT30" s="881"/>
      <c r="AU30" s="881"/>
      <c r="AV30" s="881"/>
      <c r="AW30" s="882"/>
      <c r="AX30" s="312" t="s">
        <v>157</v>
      </c>
      <c r="AY30" s="313"/>
      <c r="AZ30" s="313"/>
      <c r="BA30" s="313"/>
      <c r="BB30" s="313"/>
      <c r="BC30" s="313" t="s">
        <v>158</v>
      </c>
      <c r="BD30" s="313"/>
      <c r="BE30" s="313"/>
      <c r="BF30" s="313"/>
      <c r="BG30" s="313"/>
      <c r="BH30" s="313"/>
      <c r="BI30" s="313"/>
      <c r="BJ30" s="313"/>
      <c r="BK30" s="313"/>
      <c r="BL30" s="313"/>
      <c r="BM30" s="313"/>
      <c r="BN30" s="313"/>
      <c r="BO30" s="313"/>
      <c r="BP30" s="313"/>
      <c r="BQ30" s="313"/>
      <c r="BR30" s="313"/>
      <c r="BS30" s="313"/>
      <c r="BT30" s="313"/>
      <c r="BU30" s="313"/>
      <c r="BV30" s="313"/>
      <c r="BW30" s="313"/>
      <c r="BX30" s="313"/>
      <c r="BY30" s="313"/>
      <c r="BZ30" s="313"/>
      <c r="CA30" s="313"/>
      <c r="CB30" s="313"/>
      <c r="CC30" s="313"/>
      <c r="CD30" s="313"/>
      <c r="CE30" s="313"/>
      <c r="CF30" s="314"/>
      <c r="CG30" s="876"/>
      <c r="CH30" s="876"/>
      <c r="CI30" s="876"/>
      <c r="CJ30" s="876"/>
      <c r="CK30" s="876"/>
      <c r="CL30" s="876"/>
      <c r="CM30" s="876"/>
      <c r="CN30" s="877"/>
    </row>
    <row r="31" spans="6:92" ht="45" customHeight="1">
      <c r="F31" s="888"/>
      <c r="G31" s="908"/>
      <c r="H31" s="895"/>
      <c r="I31" s="896"/>
      <c r="J31" s="896"/>
      <c r="K31" s="896"/>
      <c r="L31" s="896"/>
      <c r="M31" s="896"/>
      <c r="N31" s="896"/>
      <c r="O31" s="896"/>
      <c r="P31" s="897"/>
      <c r="Q31" s="895"/>
      <c r="R31" s="896"/>
      <c r="S31" s="896"/>
      <c r="T31" s="896"/>
      <c r="U31" s="896"/>
      <c r="V31" s="896"/>
      <c r="W31" s="896"/>
      <c r="X31" s="896"/>
      <c r="Y31" s="896"/>
      <c r="Z31" s="896"/>
      <c r="AA31" s="896"/>
      <c r="AB31" s="897"/>
      <c r="AC31" s="895"/>
      <c r="AD31" s="896"/>
      <c r="AE31" s="896"/>
      <c r="AF31" s="896"/>
      <c r="AG31" s="896"/>
      <c r="AH31" s="896"/>
      <c r="AI31" s="897"/>
      <c r="AJ31" s="880" t="s">
        <v>732</v>
      </c>
      <c r="AK31" s="881"/>
      <c r="AL31" s="881"/>
      <c r="AM31" s="881"/>
      <c r="AN31" s="881"/>
      <c r="AO31" s="881"/>
      <c r="AP31" s="881"/>
      <c r="AQ31" s="881"/>
      <c r="AR31" s="881"/>
      <c r="AS31" s="881"/>
      <c r="AT31" s="881"/>
      <c r="AU31" s="881"/>
      <c r="AV31" s="881"/>
      <c r="AW31" s="882"/>
      <c r="AX31" s="312" t="s">
        <v>157</v>
      </c>
      <c r="AY31" s="313"/>
      <c r="AZ31" s="313"/>
      <c r="BA31" s="313"/>
      <c r="BB31" s="313"/>
      <c r="BC31" s="313" t="s">
        <v>158</v>
      </c>
      <c r="BD31" s="313"/>
      <c r="BE31" s="313"/>
      <c r="BF31" s="313"/>
      <c r="BG31" s="313"/>
      <c r="BH31" s="313"/>
      <c r="BI31" s="313"/>
      <c r="BJ31" s="313"/>
      <c r="BK31" s="313"/>
      <c r="BL31" s="313"/>
      <c r="BM31" s="313"/>
      <c r="BN31" s="313"/>
      <c r="BO31" s="313"/>
      <c r="BP31" s="313"/>
      <c r="BQ31" s="313"/>
      <c r="BR31" s="313"/>
      <c r="BS31" s="313"/>
      <c r="BT31" s="313"/>
      <c r="BU31" s="313"/>
      <c r="BV31" s="313"/>
      <c r="BW31" s="313"/>
      <c r="BX31" s="313"/>
      <c r="BY31" s="313"/>
      <c r="BZ31" s="313"/>
      <c r="CA31" s="313"/>
      <c r="CB31" s="313"/>
      <c r="CC31" s="313"/>
      <c r="CD31" s="313"/>
      <c r="CE31" s="313"/>
      <c r="CF31" s="314"/>
      <c r="CG31" s="876"/>
      <c r="CH31" s="876"/>
      <c r="CI31" s="876"/>
      <c r="CJ31" s="876"/>
      <c r="CK31" s="876"/>
      <c r="CL31" s="876"/>
      <c r="CM31" s="876"/>
      <c r="CN31" s="877"/>
    </row>
    <row r="32" spans="6:92" ht="45" customHeight="1">
      <c r="F32" s="888"/>
      <c r="G32" s="908"/>
      <c r="H32" s="895"/>
      <c r="I32" s="896"/>
      <c r="J32" s="896"/>
      <c r="K32" s="896"/>
      <c r="L32" s="896"/>
      <c r="M32" s="896"/>
      <c r="N32" s="896"/>
      <c r="O32" s="896"/>
      <c r="P32" s="897"/>
      <c r="Q32" s="895"/>
      <c r="R32" s="896"/>
      <c r="S32" s="896"/>
      <c r="T32" s="896"/>
      <c r="U32" s="896"/>
      <c r="V32" s="896"/>
      <c r="W32" s="896"/>
      <c r="X32" s="896"/>
      <c r="Y32" s="896"/>
      <c r="Z32" s="896"/>
      <c r="AA32" s="896"/>
      <c r="AB32" s="897"/>
      <c r="AC32" s="895"/>
      <c r="AD32" s="896"/>
      <c r="AE32" s="896"/>
      <c r="AF32" s="896"/>
      <c r="AG32" s="896"/>
      <c r="AH32" s="896"/>
      <c r="AI32" s="897"/>
      <c r="AJ32" s="880" t="s">
        <v>733</v>
      </c>
      <c r="AK32" s="881"/>
      <c r="AL32" s="881"/>
      <c r="AM32" s="881"/>
      <c r="AN32" s="881"/>
      <c r="AO32" s="881"/>
      <c r="AP32" s="881"/>
      <c r="AQ32" s="881"/>
      <c r="AR32" s="881"/>
      <c r="AS32" s="881"/>
      <c r="AT32" s="881"/>
      <c r="AU32" s="881"/>
      <c r="AV32" s="881"/>
      <c r="AW32" s="882"/>
      <c r="AX32" s="312" t="s">
        <v>6</v>
      </c>
      <c r="AY32" s="313"/>
      <c r="AZ32" s="313"/>
      <c r="BA32" s="313"/>
      <c r="BB32" s="313"/>
      <c r="BC32" s="313" t="s">
        <v>293</v>
      </c>
      <c r="BD32" s="313"/>
      <c r="BE32" s="313"/>
      <c r="BF32" s="313"/>
      <c r="BG32" s="313"/>
      <c r="BH32" s="313" t="s">
        <v>16</v>
      </c>
      <c r="BI32" s="313"/>
      <c r="BJ32" s="313"/>
      <c r="BK32" s="313"/>
      <c r="BL32" s="313"/>
      <c r="BM32" s="313"/>
      <c r="BN32" s="313"/>
      <c r="BO32" s="313"/>
      <c r="BP32" s="313"/>
      <c r="BQ32" s="313"/>
      <c r="BR32" s="313"/>
      <c r="BS32" s="313"/>
      <c r="BT32" s="313"/>
      <c r="BU32" s="313"/>
      <c r="BV32" s="313"/>
      <c r="BW32" s="313"/>
      <c r="BX32" s="313"/>
      <c r="BY32" s="313"/>
      <c r="BZ32" s="313"/>
      <c r="CA32" s="313"/>
      <c r="CB32" s="313"/>
      <c r="CC32" s="313"/>
      <c r="CD32" s="313"/>
      <c r="CE32" s="313"/>
      <c r="CF32" s="314"/>
      <c r="CG32" s="876"/>
      <c r="CH32" s="876"/>
      <c r="CI32" s="876"/>
      <c r="CJ32" s="876"/>
      <c r="CK32" s="876"/>
      <c r="CL32" s="876"/>
      <c r="CM32" s="876"/>
      <c r="CN32" s="877"/>
    </row>
    <row r="33" spans="6:92" ht="45" customHeight="1">
      <c r="F33" s="888"/>
      <c r="G33" s="908"/>
      <c r="H33" s="895"/>
      <c r="I33" s="896"/>
      <c r="J33" s="896"/>
      <c r="K33" s="896"/>
      <c r="L33" s="896"/>
      <c r="M33" s="896"/>
      <c r="N33" s="896"/>
      <c r="O33" s="896"/>
      <c r="P33" s="897"/>
      <c r="Q33" s="895"/>
      <c r="R33" s="896"/>
      <c r="S33" s="896"/>
      <c r="T33" s="896"/>
      <c r="U33" s="896"/>
      <c r="V33" s="896"/>
      <c r="W33" s="896"/>
      <c r="X33" s="896"/>
      <c r="Y33" s="896"/>
      <c r="Z33" s="896"/>
      <c r="AA33" s="896"/>
      <c r="AB33" s="897"/>
      <c r="AC33" s="895"/>
      <c r="AD33" s="896"/>
      <c r="AE33" s="896"/>
      <c r="AF33" s="896"/>
      <c r="AG33" s="896"/>
      <c r="AH33" s="896"/>
      <c r="AI33" s="897"/>
      <c r="AJ33" s="880" t="s">
        <v>133</v>
      </c>
      <c r="AK33" s="881"/>
      <c r="AL33" s="881"/>
      <c r="AM33" s="881"/>
      <c r="AN33" s="881"/>
      <c r="AO33" s="881"/>
      <c r="AP33" s="881"/>
      <c r="AQ33" s="881"/>
      <c r="AR33" s="881"/>
      <c r="AS33" s="881"/>
      <c r="AT33" s="881"/>
      <c r="AU33" s="881"/>
      <c r="AV33" s="881"/>
      <c r="AW33" s="882"/>
      <c r="AX33" s="312" t="s">
        <v>6</v>
      </c>
      <c r="AY33" s="313"/>
      <c r="AZ33" s="313"/>
      <c r="BA33" s="313"/>
      <c r="BB33" s="313"/>
      <c r="BC33" s="313" t="s">
        <v>17</v>
      </c>
      <c r="BD33" s="313"/>
      <c r="BE33" s="313"/>
      <c r="BF33" s="313"/>
      <c r="BG33" s="313"/>
      <c r="BH33" s="313"/>
      <c r="BI33" s="313"/>
      <c r="BJ33" s="313"/>
      <c r="BK33" s="313"/>
      <c r="BL33" s="313"/>
      <c r="BM33" s="313"/>
      <c r="BN33" s="313"/>
      <c r="BO33" s="313"/>
      <c r="BP33" s="313"/>
      <c r="BQ33" s="313"/>
      <c r="BR33" s="313"/>
      <c r="BS33" s="313"/>
      <c r="BT33" s="313"/>
      <c r="BU33" s="313"/>
      <c r="BV33" s="313"/>
      <c r="BW33" s="313"/>
      <c r="BX33" s="313"/>
      <c r="BY33" s="313"/>
      <c r="BZ33" s="313"/>
      <c r="CA33" s="313"/>
      <c r="CB33" s="313"/>
      <c r="CC33" s="313"/>
      <c r="CD33" s="313"/>
      <c r="CE33" s="313"/>
      <c r="CF33" s="314"/>
      <c r="CG33" s="876"/>
      <c r="CH33" s="876"/>
      <c r="CI33" s="876"/>
      <c r="CJ33" s="876"/>
      <c r="CK33" s="876"/>
      <c r="CL33" s="876"/>
      <c r="CM33" s="876"/>
      <c r="CN33" s="877"/>
    </row>
    <row r="34" spans="6:92" ht="45" customHeight="1">
      <c r="F34" s="888"/>
      <c r="G34" s="908"/>
      <c r="H34" s="895"/>
      <c r="I34" s="896"/>
      <c r="J34" s="896"/>
      <c r="K34" s="896"/>
      <c r="L34" s="896"/>
      <c r="M34" s="896"/>
      <c r="N34" s="896"/>
      <c r="O34" s="896"/>
      <c r="P34" s="897"/>
      <c r="Q34" s="895"/>
      <c r="R34" s="896"/>
      <c r="S34" s="896"/>
      <c r="T34" s="896"/>
      <c r="U34" s="896"/>
      <c r="V34" s="896"/>
      <c r="W34" s="896"/>
      <c r="X34" s="896"/>
      <c r="Y34" s="896"/>
      <c r="Z34" s="896"/>
      <c r="AA34" s="896"/>
      <c r="AB34" s="897"/>
      <c r="AC34" s="895"/>
      <c r="AD34" s="896"/>
      <c r="AE34" s="896"/>
      <c r="AF34" s="896"/>
      <c r="AG34" s="896"/>
      <c r="AH34" s="896"/>
      <c r="AI34" s="897"/>
      <c r="AJ34" s="880" t="s">
        <v>734</v>
      </c>
      <c r="AK34" s="881"/>
      <c r="AL34" s="881"/>
      <c r="AM34" s="881"/>
      <c r="AN34" s="881"/>
      <c r="AO34" s="881"/>
      <c r="AP34" s="881"/>
      <c r="AQ34" s="881"/>
      <c r="AR34" s="881"/>
      <c r="AS34" s="881"/>
      <c r="AT34" s="881"/>
      <c r="AU34" s="881"/>
      <c r="AV34" s="881"/>
      <c r="AW34" s="882"/>
      <c r="AX34" s="312" t="s">
        <v>6</v>
      </c>
      <c r="AY34" s="313"/>
      <c r="AZ34" s="313"/>
      <c r="BA34" s="313"/>
      <c r="BB34" s="313"/>
      <c r="BC34" s="313" t="s">
        <v>17</v>
      </c>
      <c r="BD34" s="313"/>
      <c r="BE34" s="313"/>
      <c r="BF34" s="313"/>
      <c r="BG34" s="313"/>
      <c r="BH34" s="313"/>
      <c r="BI34" s="313"/>
      <c r="BJ34" s="313"/>
      <c r="BK34" s="313"/>
      <c r="BL34" s="313"/>
      <c r="BM34" s="313"/>
      <c r="BN34" s="313"/>
      <c r="BO34" s="313"/>
      <c r="BP34" s="313"/>
      <c r="BQ34" s="313"/>
      <c r="BR34" s="313"/>
      <c r="BS34" s="313"/>
      <c r="BT34" s="313"/>
      <c r="BU34" s="313"/>
      <c r="BV34" s="313"/>
      <c r="BW34" s="313"/>
      <c r="BX34" s="313"/>
      <c r="BY34" s="313"/>
      <c r="BZ34" s="313"/>
      <c r="CA34" s="313"/>
      <c r="CB34" s="313"/>
      <c r="CC34" s="313"/>
      <c r="CD34" s="313"/>
      <c r="CE34" s="313"/>
      <c r="CF34" s="314"/>
      <c r="CG34" s="876"/>
      <c r="CH34" s="876"/>
      <c r="CI34" s="876"/>
      <c r="CJ34" s="876"/>
      <c r="CK34" s="876"/>
      <c r="CL34" s="876"/>
      <c r="CM34" s="876"/>
      <c r="CN34" s="877"/>
    </row>
    <row r="35" spans="6:92" ht="45" customHeight="1">
      <c r="F35" s="888"/>
      <c r="G35" s="908"/>
      <c r="H35" s="895"/>
      <c r="I35" s="896"/>
      <c r="J35" s="896"/>
      <c r="K35" s="896"/>
      <c r="L35" s="896"/>
      <c r="M35" s="896"/>
      <c r="N35" s="896"/>
      <c r="O35" s="896"/>
      <c r="P35" s="897"/>
      <c r="Q35" s="895"/>
      <c r="R35" s="896"/>
      <c r="S35" s="896"/>
      <c r="T35" s="896"/>
      <c r="U35" s="896"/>
      <c r="V35" s="896"/>
      <c r="W35" s="896"/>
      <c r="X35" s="896"/>
      <c r="Y35" s="896"/>
      <c r="Z35" s="896"/>
      <c r="AA35" s="896"/>
      <c r="AB35" s="897"/>
      <c r="AC35" s="895"/>
      <c r="AD35" s="896"/>
      <c r="AE35" s="896"/>
      <c r="AF35" s="896"/>
      <c r="AG35" s="896"/>
      <c r="AH35" s="896"/>
      <c r="AI35" s="897"/>
      <c r="AJ35" s="880" t="s">
        <v>735</v>
      </c>
      <c r="AK35" s="881"/>
      <c r="AL35" s="881"/>
      <c r="AM35" s="881"/>
      <c r="AN35" s="881"/>
      <c r="AO35" s="881"/>
      <c r="AP35" s="881"/>
      <c r="AQ35" s="881"/>
      <c r="AR35" s="881"/>
      <c r="AS35" s="881"/>
      <c r="AT35" s="881"/>
      <c r="AU35" s="881"/>
      <c r="AV35" s="881"/>
      <c r="AW35" s="882"/>
      <c r="AX35" s="312" t="s">
        <v>6</v>
      </c>
      <c r="AY35" s="313"/>
      <c r="AZ35" s="313"/>
      <c r="BA35" s="313"/>
      <c r="BB35" s="313"/>
      <c r="BC35" s="313" t="s">
        <v>17</v>
      </c>
      <c r="BD35" s="313"/>
      <c r="BE35" s="313"/>
      <c r="BF35" s="313"/>
      <c r="BG35" s="313"/>
      <c r="BH35" s="313"/>
      <c r="BI35" s="313"/>
      <c r="BJ35" s="313"/>
      <c r="BK35" s="313"/>
      <c r="BL35" s="313"/>
      <c r="BM35" s="313"/>
      <c r="BN35" s="313"/>
      <c r="BO35" s="313"/>
      <c r="BP35" s="313"/>
      <c r="BQ35" s="313"/>
      <c r="BR35" s="313"/>
      <c r="BS35" s="313"/>
      <c r="BT35" s="313"/>
      <c r="BU35" s="313"/>
      <c r="BV35" s="313"/>
      <c r="BW35" s="313"/>
      <c r="BX35" s="313"/>
      <c r="BY35" s="313"/>
      <c r="BZ35" s="313"/>
      <c r="CA35" s="313"/>
      <c r="CB35" s="313"/>
      <c r="CC35" s="313"/>
      <c r="CD35" s="313"/>
      <c r="CE35" s="313"/>
      <c r="CF35" s="314"/>
      <c r="CG35" s="876"/>
      <c r="CH35" s="876"/>
      <c r="CI35" s="876"/>
      <c r="CJ35" s="876"/>
      <c r="CK35" s="876"/>
      <c r="CL35" s="876"/>
      <c r="CM35" s="876"/>
      <c r="CN35" s="877"/>
    </row>
    <row r="36" spans="6:92" ht="45" customHeight="1">
      <c r="F36" s="888"/>
      <c r="G36" s="908"/>
      <c r="H36" s="895"/>
      <c r="I36" s="896"/>
      <c r="J36" s="896"/>
      <c r="K36" s="896"/>
      <c r="L36" s="896"/>
      <c r="M36" s="896"/>
      <c r="N36" s="896"/>
      <c r="O36" s="896"/>
      <c r="P36" s="897"/>
      <c r="Q36" s="895"/>
      <c r="R36" s="896"/>
      <c r="S36" s="896"/>
      <c r="T36" s="896"/>
      <c r="U36" s="896"/>
      <c r="V36" s="896"/>
      <c r="W36" s="896"/>
      <c r="X36" s="896"/>
      <c r="Y36" s="896"/>
      <c r="Z36" s="896"/>
      <c r="AA36" s="896"/>
      <c r="AB36" s="897"/>
      <c r="AC36" s="895"/>
      <c r="AD36" s="896"/>
      <c r="AE36" s="896"/>
      <c r="AF36" s="896"/>
      <c r="AG36" s="896"/>
      <c r="AH36" s="896"/>
      <c r="AI36" s="897"/>
      <c r="AJ36" s="880" t="s">
        <v>736</v>
      </c>
      <c r="AK36" s="881"/>
      <c r="AL36" s="881"/>
      <c r="AM36" s="881"/>
      <c r="AN36" s="881"/>
      <c r="AO36" s="881"/>
      <c r="AP36" s="881"/>
      <c r="AQ36" s="881"/>
      <c r="AR36" s="881"/>
      <c r="AS36" s="881"/>
      <c r="AT36" s="881"/>
      <c r="AU36" s="881"/>
      <c r="AV36" s="881"/>
      <c r="AW36" s="882"/>
      <c r="AX36" s="312" t="s">
        <v>6</v>
      </c>
      <c r="AY36" s="313"/>
      <c r="AZ36" s="313"/>
      <c r="BA36" s="313"/>
      <c r="BB36" s="313"/>
      <c r="BC36" s="313" t="s">
        <v>7</v>
      </c>
      <c r="BD36" s="313"/>
      <c r="BE36" s="313"/>
      <c r="BF36" s="313"/>
      <c r="BG36" s="313"/>
      <c r="BH36" s="313" t="s">
        <v>16</v>
      </c>
      <c r="BI36" s="313"/>
      <c r="BJ36" s="313"/>
      <c r="BK36" s="313"/>
      <c r="BL36" s="313"/>
      <c r="BM36" s="313"/>
      <c r="BN36" s="313"/>
      <c r="BO36" s="313"/>
      <c r="BP36" s="313"/>
      <c r="BQ36" s="313"/>
      <c r="BR36" s="313"/>
      <c r="BS36" s="313"/>
      <c r="BT36" s="313"/>
      <c r="BU36" s="313"/>
      <c r="BV36" s="315"/>
      <c r="BW36" s="313"/>
      <c r="BX36" s="313"/>
      <c r="BY36" s="315"/>
      <c r="BZ36" s="315"/>
      <c r="CA36" s="315"/>
      <c r="CB36" s="315"/>
      <c r="CC36" s="315"/>
      <c r="CD36" s="315"/>
      <c r="CE36" s="315"/>
      <c r="CF36" s="316"/>
      <c r="CG36" s="876"/>
      <c r="CH36" s="876"/>
      <c r="CI36" s="876"/>
      <c r="CJ36" s="876"/>
      <c r="CK36" s="876"/>
      <c r="CL36" s="876"/>
      <c r="CM36" s="876"/>
      <c r="CN36" s="877"/>
    </row>
    <row r="37" spans="6:92" ht="45" customHeight="1">
      <c r="F37" s="888"/>
      <c r="G37" s="908"/>
      <c r="H37" s="895"/>
      <c r="I37" s="896"/>
      <c r="J37" s="896"/>
      <c r="K37" s="896"/>
      <c r="L37" s="896"/>
      <c r="M37" s="896"/>
      <c r="N37" s="896"/>
      <c r="O37" s="896"/>
      <c r="P37" s="897"/>
      <c r="Q37" s="895"/>
      <c r="R37" s="896"/>
      <c r="S37" s="896"/>
      <c r="T37" s="896"/>
      <c r="U37" s="896"/>
      <c r="V37" s="896"/>
      <c r="W37" s="896"/>
      <c r="X37" s="896"/>
      <c r="Y37" s="896"/>
      <c r="Z37" s="896"/>
      <c r="AA37" s="896"/>
      <c r="AB37" s="897"/>
      <c r="AC37" s="895"/>
      <c r="AD37" s="896"/>
      <c r="AE37" s="896"/>
      <c r="AF37" s="896"/>
      <c r="AG37" s="896"/>
      <c r="AH37" s="896"/>
      <c r="AI37" s="897"/>
      <c r="AJ37" s="880" t="s">
        <v>14</v>
      </c>
      <c r="AK37" s="881"/>
      <c r="AL37" s="881"/>
      <c r="AM37" s="881"/>
      <c r="AN37" s="881"/>
      <c r="AO37" s="881"/>
      <c r="AP37" s="881"/>
      <c r="AQ37" s="881"/>
      <c r="AR37" s="881"/>
      <c r="AS37" s="881"/>
      <c r="AT37" s="881"/>
      <c r="AU37" s="881"/>
      <c r="AV37" s="881"/>
      <c r="AW37" s="882"/>
      <c r="AX37" s="312" t="s">
        <v>6</v>
      </c>
      <c r="AY37" s="313"/>
      <c r="AZ37" s="313"/>
      <c r="BA37" s="313"/>
      <c r="BB37" s="313"/>
      <c r="BC37" s="313" t="s">
        <v>737</v>
      </c>
      <c r="BD37" s="313"/>
      <c r="BE37" s="313"/>
      <c r="BF37" s="313"/>
      <c r="BG37" s="313"/>
      <c r="BH37" s="313" t="s">
        <v>738</v>
      </c>
      <c r="BI37" s="313"/>
      <c r="BJ37" s="313"/>
      <c r="BK37" s="313"/>
      <c r="BL37" s="313"/>
      <c r="BM37" s="313"/>
      <c r="BN37" s="313"/>
      <c r="BO37" s="313"/>
      <c r="BP37" s="313" t="s">
        <v>739</v>
      </c>
      <c r="BQ37" s="313"/>
      <c r="BR37" s="313"/>
      <c r="BS37" s="313"/>
      <c r="BT37" s="313"/>
      <c r="BU37" s="313"/>
      <c r="BV37" s="313"/>
      <c r="BW37" s="313"/>
      <c r="BX37" s="313"/>
      <c r="BY37" s="313"/>
      <c r="BZ37" s="313"/>
      <c r="CA37" s="313"/>
      <c r="CB37" s="313"/>
      <c r="CC37" s="313"/>
      <c r="CD37" s="313"/>
      <c r="CE37" s="313"/>
      <c r="CF37" s="314"/>
      <c r="CG37" s="876"/>
      <c r="CH37" s="876"/>
      <c r="CI37" s="876"/>
      <c r="CJ37" s="876"/>
      <c r="CK37" s="876"/>
      <c r="CL37" s="876"/>
      <c r="CM37" s="876"/>
      <c r="CN37" s="877"/>
    </row>
    <row r="38" spans="6:92" ht="45" customHeight="1">
      <c r="F38" s="888"/>
      <c r="G38" s="908"/>
      <c r="H38" s="895"/>
      <c r="I38" s="896"/>
      <c r="J38" s="896"/>
      <c r="K38" s="896"/>
      <c r="L38" s="896"/>
      <c r="M38" s="896"/>
      <c r="N38" s="896"/>
      <c r="O38" s="896"/>
      <c r="P38" s="897"/>
      <c r="Q38" s="895"/>
      <c r="R38" s="896"/>
      <c r="S38" s="896"/>
      <c r="T38" s="896"/>
      <c r="U38" s="896"/>
      <c r="V38" s="896"/>
      <c r="W38" s="896"/>
      <c r="X38" s="896"/>
      <c r="Y38" s="896"/>
      <c r="Z38" s="896"/>
      <c r="AA38" s="896"/>
      <c r="AB38" s="897"/>
      <c r="AC38" s="895"/>
      <c r="AD38" s="896"/>
      <c r="AE38" s="896"/>
      <c r="AF38" s="896"/>
      <c r="AG38" s="896"/>
      <c r="AH38" s="896"/>
      <c r="AI38" s="897"/>
      <c r="AJ38" s="883" t="s">
        <v>15</v>
      </c>
      <c r="AK38" s="884"/>
      <c r="AL38" s="884"/>
      <c r="AM38" s="884"/>
      <c r="AN38" s="884"/>
      <c r="AO38" s="884"/>
      <c r="AP38" s="884"/>
      <c r="AQ38" s="884"/>
      <c r="AR38" s="884"/>
      <c r="AS38" s="884"/>
      <c r="AT38" s="884"/>
      <c r="AU38" s="884"/>
      <c r="AV38" s="884"/>
      <c r="AW38" s="885"/>
      <c r="AX38" s="657" t="s">
        <v>6</v>
      </c>
      <c r="AY38" s="658"/>
      <c r="AZ38" s="658"/>
      <c r="BA38" s="658"/>
      <c r="BB38" s="659"/>
      <c r="BC38" s="658" t="s">
        <v>122</v>
      </c>
      <c r="BD38" s="658"/>
      <c r="BE38" s="658"/>
      <c r="BF38" s="658"/>
      <c r="BG38" s="659"/>
      <c r="BH38" s="658" t="s">
        <v>123</v>
      </c>
      <c r="BI38" s="658"/>
      <c r="BJ38" s="658"/>
      <c r="BK38" s="660"/>
      <c r="BL38" s="658"/>
      <c r="BM38" s="659"/>
      <c r="BN38" s="658"/>
      <c r="BO38" s="658"/>
      <c r="BP38" s="658" t="s">
        <v>124</v>
      </c>
      <c r="BQ38" s="658"/>
      <c r="BR38" s="658"/>
      <c r="BS38" s="658"/>
      <c r="BT38" s="658"/>
      <c r="BU38" s="658"/>
      <c r="BV38" s="661"/>
      <c r="BW38" s="658"/>
      <c r="BX38" s="658"/>
      <c r="BY38" s="661"/>
      <c r="BZ38" s="658"/>
      <c r="CA38" s="661"/>
      <c r="CB38" s="661"/>
      <c r="CC38" s="661"/>
      <c r="CD38" s="661"/>
      <c r="CE38" s="661"/>
      <c r="CF38" s="662"/>
      <c r="CG38" s="876"/>
      <c r="CH38" s="876"/>
      <c r="CI38" s="876"/>
      <c r="CJ38" s="876"/>
      <c r="CK38" s="876"/>
      <c r="CL38" s="876"/>
      <c r="CM38" s="876"/>
      <c r="CN38" s="877"/>
    </row>
    <row r="39" spans="6:92" ht="45" customHeight="1">
      <c r="F39" s="888"/>
      <c r="G39" s="908"/>
      <c r="H39" s="895"/>
      <c r="I39" s="896"/>
      <c r="J39" s="896"/>
      <c r="K39" s="896"/>
      <c r="L39" s="896"/>
      <c r="M39" s="896"/>
      <c r="N39" s="896"/>
      <c r="O39" s="896"/>
      <c r="P39" s="897"/>
      <c r="Q39" s="895"/>
      <c r="R39" s="896"/>
      <c r="S39" s="896"/>
      <c r="T39" s="896"/>
      <c r="U39" s="896"/>
      <c r="V39" s="896"/>
      <c r="W39" s="896"/>
      <c r="X39" s="896"/>
      <c r="Y39" s="896"/>
      <c r="Z39" s="896"/>
      <c r="AA39" s="896"/>
      <c r="AB39" s="897"/>
      <c r="AC39" s="895"/>
      <c r="AD39" s="896"/>
      <c r="AE39" s="896"/>
      <c r="AF39" s="896"/>
      <c r="AG39" s="896"/>
      <c r="AH39" s="896"/>
      <c r="AI39" s="897"/>
      <c r="AJ39" s="883" t="s">
        <v>210</v>
      </c>
      <c r="AK39" s="884"/>
      <c r="AL39" s="884"/>
      <c r="AM39" s="884"/>
      <c r="AN39" s="884"/>
      <c r="AO39" s="884"/>
      <c r="AP39" s="884"/>
      <c r="AQ39" s="884"/>
      <c r="AR39" s="884"/>
      <c r="AS39" s="884"/>
      <c r="AT39" s="884"/>
      <c r="AU39" s="884"/>
      <c r="AV39" s="884"/>
      <c r="AW39" s="885"/>
      <c r="AX39" s="657" t="s">
        <v>6</v>
      </c>
      <c r="AY39" s="658"/>
      <c r="AZ39" s="658"/>
      <c r="BA39" s="658"/>
      <c r="BB39" s="660"/>
      <c r="BC39" s="658" t="s">
        <v>7</v>
      </c>
      <c r="BD39" s="658"/>
      <c r="BE39" s="658"/>
      <c r="BF39" s="658"/>
      <c r="BG39" s="660"/>
      <c r="BH39" s="658" t="s">
        <v>209</v>
      </c>
      <c r="BI39" s="658"/>
      <c r="BJ39" s="658"/>
      <c r="BK39" s="660"/>
      <c r="BL39" s="658"/>
      <c r="BM39" s="658"/>
      <c r="BN39" s="658"/>
      <c r="BO39" s="658"/>
      <c r="BP39" s="658"/>
      <c r="BQ39" s="658"/>
      <c r="BR39" s="658"/>
      <c r="BS39" s="658"/>
      <c r="BT39" s="658"/>
      <c r="BU39" s="658"/>
      <c r="BV39" s="661"/>
      <c r="BW39" s="658"/>
      <c r="BX39" s="658"/>
      <c r="BY39" s="661"/>
      <c r="BZ39" s="658"/>
      <c r="CA39" s="661"/>
      <c r="CB39" s="661"/>
      <c r="CC39" s="661"/>
      <c r="CD39" s="661"/>
      <c r="CE39" s="661"/>
      <c r="CF39" s="662"/>
      <c r="CG39" s="876"/>
      <c r="CH39" s="876"/>
      <c r="CI39" s="876"/>
      <c r="CJ39" s="876"/>
      <c r="CK39" s="876"/>
      <c r="CL39" s="876"/>
      <c r="CM39" s="876"/>
      <c r="CN39" s="877"/>
    </row>
    <row r="40" spans="6:92" ht="45" customHeight="1" thickBot="1">
      <c r="F40" s="890"/>
      <c r="G40" s="909"/>
      <c r="H40" s="898"/>
      <c r="I40" s="899"/>
      <c r="J40" s="899"/>
      <c r="K40" s="899"/>
      <c r="L40" s="899"/>
      <c r="M40" s="899"/>
      <c r="N40" s="899"/>
      <c r="O40" s="899"/>
      <c r="P40" s="900"/>
      <c r="Q40" s="898"/>
      <c r="R40" s="899"/>
      <c r="S40" s="899"/>
      <c r="T40" s="899"/>
      <c r="U40" s="899"/>
      <c r="V40" s="899"/>
      <c r="W40" s="899"/>
      <c r="X40" s="899"/>
      <c r="Y40" s="899"/>
      <c r="Z40" s="899"/>
      <c r="AA40" s="899"/>
      <c r="AB40" s="900"/>
      <c r="AC40" s="898"/>
      <c r="AD40" s="899"/>
      <c r="AE40" s="899"/>
      <c r="AF40" s="899"/>
      <c r="AG40" s="899"/>
      <c r="AH40" s="899"/>
      <c r="AI40" s="900"/>
      <c r="AJ40" s="904" t="s">
        <v>712</v>
      </c>
      <c r="AK40" s="905"/>
      <c r="AL40" s="905"/>
      <c r="AM40" s="905"/>
      <c r="AN40" s="905"/>
      <c r="AO40" s="905"/>
      <c r="AP40" s="905"/>
      <c r="AQ40" s="905"/>
      <c r="AR40" s="905"/>
      <c r="AS40" s="905"/>
      <c r="AT40" s="905"/>
      <c r="AU40" s="905"/>
      <c r="AV40" s="905"/>
      <c r="AW40" s="906"/>
      <c r="AX40" s="663" t="s">
        <v>6</v>
      </c>
      <c r="AY40" s="664"/>
      <c r="AZ40" s="664"/>
      <c r="BA40" s="664"/>
      <c r="BB40" s="659"/>
      <c r="BC40" s="664" t="s">
        <v>17</v>
      </c>
      <c r="BD40" s="664"/>
      <c r="BE40" s="664"/>
      <c r="BF40" s="664"/>
      <c r="BG40" s="664"/>
      <c r="BH40" s="664"/>
      <c r="BI40" s="664"/>
      <c r="BJ40" s="659"/>
      <c r="BK40" s="664"/>
      <c r="BL40" s="664"/>
      <c r="BM40" s="664"/>
      <c r="BN40" s="664"/>
      <c r="BO40" s="664"/>
      <c r="BP40" s="664"/>
      <c r="BQ40" s="664"/>
      <c r="BR40" s="666"/>
      <c r="BS40" s="666"/>
      <c r="BT40" s="666"/>
      <c r="BU40" s="666"/>
      <c r="BV40" s="667"/>
      <c r="BW40" s="666"/>
      <c r="BX40" s="666"/>
      <c r="BY40" s="667"/>
      <c r="BZ40" s="666"/>
      <c r="CA40" s="667"/>
      <c r="CB40" s="667"/>
      <c r="CC40" s="667"/>
      <c r="CD40" s="667"/>
      <c r="CE40" s="667"/>
      <c r="CF40" s="667"/>
      <c r="CG40" s="878"/>
      <c r="CH40" s="878"/>
      <c r="CI40" s="878"/>
      <c r="CJ40" s="878"/>
      <c r="CK40" s="878"/>
      <c r="CL40" s="878"/>
      <c r="CM40" s="878"/>
      <c r="CN40" s="879"/>
    </row>
    <row r="41" spans="6:92" ht="45" customHeight="1">
      <c r="F41" s="886">
        <v>35</v>
      </c>
      <c r="G41" s="887"/>
      <c r="H41" s="892" t="s">
        <v>20</v>
      </c>
      <c r="I41" s="893"/>
      <c r="J41" s="893"/>
      <c r="K41" s="893"/>
      <c r="L41" s="893"/>
      <c r="M41" s="893"/>
      <c r="N41" s="893"/>
      <c r="O41" s="893"/>
      <c r="P41" s="894"/>
      <c r="Q41" s="892" t="s">
        <v>118</v>
      </c>
      <c r="R41" s="893"/>
      <c r="S41" s="893"/>
      <c r="T41" s="893"/>
      <c r="U41" s="893"/>
      <c r="V41" s="893"/>
      <c r="W41" s="893"/>
      <c r="X41" s="893"/>
      <c r="Y41" s="893"/>
      <c r="Z41" s="893"/>
      <c r="AA41" s="893"/>
      <c r="AB41" s="894"/>
      <c r="AC41" s="893" t="s">
        <v>21</v>
      </c>
      <c r="AD41" s="893"/>
      <c r="AE41" s="893"/>
      <c r="AF41" s="893"/>
      <c r="AG41" s="893"/>
      <c r="AH41" s="893"/>
      <c r="AI41" s="894"/>
      <c r="AJ41" s="901" t="s">
        <v>13</v>
      </c>
      <c r="AK41" s="902"/>
      <c r="AL41" s="902"/>
      <c r="AM41" s="902"/>
      <c r="AN41" s="902"/>
      <c r="AO41" s="902"/>
      <c r="AP41" s="902"/>
      <c r="AQ41" s="902"/>
      <c r="AR41" s="902"/>
      <c r="AS41" s="902"/>
      <c r="AT41" s="902"/>
      <c r="AU41" s="902"/>
      <c r="AV41" s="902"/>
      <c r="AW41" s="903"/>
      <c r="AX41" s="311" t="s">
        <v>6</v>
      </c>
      <c r="AY41" s="317"/>
      <c r="AZ41" s="317"/>
      <c r="BA41" s="317"/>
      <c r="BB41" s="317"/>
      <c r="BC41" s="317" t="s">
        <v>18</v>
      </c>
      <c r="BD41" s="317"/>
      <c r="BE41" s="317"/>
      <c r="BF41" s="317"/>
      <c r="BG41" s="317"/>
      <c r="BH41" s="317" t="s">
        <v>19</v>
      </c>
      <c r="BI41" s="317"/>
      <c r="BJ41" s="317"/>
      <c r="BK41" s="317"/>
      <c r="BL41" s="317"/>
      <c r="BM41" s="317"/>
      <c r="BN41" s="317"/>
      <c r="BO41" s="317"/>
      <c r="BP41" s="317"/>
      <c r="BQ41" s="317"/>
      <c r="BR41" s="317"/>
      <c r="BS41" s="317"/>
      <c r="BT41" s="317"/>
      <c r="BU41" s="317"/>
      <c r="BV41" s="317"/>
      <c r="BW41" s="317"/>
      <c r="BX41" s="317"/>
      <c r="BY41" s="317"/>
      <c r="BZ41" s="317"/>
      <c r="CA41" s="317"/>
      <c r="CB41" s="317"/>
      <c r="CC41" s="317"/>
      <c r="CD41" s="317"/>
      <c r="CE41" s="317"/>
      <c r="CF41" s="318"/>
      <c r="CG41" s="874" t="s">
        <v>713</v>
      </c>
      <c r="CH41" s="874"/>
      <c r="CI41" s="874"/>
      <c r="CJ41" s="874"/>
      <c r="CK41" s="874" t="s">
        <v>713</v>
      </c>
      <c r="CL41" s="874"/>
      <c r="CM41" s="874"/>
      <c r="CN41" s="875"/>
    </row>
    <row r="42" spans="6:92" ht="45" customHeight="1">
      <c r="F42" s="888"/>
      <c r="G42" s="889"/>
      <c r="H42" s="895"/>
      <c r="I42" s="896"/>
      <c r="J42" s="896"/>
      <c r="K42" s="896"/>
      <c r="L42" s="896"/>
      <c r="M42" s="896"/>
      <c r="N42" s="896"/>
      <c r="O42" s="896"/>
      <c r="P42" s="897"/>
      <c r="Q42" s="895"/>
      <c r="R42" s="896"/>
      <c r="S42" s="896"/>
      <c r="T42" s="896"/>
      <c r="U42" s="896"/>
      <c r="V42" s="896"/>
      <c r="W42" s="896"/>
      <c r="X42" s="896"/>
      <c r="Y42" s="896"/>
      <c r="Z42" s="896"/>
      <c r="AA42" s="896"/>
      <c r="AB42" s="897"/>
      <c r="AC42" s="896"/>
      <c r="AD42" s="896"/>
      <c r="AE42" s="896"/>
      <c r="AF42" s="896"/>
      <c r="AG42" s="896"/>
      <c r="AH42" s="896"/>
      <c r="AI42" s="897"/>
      <c r="AJ42" s="880" t="s">
        <v>130</v>
      </c>
      <c r="AK42" s="881"/>
      <c r="AL42" s="881"/>
      <c r="AM42" s="881"/>
      <c r="AN42" s="881"/>
      <c r="AO42" s="881"/>
      <c r="AP42" s="881"/>
      <c r="AQ42" s="881"/>
      <c r="AR42" s="881"/>
      <c r="AS42" s="881"/>
      <c r="AT42" s="881"/>
      <c r="AU42" s="881"/>
      <c r="AV42" s="881"/>
      <c r="AW42" s="882"/>
      <c r="AX42" s="312" t="s">
        <v>157</v>
      </c>
      <c r="AY42" s="313"/>
      <c r="AZ42" s="313"/>
      <c r="BA42" s="313"/>
      <c r="BB42" s="313"/>
      <c r="BC42" s="313" t="s">
        <v>158</v>
      </c>
      <c r="BD42" s="313"/>
      <c r="BE42" s="313"/>
      <c r="BF42" s="313"/>
      <c r="BG42" s="313"/>
      <c r="BH42" s="313"/>
      <c r="BI42" s="313"/>
      <c r="BJ42" s="313"/>
      <c r="BK42" s="313"/>
      <c r="BL42" s="313"/>
      <c r="BM42" s="313"/>
      <c r="BN42" s="313"/>
      <c r="BO42" s="313"/>
      <c r="BP42" s="313"/>
      <c r="BQ42" s="313"/>
      <c r="BR42" s="313"/>
      <c r="BS42" s="313"/>
      <c r="BT42" s="313"/>
      <c r="BU42" s="313"/>
      <c r="BV42" s="313"/>
      <c r="BW42" s="313"/>
      <c r="BX42" s="313"/>
      <c r="BY42" s="313"/>
      <c r="BZ42" s="313"/>
      <c r="CA42" s="313"/>
      <c r="CB42" s="313"/>
      <c r="CC42" s="313"/>
      <c r="CD42" s="313"/>
      <c r="CE42" s="313"/>
      <c r="CF42" s="314"/>
      <c r="CG42" s="876"/>
      <c r="CH42" s="876"/>
      <c r="CI42" s="876"/>
      <c r="CJ42" s="876"/>
      <c r="CK42" s="876"/>
      <c r="CL42" s="876"/>
      <c r="CM42" s="876"/>
      <c r="CN42" s="877"/>
    </row>
    <row r="43" spans="6:92" ht="45" customHeight="1">
      <c r="F43" s="888"/>
      <c r="G43" s="889"/>
      <c r="H43" s="895"/>
      <c r="I43" s="896"/>
      <c r="J43" s="896"/>
      <c r="K43" s="896"/>
      <c r="L43" s="896"/>
      <c r="M43" s="896"/>
      <c r="N43" s="896"/>
      <c r="O43" s="896"/>
      <c r="P43" s="897"/>
      <c r="Q43" s="895"/>
      <c r="R43" s="896"/>
      <c r="S43" s="896"/>
      <c r="T43" s="896"/>
      <c r="U43" s="896"/>
      <c r="V43" s="896"/>
      <c r="W43" s="896"/>
      <c r="X43" s="896"/>
      <c r="Y43" s="896"/>
      <c r="Z43" s="896"/>
      <c r="AA43" s="896"/>
      <c r="AB43" s="897"/>
      <c r="AC43" s="896"/>
      <c r="AD43" s="896"/>
      <c r="AE43" s="896"/>
      <c r="AF43" s="896"/>
      <c r="AG43" s="896"/>
      <c r="AH43" s="896"/>
      <c r="AI43" s="897"/>
      <c r="AJ43" s="880" t="s">
        <v>731</v>
      </c>
      <c r="AK43" s="881"/>
      <c r="AL43" s="881"/>
      <c r="AM43" s="881"/>
      <c r="AN43" s="881"/>
      <c r="AO43" s="881"/>
      <c r="AP43" s="881"/>
      <c r="AQ43" s="881"/>
      <c r="AR43" s="881"/>
      <c r="AS43" s="881"/>
      <c r="AT43" s="881"/>
      <c r="AU43" s="881"/>
      <c r="AV43" s="881"/>
      <c r="AW43" s="882"/>
      <c r="AX43" s="312" t="s">
        <v>157</v>
      </c>
      <c r="AY43" s="313"/>
      <c r="AZ43" s="313"/>
      <c r="BA43" s="313"/>
      <c r="BB43" s="313"/>
      <c r="BC43" s="313" t="s">
        <v>158</v>
      </c>
      <c r="BD43" s="313"/>
      <c r="BE43" s="313"/>
      <c r="BF43" s="313"/>
      <c r="BG43" s="313"/>
      <c r="BH43" s="313"/>
      <c r="BI43" s="313"/>
      <c r="BJ43" s="313"/>
      <c r="BK43" s="313"/>
      <c r="BL43" s="313"/>
      <c r="BM43" s="313"/>
      <c r="BN43" s="313"/>
      <c r="BO43" s="313"/>
      <c r="BP43" s="313"/>
      <c r="BQ43" s="313"/>
      <c r="BR43" s="313"/>
      <c r="BS43" s="313"/>
      <c r="BT43" s="313"/>
      <c r="BU43" s="313"/>
      <c r="BV43" s="313"/>
      <c r="BW43" s="313"/>
      <c r="BX43" s="313"/>
      <c r="BY43" s="313"/>
      <c r="BZ43" s="313"/>
      <c r="CA43" s="313"/>
      <c r="CB43" s="313"/>
      <c r="CC43" s="313"/>
      <c r="CD43" s="313"/>
      <c r="CE43" s="313"/>
      <c r="CF43" s="314"/>
      <c r="CG43" s="876"/>
      <c r="CH43" s="876"/>
      <c r="CI43" s="876"/>
      <c r="CJ43" s="876"/>
      <c r="CK43" s="876"/>
      <c r="CL43" s="876"/>
      <c r="CM43" s="876"/>
      <c r="CN43" s="877"/>
    </row>
    <row r="44" spans="6:92" ht="45" customHeight="1">
      <c r="F44" s="888"/>
      <c r="G44" s="889"/>
      <c r="H44" s="895"/>
      <c r="I44" s="896"/>
      <c r="J44" s="896"/>
      <c r="K44" s="896"/>
      <c r="L44" s="896"/>
      <c r="M44" s="896"/>
      <c r="N44" s="896"/>
      <c r="O44" s="896"/>
      <c r="P44" s="897"/>
      <c r="Q44" s="895"/>
      <c r="R44" s="896"/>
      <c r="S44" s="896"/>
      <c r="T44" s="896"/>
      <c r="U44" s="896"/>
      <c r="V44" s="896"/>
      <c r="W44" s="896"/>
      <c r="X44" s="896"/>
      <c r="Y44" s="896"/>
      <c r="Z44" s="896"/>
      <c r="AA44" s="896"/>
      <c r="AB44" s="897"/>
      <c r="AC44" s="896"/>
      <c r="AD44" s="896"/>
      <c r="AE44" s="896"/>
      <c r="AF44" s="896"/>
      <c r="AG44" s="896"/>
      <c r="AH44" s="896"/>
      <c r="AI44" s="897"/>
      <c r="AJ44" s="880" t="s">
        <v>732</v>
      </c>
      <c r="AK44" s="881"/>
      <c r="AL44" s="881"/>
      <c r="AM44" s="881"/>
      <c r="AN44" s="881"/>
      <c r="AO44" s="881"/>
      <c r="AP44" s="881"/>
      <c r="AQ44" s="881"/>
      <c r="AR44" s="881"/>
      <c r="AS44" s="881"/>
      <c r="AT44" s="881"/>
      <c r="AU44" s="881"/>
      <c r="AV44" s="881"/>
      <c r="AW44" s="882"/>
      <c r="AX44" s="312" t="s">
        <v>157</v>
      </c>
      <c r="AY44" s="313"/>
      <c r="AZ44" s="313"/>
      <c r="BA44" s="313"/>
      <c r="BB44" s="313"/>
      <c r="BC44" s="313" t="s">
        <v>158</v>
      </c>
      <c r="BD44" s="313"/>
      <c r="BE44" s="313"/>
      <c r="BF44" s="313"/>
      <c r="BG44" s="313"/>
      <c r="BH44" s="313"/>
      <c r="BI44" s="313"/>
      <c r="BJ44" s="313"/>
      <c r="BK44" s="313"/>
      <c r="BL44" s="313"/>
      <c r="BM44" s="313"/>
      <c r="BN44" s="313"/>
      <c r="BO44" s="313"/>
      <c r="BP44" s="313"/>
      <c r="BQ44" s="313"/>
      <c r="BR44" s="313"/>
      <c r="BS44" s="313"/>
      <c r="BT44" s="313"/>
      <c r="BU44" s="313"/>
      <c r="BV44" s="313"/>
      <c r="BW44" s="313"/>
      <c r="BX44" s="313"/>
      <c r="BY44" s="313"/>
      <c r="BZ44" s="313"/>
      <c r="CA44" s="313"/>
      <c r="CB44" s="313"/>
      <c r="CC44" s="313"/>
      <c r="CD44" s="313"/>
      <c r="CE44" s="313"/>
      <c r="CF44" s="314"/>
      <c r="CG44" s="876"/>
      <c r="CH44" s="876"/>
      <c r="CI44" s="876"/>
      <c r="CJ44" s="876"/>
      <c r="CK44" s="876"/>
      <c r="CL44" s="876"/>
      <c r="CM44" s="876"/>
      <c r="CN44" s="877"/>
    </row>
    <row r="45" spans="6:92" ht="45" customHeight="1">
      <c r="F45" s="888"/>
      <c r="G45" s="889"/>
      <c r="H45" s="895"/>
      <c r="I45" s="896"/>
      <c r="J45" s="896"/>
      <c r="K45" s="896"/>
      <c r="L45" s="896"/>
      <c r="M45" s="896"/>
      <c r="N45" s="896"/>
      <c r="O45" s="896"/>
      <c r="P45" s="897"/>
      <c r="Q45" s="895"/>
      <c r="R45" s="896"/>
      <c r="S45" s="896"/>
      <c r="T45" s="896"/>
      <c r="U45" s="896"/>
      <c r="V45" s="896"/>
      <c r="W45" s="896"/>
      <c r="X45" s="896"/>
      <c r="Y45" s="896"/>
      <c r="Z45" s="896"/>
      <c r="AA45" s="896"/>
      <c r="AB45" s="897"/>
      <c r="AC45" s="896"/>
      <c r="AD45" s="896"/>
      <c r="AE45" s="896"/>
      <c r="AF45" s="896"/>
      <c r="AG45" s="896"/>
      <c r="AH45" s="896"/>
      <c r="AI45" s="897"/>
      <c r="AJ45" s="880" t="s">
        <v>132</v>
      </c>
      <c r="AK45" s="881"/>
      <c r="AL45" s="881"/>
      <c r="AM45" s="881"/>
      <c r="AN45" s="881"/>
      <c r="AO45" s="881"/>
      <c r="AP45" s="881"/>
      <c r="AQ45" s="881"/>
      <c r="AR45" s="881"/>
      <c r="AS45" s="881"/>
      <c r="AT45" s="881"/>
      <c r="AU45" s="881"/>
      <c r="AV45" s="881"/>
      <c r="AW45" s="882"/>
      <c r="AX45" s="312" t="s">
        <v>6</v>
      </c>
      <c r="AY45" s="313"/>
      <c r="AZ45" s="313"/>
      <c r="BA45" s="313"/>
      <c r="BB45" s="313"/>
      <c r="BC45" s="313" t="s">
        <v>293</v>
      </c>
      <c r="BD45" s="313"/>
      <c r="BE45" s="313"/>
      <c r="BF45" s="313"/>
      <c r="BG45" s="313"/>
      <c r="BH45" s="313" t="s">
        <v>16</v>
      </c>
      <c r="BI45" s="313"/>
      <c r="BJ45" s="313"/>
      <c r="BK45" s="313"/>
      <c r="BL45" s="313"/>
      <c r="BM45" s="313"/>
      <c r="BN45" s="313"/>
      <c r="BO45" s="313"/>
      <c r="BP45" s="313"/>
      <c r="BQ45" s="313"/>
      <c r="BR45" s="313"/>
      <c r="BS45" s="313"/>
      <c r="BT45" s="313"/>
      <c r="BU45" s="313"/>
      <c r="BV45" s="313"/>
      <c r="BW45" s="313"/>
      <c r="BX45" s="313"/>
      <c r="BY45" s="313"/>
      <c r="BZ45" s="313"/>
      <c r="CA45" s="313"/>
      <c r="CB45" s="313"/>
      <c r="CC45" s="313"/>
      <c r="CD45" s="313"/>
      <c r="CE45" s="313"/>
      <c r="CF45" s="314"/>
      <c r="CG45" s="876"/>
      <c r="CH45" s="876"/>
      <c r="CI45" s="876"/>
      <c r="CJ45" s="876"/>
      <c r="CK45" s="876"/>
      <c r="CL45" s="876"/>
      <c r="CM45" s="876"/>
      <c r="CN45" s="877"/>
    </row>
    <row r="46" spans="6:92" ht="45" customHeight="1">
      <c r="F46" s="888"/>
      <c r="G46" s="889"/>
      <c r="H46" s="895"/>
      <c r="I46" s="896"/>
      <c r="J46" s="896"/>
      <c r="K46" s="896"/>
      <c r="L46" s="896"/>
      <c r="M46" s="896"/>
      <c r="N46" s="896"/>
      <c r="O46" s="896"/>
      <c r="P46" s="897"/>
      <c r="Q46" s="895"/>
      <c r="R46" s="896"/>
      <c r="S46" s="896"/>
      <c r="T46" s="896"/>
      <c r="U46" s="896"/>
      <c r="V46" s="896"/>
      <c r="W46" s="896"/>
      <c r="X46" s="896"/>
      <c r="Y46" s="896"/>
      <c r="Z46" s="896"/>
      <c r="AA46" s="896"/>
      <c r="AB46" s="897"/>
      <c r="AC46" s="896"/>
      <c r="AD46" s="896"/>
      <c r="AE46" s="896"/>
      <c r="AF46" s="896"/>
      <c r="AG46" s="896"/>
      <c r="AH46" s="896"/>
      <c r="AI46" s="897"/>
      <c r="AJ46" s="880" t="s">
        <v>159</v>
      </c>
      <c r="AK46" s="881"/>
      <c r="AL46" s="881"/>
      <c r="AM46" s="881"/>
      <c r="AN46" s="881"/>
      <c r="AO46" s="881"/>
      <c r="AP46" s="881"/>
      <c r="AQ46" s="881"/>
      <c r="AR46" s="881"/>
      <c r="AS46" s="881"/>
      <c r="AT46" s="881"/>
      <c r="AU46" s="881"/>
      <c r="AV46" s="881"/>
      <c r="AW46" s="882"/>
      <c r="AX46" s="312" t="s">
        <v>6</v>
      </c>
      <c r="AY46" s="313"/>
      <c r="AZ46" s="313"/>
      <c r="BA46" s="313"/>
      <c r="BB46" s="313"/>
      <c r="BC46" s="313" t="s">
        <v>17</v>
      </c>
      <c r="BD46" s="313"/>
      <c r="BE46" s="313"/>
      <c r="BF46" s="313"/>
      <c r="BG46" s="313"/>
      <c r="BH46" s="313"/>
      <c r="BI46" s="313"/>
      <c r="BJ46" s="313"/>
      <c r="BK46" s="313"/>
      <c r="BL46" s="313"/>
      <c r="BM46" s="313"/>
      <c r="BN46" s="313"/>
      <c r="BO46" s="313"/>
      <c r="BP46" s="313"/>
      <c r="BQ46" s="313"/>
      <c r="BR46" s="313"/>
      <c r="BS46" s="313"/>
      <c r="BT46" s="313"/>
      <c r="BU46" s="313"/>
      <c r="BV46" s="313"/>
      <c r="BW46" s="313"/>
      <c r="BX46" s="313"/>
      <c r="BY46" s="313"/>
      <c r="BZ46" s="313"/>
      <c r="CA46" s="313"/>
      <c r="CB46" s="313"/>
      <c r="CC46" s="313"/>
      <c r="CD46" s="313"/>
      <c r="CE46" s="313"/>
      <c r="CF46" s="314"/>
      <c r="CG46" s="876"/>
      <c r="CH46" s="876"/>
      <c r="CI46" s="876"/>
      <c r="CJ46" s="876"/>
      <c r="CK46" s="876"/>
      <c r="CL46" s="876"/>
      <c r="CM46" s="876"/>
      <c r="CN46" s="877"/>
    </row>
    <row r="47" spans="6:92" ht="45" customHeight="1">
      <c r="F47" s="888"/>
      <c r="G47" s="889"/>
      <c r="H47" s="895"/>
      <c r="I47" s="896"/>
      <c r="J47" s="896"/>
      <c r="K47" s="896"/>
      <c r="L47" s="896"/>
      <c r="M47" s="896"/>
      <c r="N47" s="896"/>
      <c r="O47" s="896"/>
      <c r="P47" s="897"/>
      <c r="Q47" s="895"/>
      <c r="R47" s="896"/>
      <c r="S47" s="896"/>
      <c r="T47" s="896"/>
      <c r="U47" s="896"/>
      <c r="V47" s="896"/>
      <c r="W47" s="896"/>
      <c r="X47" s="896"/>
      <c r="Y47" s="896"/>
      <c r="Z47" s="896"/>
      <c r="AA47" s="896"/>
      <c r="AB47" s="897"/>
      <c r="AC47" s="896"/>
      <c r="AD47" s="896"/>
      <c r="AE47" s="896"/>
      <c r="AF47" s="896"/>
      <c r="AG47" s="896"/>
      <c r="AH47" s="896"/>
      <c r="AI47" s="897"/>
      <c r="AJ47" s="880" t="s">
        <v>133</v>
      </c>
      <c r="AK47" s="881"/>
      <c r="AL47" s="881"/>
      <c r="AM47" s="881"/>
      <c r="AN47" s="881"/>
      <c r="AO47" s="881"/>
      <c r="AP47" s="881"/>
      <c r="AQ47" s="881"/>
      <c r="AR47" s="881"/>
      <c r="AS47" s="881"/>
      <c r="AT47" s="881"/>
      <c r="AU47" s="881"/>
      <c r="AV47" s="881"/>
      <c r="AW47" s="882"/>
      <c r="AX47" s="312" t="s">
        <v>6</v>
      </c>
      <c r="AY47" s="313"/>
      <c r="AZ47" s="313"/>
      <c r="BA47" s="313"/>
      <c r="BB47" s="313"/>
      <c r="BC47" s="313" t="s">
        <v>17</v>
      </c>
      <c r="BD47" s="313"/>
      <c r="BE47" s="313"/>
      <c r="BF47" s="313"/>
      <c r="BG47" s="313"/>
      <c r="BH47" s="313"/>
      <c r="BI47" s="313"/>
      <c r="BJ47" s="313"/>
      <c r="BK47" s="313"/>
      <c r="BL47" s="313"/>
      <c r="BM47" s="313"/>
      <c r="BN47" s="313"/>
      <c r="BO47" s="313"/>
      <c r="BP47" s="313"/>
      <c r="BQ47" s="313"/>
      <c r="BR47" s="313"/>
      <c r="BS47" s="313"/>
      <c r="BT47" s="313"/>
      <c r="BU47" s="313"/>
      <c r="BV47" s="313"/>
      <c r="BW47" s="313"/>
      <c r="BX47" s="313"/>
      <c r="BY47" s="313"/>
      <c r="BZ47" s="313"/>
      <c r="CA47" s="313"/>
      <c r="CB47" s="313"/>
      <c r="CC47" s="313"/>
      <c r="CD47" s="313"/>
      <c r="CE47" s="313"/>
      <c r="CF47" s="314"/>
      <c r="CG47" s="876"/>
      <c r="CH47" s="876"/>
      <c r="CI47" s="876"/>
      <c r="CJ47" s="876"/>
      <c r="CK47" s="876"/>
      <c r="CL47" s="876"/>
      <c r="CM47" s="876"/>
      <c r="CN47" s="877"/>
    </row>
    <row r="48" spans="6:92" ht="45" customHeight="1">
      <c r="F48" s="888"/>
      <c r="G48" s="889"/>
      <c r="H48" s="895"/>
      <c r="I48" s="896"/>
      <c r="J48" s="896"/>
      <c r="K48" s="896"/>
      <c r="L48" s="896"/>
      <c r="M48" s="896"/>
      <c r="N48" s="896"/>
      <c r="O48" s="896"/>
      <c r="P48" s="897"/>
      <c r="Q48" s="895"/>
      <c r="R48" s="896"/>
      <c r="S48" s="896"/>
      <c r="T48" s="896"/>
      <c r="U48" s="896"/>
      <c r="V48" s="896"/>
      <c r="W48" s="896"/>
      <c r="X48" s="896"/>
      <c r="Y48" s="896"/>
      <c r="Z48" s="896"/>
      <c r="AA48" s="896"/>
      <c r="AB48" s="897"/>
      <c r="AC48" s="896"/>
      <c r="AD48" s="896"/>
      <c r="AE48" s="896"/>
      <c r="AF48" s="896"/>
      <c r="AG48" s="896"/>
      <c r="AH48" s="896"/>
      <c r="AI48" s="897"/>
      <c r="AJ48" s="880" t="s">
        <v>296</v>
      </c>
      <c r="AK48" s="881"/>
      <c r="AL48" s="881"/>
      <c r="AM48" s="881"/>
      <c r="AN48" s="881"/>
      <c r="AO48" s="881"/>
      <c r="AP48" s="881"/>
      <c r="AQ48" s="881"/>
      <c r="AR48" s="881"/>
      <c r="AS48" s="881"/>
      <c r="AT48" s="881"/>
      <c r="AU48" s="881"/>
      <c r="AV48" s="881"/>
      <c r="AW48" s="882"/>
      <c r="AX48" s="312" t="s">
        <v>6</v>
      </c>
      <c r="AY48" s="313"/>
      <c r="AZ48" s="313"/>
      <c r="BA48" s="313"/>
      <c r="BB48" s="313"/>
      <c r="BC48" s="313" t="s">
        <v>17</v>
      </c>
      <c r="BD48" s="313"/>
      <c r="BE48" s="313"/>
      <c r="BF48" s="313"/>
      <c r="BG48" s="313"/>
      <c r="BH48" s="313"/>
      <c r="BI48" s="313"/>
      <c r="BJ48" s="313"/>
      <c r="BK48" s="313"/>
      <c r="BL48" s="313"/>
      <c r="BM48" s="313"/>
      <c r="BN48" s="313"/>
      <c r="BO48" s="313"/>
      <c r="BP48" s="313"/>
      <c r="BQ48" s="313"/>
      <c r="BR48" s="313"/>
      <c r="BS48" s="313"/>
      <c r="BT48" s="313"/>
      <c r="BU48" s="313"/>
      <c r="BV48" s="313"/>
      <c r="BW48" s="313"/>
      <c r="BX48" s="313"/>
      <c r="BY48" s="313"/>
      <c r="BZ48" s="313"/>
      <c r="CA48" s="313"/>
      <c r="CB48" s="313"/>
      <c r="CC48" s="313"/>
      <c r="CD48" s="313"/>
      <c r="CE48" s="313"/>
      <c r="CF48" s="314"/>
      <c r="CG48" s="876"/>
      <c r="CH48" s="876"/>
      <c r="CI48" s="876"/>
      <c r="CJ48" s="876"/>
      <c r="CK48" s="876"/>
      <c r="CL48" s="876"/>
      <c r="CM48" s="876"/>
      <c r="CN48" s="877"/>
    </row>
    <row r="49" spans="6:92" ht="45" customHeight="1">
      <c r="F49" s="888"/>
      <c r="G49" s="889"/>
      <c r="H49" s="895"/>
      <c r="I49" s="896"/>
      <c r="J49" s="896"/>
      <c r="K49" s="896"/>
      <c r="L49" s="896"/>
      <c r="M49" s="896"/>
      <c r="N49" s="896"/>
      <c r="O49" s="896"/>
      <c r="P49" s="897"/>
      <c r="Q49" s="895"/>
      <c r="R49" s="896"/>
      <c r="S49" s="896"/>
      <c r="T49" s="896"/>
      <c r="U49" s="896"/>
      <c r="V49" s="896"/>
      <c r="W49" s="896"/>
      <c r="X49" s="896"/>
      <c r="Y49" s="896"/>
      <c r="Z49" s="896"/>
      <c r="AA49" s="896"/>
      <c r="AB49" s="897"/>
      <c r="AC49" s="896"/>
      <c r="AD49" s="896"/>
      <c r="AE49" s="896"/>
      <c r="AF49" s="896"/>
      <c r="AG49" s="896"/>
      <c r="AH49" s="896"/>
      <c r="AI49" s="897"/>
      <c r="AJ49" s="880" t="s">
        <v>12</v>
      </c>
      <c r="AK49" s="881"/>
      <c r="AL49" s="881"/>
      <c r="AM49" s="881"/>
      <c r="AN49" s="881"/>
      <c r="AO49" s="881"/>
      <c r="AP49" s="881"/>
      <c r="AQ49" s="881"/>
      <c r="AR49" s="881"/>
      <c r="AS49" s="881"/>
      <c r="AT49" s="881"/>
      <c r="AU49" s="881"/>
      <c r="AV49" s="881"/>
      <c r="AW49" s="882"/>
      <c r="AX49" s="312" t="s">
        <v>6</v>
      </c>
      <c r="AY49" s="313"/>
      <c r="AZ49" s="313"/>
      <c r="BA49" s="313"/>
      <c r="BB49" s="313"/>
      <c r="BC49" s="313" t="s">
        <v>7</v>
      </c>
      <c r="BD49" s="313"/>
      <c r="BE49" s="313"/>
      <c r="BF49" s="313"/>
      <c r="BG49" s="313"/>
      <c r="BH49" s="313" t="s">
        <v>16</v>
      </c>
      <c r="BI49" s="313"/>
      <c r="BJ49" s="313"/>
      <c r="BK49" s="313"/>
      <c r="BL49" s="313"/>
      <c r="BM49" s="313"/>
      <c r="BN49" s="313"/>
      <c r="BO49" s="313"/>
      <c r="BP49" s="313"/>
      <c r="BQ49" s="313"/>
      <c r="BR49" s="313"/>
      <c r="BS49" s="313"/>
      <c r="BT49" s="313"/>
      <c r="BU49" s="313"/>
      <c r="BV49" s="315"/>
      <c r="BW49" s="313"/>
      <c r="BX49" s="313"/>
      <c r="BY49" s="315"/>
      <c r="BZ49" s="315"/>
      <c r="CA49" s="315"/>
      <c r="CB49" s="315"/>
      <c r="CC49" s="315"/>
      <c r="CD49" s="315"/>
      <c r="CE49" s="315"/>
      <c r="CF49" s="316"/>
      <c r="CG49" s="876"/>
      <c r="CH49" s="876"/>
      <c r="CI49" s="876"/>
      <c r="CJ49" s="876"/>
      <c r="CK49" s="876"/>
      <c r="CL49" s="876"/>
      <c r="CM49" s="876"/>
      <c r="CN49" s="877"/>
    </row>
    <row r="50" spans="6:92" ht="45" customHeight="1">
      <c r="F50" s="888"/>
      <c r="G50" s="889"/>
      <c r="H50" s="895"/>
      <c r="I50" s="896"/>
      <c r="J50" s="896"/>
      <c r="K50" s="896"/>
      <c r="L50" s="896"/>
      <c r="M50" s="896"/>
      <c r="N50" s="896"/>
      <c r="O50" s="896"/>
      <c r="P50" s="897"/>
      <c r="Q50" s="895"/>
      <c r="R50" s="896"/>
      <c r="S50" s="896"/>
      <c r="T50" s="896"/>
      <c r="U50" s="896"/>
      <c r="V50" s="896"/>
      <c r="W50" s="896"/>
      <c r="X50" s="896"/>
      <c r="Y50" s="896"/>
      <c r="Z50" s="896"/>
      <c r="AA50" s="896"/>
      <c r="AB50" s="897"/>
      <c r="AC50" s="896"/>
      <c r="AD50" s="896"/>
      <c r="AE50" s="896"/>
      <c r="AF50" s="896"/>
      <c r="AG50" s="896"/>
      <c r="AH50" s="896"/>
      <c r="AI50" s="897"/>
      <c r="AJ50" s="880" t="s">
        <v>734</v>
      </c>
      <c r="AK50" s="881"/>
      <c r="AL50" s="881"/>
      <c r="AM50" s="881"/>
      <c r="AN50" s="881"/>
      <c r="AO50" s="881"/>
      <c r="AP50" s="881"/>
      <c r="AQ50" s="881"/>
      <c r="AR50" s="881"/>
      <c r="AS50" s="881"/>
      <c r="AT50" s="881"/>
      <c r="AU50" s="881"/>
      <c r="AV50" s="881"/>
      <c r="AW50" s="882"/>
      <c r="AX50" s="312" t="s">
        <v>6</v>
      </c>
      <c r="AY50" s="313"/>
      <c r="AZ50" s="313"/>
      <c r="BA50" s="313"/>
      <c r="BB50" s="313"/>
      <c r="BC50" s="313" t="s">
        <v>17</v>
      </c>
      <c r="BD50" s="313"/>
      <c r="BE50" s="313"/>
      <c r="BF50" s="313"/>
      <c r="BG50" s="313"/>
      <c r="BH50" s="313"/>
      <c r="BI50" s="313"/>
      <c r="BJ50" s="313"/>
      <c r="BK50" s="313"/>
      <c r="BL50" s="313"/>
      <c r="BM50" s="313"/>
      <c r="BN50" s="313"/>
      <c r="BO50" s="313"/>
      <c r="BP50" s="313"/>
      <c r="BQ50" s="313"/>
      <c r="BR50" s="313"/>
      <c r="BS50" s="313"/>
      <c r="BT50" s="313"/>
      <c r="BU50" s="313"/>
      <c r="BV50" s="313"/>
      <c r="BW50" s="313"/>
      <c r="BX50" s="313"/>
      <c r="BY50" s="313"/>
      <c r="BZ50" s="313"/>
      <c r="CA50" s="313"/>
      <c r="CB50" s="313"/>
      <c r="CC50" s="313"/>
      <c r="CD50" s="313"/>
      <c r="CE50" s="313"/>
      <c r="CF50" s="314"/>
      <c r="CG50" s="876"/>
      <c r="CH50" s="876"/>
      <c r="CI50" s="876"/>
      <c r="CJ50" s="876"/>
      <c r="CK50" s="876"/>
      <c r="CL50" s="876"/>
      <c r="CM50" s="876"/>
      <c r="CN50" s="877"/>
    </row>
    <row r="51" spans="6:92" ht="45" customHeight="1">
      <c r="F51" s="888"/>
      <c r="G51" s="889"/>
      <c r="H51" s="895"/>
      <c r="I51" s="896"/>
      <c r="J51" s="896"/>
      <c r="K51" s="896"/>
      <c r="L51" s="896"/>
      <c r="M51" s="896"/>
      <c r="N51" s="896"/>
      <c r="O51" s="896"/>
      <c r="P51" s="897"/>
      <c r="Q51" s="895"/>
      <c r="R51" s="896"/>
      <c r="S51" s="896"/>
      <c r="T51" s="896"/>
      <c r="U51" s="896"/>
      <c r="V51" s="896"/>
      <c r="W51" s="896"/>
      <c r="X51" s="896"/>
      <c r="Y51" s="896"/>
      <c r="Z51" s="896"/>
      <c r="AA51" s="896"/>
      <c r="AB51" s="897"/>
      <c r="AC51" s="896"/>
      <c r="AD51" s="896"/>
      <c r="AE51" s="896"/>
      <c r="AF51" s="896"/>
      <c r="AG51" s="896"/>
      <c r="AH51" s="896"/>
      <c r="AI51" s="897"/>
      <c r="AJ51" s="880" t="s">
        <v>735</v>
      </c>
      <c r="AK51" s="881"/>
      <c r="AL51" s="881"/>
      <c r="AM51" s="881"/>
      <c r="AN51" s="881"/>
      <c r="AO51" s="881"/>
      <c r="AP51" s="881"/>
      <c r="AQ51" s="881"/>
      <c r="AR51" s="881"/>
      <c r="AS51" s="881"/>
      <c r="AT51" s="881"/>
      <c r="AU51" s="881"/>
      <c r="AV51" s="881"/>
      <c r="AW51" s="882"/>
      <c r="AX51" s="312" t="s">
        <v>6</v>
      </c>
      <c r="AY51" s="313"/>
      <c r="AZ51" s="313"/>
      <c r="BA51" s="313"/>
      <c r="BB51" s="313"/>
      <c r="BC51" s="313" t="s">
        <v>17</v>
      </c>
      <c r="BD51" s="313"/>
      <c r="BE51" s="313"/>
      <c r="BF51" s="313"/>
      <c r="BG51" s="313"/>
      <c r="BH51" s="313"/>
      <c r="BI51" s="313"/>
      <c r="BJ51" s="313"/>
      <c r="BK51" s="313"/>
      <c r="BL51" s="313"/>
      <c r="BM51" s="313"/>
      <c r="BN51" s="313"/>
      <c r="BO51" s="313"/>
      <c r="BP51" s="313"/>
      <c r="BQ51" s="313"/>
      <c r="BR51" s="313"/>
      <c r="BS51" s="313"/>
      <c r="BT51" s="313"/>
      <c r="BU51" s="313"/>
      <c r="BV51" s="313"/>
      <c r="BW51" s="313"/>
      <c r="BX51" s="313"/>
      <c r="BY51" s="313"/>
      <c r="BZ51" s="313"/>
      <c r="CA51" s="313"/>
      <c r="CB51" s="313"/>
      <c r="CC51" s="313"/>
      <c r="CD51" s="313"/>
      <c r="CE51" s="313"/>
      <c r="CF51" s="314"/>
      <c r="CG51" s="876"/>
      <c r="CH51" s="876"/>
      <c r="CI51" s="876"/>
      <c r="CJ51" s="876"/>
      <c r="CK51" s="876"/>
      <c r="CL51" s="876"/>
      <c r="CM51" s="876"/>
      <c r="CN51" s="877"/>
    </row>
    <row r="52" spans="6:92" ht="45" customHeight="1">
      <c r="F52" s="888"/>
      <c r="G52" s="889"/>
      <c r="H52" s="895"/>
      <c r="I52" s="896"/>
      <c r="J52" s="896"/>
      <c r="K52" s="896"/>
      <c r="L52" s="896"/>
      <c r="M52" s="896"/>
      <c r="N52" s="896"/>
      <c r="O52" s="896"/>
      <c r="P52" s="897"/>
      <c r="Q52" s="895"/>
      <c r="R52" s="896"/>
      <c r="S52" s="896"/>
      <c r="T52" s="896"/>
      <c r="U52" s="896"/>
      <c r="V52" s="896"/>
      <c r="W52" s="896"/>
      <c r="X52" s="896"/>
      <c r="Y52" s="896"/>
      <c r="Z52" s="896"/>
      <c r="AA52" s="896"/>
      <c r="AB52" s="897"/>
      <c r="AC52" s="896"/>
      <c r="AD52" s="896"/>
      <c r="AE52" s="896"/>
      <c r="AF52" s="896"/>
      <c r="AG52" s="896"/>
      <c r="AH52" s="896"/>
      <c r="AI52" s="897"/>
      <c r="AJ52" s="880" t="s">
        <v>736</v>
      </c>
      <c r="AK52" s="881"/>
      <c r="AL52" s="881"/>
      <c r="AM52" s="881"/>
      <c r="AN52" s="881"/>
      <c r="AO52" s="881"/>
      <c r="AP52" s="881"/>
      <c r="AQ52" s="881"/>
      <c r="AR52" s="881"/>
      <c r="AS52" s="881"/>
      <c r="AT52" s="881"/>
      <c r="AU52" s="881"/>
      <c r="AV52" s="881"/>
      <c r="AW52" s="882"/>
      <c r="AX52" s="312" t="s">
        <v>6</v>
      </c>
      <c r="AY52" s="313"/>
      <c r="AZ52" s="313"/>
      <c r="BA52" s="313"/>
      <c r="BB52" s="313"/>
      <c r="BC52" s="313" t="s">
        <v>7</v>
      </c>
      <c r="BD52" s="313"/>
      <c r="BE52" s="313"/>
      <c r="BF52" s="313"/>
      <c r="BG52" s="313"/>
      <c r="BH52" s="313" t="s">
        <v>16</v>
      </c>
      <c r="BI52" s="313"/>
      <c r="BJ52" s="313"/>
      <c r="BK52" s="313"/>
      <c r="BL52" s="313"/>
      <c r="BM52" s="313"/>
      <c r="BN52" s="313"/>
      <c r="BO52" s="313"/>
      <c r="BP52" s="313"/>
      <c r="BQ52" s="313"/>
      <c r="BR52" s="313"/>
      <c r="BS52" s="313"/>
      <c r="BT52" s="313"/>
      <c r="BU52" s="313"/>
      <c r="BV52" s="315"/>
      <c r="BW52" s="313"/>
      <c r="BX52" s="313"/>
      <c r="BY52" s="315"/>
      <c r="BZ52" s="315"/>
      <c r="CA52" s="315"/>
      <c r="CB52" s="315"/>
      <c r="CC52" s="315"/>
      <c r="CD52" s="315"/>
      <c r="CE52" s="315"/>
      <c r="CF52" s="316"/>
      <c r="CG52" s="876"/>
      <c r="CH52" s="876"/>
      <c r="CI52" s="876"/>
      <c r="CJ52" s="876"/>
      <c r="CK52" s="876"/>
      <c r="CL52" s="876"/>
      <c r="CM52" s="876"/>
      <c r="CN52" s="877"/>
    </row>
    <row r="53" spans="6:92" ht="45" customHeight="1">
      <c r="F53" s="888"/>
      <c r="G53" s="889"/>
      <c r="H53" s="895"/>
      <c r="I53" s="896"/>
      <c r="J53" s="896"/>
      <c r="K53" s="896"/>
      <c r="L53" s="896"/>
      <c r="M53" s="896"/>
      <c r="N53" s="896"/>
      <c r="O53" s="896"/>
      <c r="P53" s="897"/>
      <c r="Q53" s="895"/>
      <c r="R53" s="896"/>
      <c r="S53" s="896"/>
      <c r="T53" s="896"/>
      <c r="U53" s="896"/>
      <c r="V53" s="896"/>
      <c r="W53" s="896"/>
      <c r="X53" s="896"/>
      <c r="Y53" s="896"/>
      <c r="Z53" s="896"/>
      <c r="AA53" s="896"/>
      <c r="AB53" s="897"/>
      <c r="AC53" s="896"/>
      <c r="AD53" s="896"/>
      <c r="AE53" s="896"/>
      <c r="AF53" s="896"/>
      <c r="AG53" s="896"/>
      <c r="AH53" s="896"/>
      <c r="AI53" s="897"/>
      <c r="AJ53" s="880" t="s">
        <v>14</v>
      </c>
      <c r="AK53" s="881"/>
      <c r="AL53" s="881"/>
      <c r="AM53" s="881"/>
      <c r="AN53" s="881"/>
      <c r="AO53" s="881"/>
      <c r="AP53" s="881"/>
      <c r="AQ53" s="881"/>
      <c r="AR53" s="881"/>
      <c r="AS53" s="881"/>
      <c r="AT53" s="881"/>
      <c r="AU53" s="881"/>
      <c r="AV53" s="881"/>
      <c r="AW53" s="882"/>
      <c r="AX53" s="312" t="s">
        <v>6</v>
      </c>
      <c r="AY53" s="313"/>
      <c r="AZ53" s="313"/>
      <c r="BA53" s="313"/>
      <c r="BB53" s="313"/>
      <c r="BC53" s="313" t="s">
        <v>737</v>
      </c>
      <c r="BD53" s="313"/>
      <c r="BE53" s="313"/>
      <c r="BF53" s="313"/>
      <c r="BG53" s="313"/>
      <c r="BH53" s="313" t="s">
        <v>738</v>
      </c>
      <c r="BI53" s="313"/>
      <c r="BJ53" s="313"/>
      <c r="BK53" s="313"/>
      <c r="BL53" s="313"/>
      <c r="BM53" s="313"/>
      <c r="BN53" s="313"/>
      <c r="BO53" s="313"/>
      <c r="BP53" s="313" t="s">
        <v>739</v>
      </c>
      <c r="BQ53" s="313"/>
      <c r="BR53" s="313"/>
      <c r="BS53" s="313"/>
      <c r="BT53" s="313"/>
      <c r="BU53" s="313"/>
      <c r="BV53" s="313"/>
      <c r="BW53" s="313"/>
      <c r="BX53" s="313"/>
      <c r="BY53" s="313"/>
      <c r="BZ53" s="313"/>
      <c r="CA53" s="313"/>
      <c r="CB53" s="313"/>
      <c r="CC53" s="313"/>
      <c r="CD53" s="313"/>
      <c r="CE53" s="313"/>
      <c r="CF53" s="314"/>
      <c r="CG53" s="876"/>
      <c r="CH53" s="876"/>
      <c r="CI53" s="876"/>
      <c r="CJ53" s="876"/>
      <c r="CK53" s="876"/>
      <c r="CL53" s="876"/>
      <c r="CM53" s="876"/>
      <c r="CN53" s="877"/>
    </row>
    <row r="54" spans="6:92" ht="45" customHeight="1">
      <c r="F54" s="888"/>
      <c r="G54" s="889"/>
      <c r="H54" s="895"/>
      <c r="I54" s="896"/>
      <c r="J54" s="896"/>
      <c r="K54" s="896"/>
      <c r="L54" s="896"/>
      <c r="M54" s="896"/>
      <c r="N54" s="896"/>
      <c r="O54" s="896"/>
      <c r="P54" s="897"/>
      <c r="Q54" s="895"/>
      <c r="R54" s="896"/>
      <c r="S54" s="896"/>
      <c r="T54" s="896"/>
      <c r="U54" s="896"/>
      <c r="V54" s="896"/>
      <c r="W54" s="896"/>
      <c r="X54" s="896"/>
      <c r="Y54" s="896"/>
      <c r="Z54" s="896"/>
      <c r="AA54" s="896"/>
      <c r="AB54" s="897"/>
      <c r="AC54" s="896"/>
      <c r="AD54" s="896"/>
      <c r="AE54" s="896"/>
      <c r="AF54" s="896"/>
      <c r="AG54" s="896"/>
      <c r="AH54" s="896"/>
      <c r="AI54" s="897"/>
      <c r="AJ54" s="883" t="s">
        <v>15</v>
      </c>
      <c r="AK54" s="884"/>
      <c r="AL54" s="884"/>
      <c r="AM54" s="884"/>
      <c r="AN54" s="884"/>
      <c r="AO54" s="884"/>
      <c r="AP54" s="884"/>
      <c r="AQ54" s="884"/>
      <c r="AR54" s="884"/>
      <c r="AS54" s="884"/>
      <c r="AT54" s="884"/>
      <c r="AU54" s="884"/>
      <c r="AV54" s="884"/>
      <c r="AW54" s="885"/>
      <c r="AX54" s="657" t="s">
        <v>6</v>
      </c>
      <c r="AY54" s="658"/>
      <c r="AZ54" s="658"/>
      <c r="BA54" s="658"/>
      <c r="BB54" s="659"/>
      <c r="BC54" s="658" t="s">
        <v>122</v>
      </c>
      <c r="BD54" s="658"/>
      <c r="BE54" s="658"/>
      <c r="BF54" s="658"/>
      <c r="BG54" s="659"/>
      <c r="BH54" s="658" t="s">
        <v>123</v>
      </c>
      <c r="BI54" s="658"/>
      <c r="BJ54" s="658"/>
      <c r="BK54" s="660"/>
      <c r="BL54" s="658"/>
      <c r="BM54" s="659"/>
      <c r="BN54" s="658"/>
      <c r="BO54" s="658"/>
      <c r="BP54" s="658" t="s">
        <v>124</v>
      </c>
      <c r="BQ54" s="658"/>
      <c r="BR54" s="658"/>
      <c r="BS54" s="658"/>
      <c r="BT54" s="658"/>
      <c r="BU54" s="658"/>
      <c r="BV54" s="661"/>
      <c r="BW54" s="658"/>
      <c r="BX54" s="658"/>
      <c r="BY54" s="661"/>
      <c r="BZ54" s="658"/>
      <c r="CA54" s="661"/>
      <c r="CB54" s="661"/>
      <c r="CC54" s="661"/>
      <c r="CD54" s="661"/>
      <c r="CE54" s="661"/>
      <c r="CF54" s="662"/>
      <c r="CG54" s="876"/>
      <c r="CH54" s="876"/>
      <c r="CI54" s="876"/>
      <c r="CJ54" s="876"/>
      <c r="CK54" s="876"/>
      <c r="CL54" s="876"/>
      <c r="CM54" s="876"/>
      <c r="CN54" s="877"/>
    </row>
    <row r="55" spans="6:92" ht="45" customHeight="1">
      <c r="F55" s="888"/>
      <c r="G55" s="889"/>
      <c r="H55" s="895"/>
      <c r="I55" s="896"/>
      <c r="J55" s="896"/>
      <c r="K55" s="896"/>
      <c r="L55" s="896"/>
      <c r="M55" s="896"/>
      <c r="N55" s="896"/>
      <c r="O55" s="896"/>
      <c r="P55" s="897"/>
      <c r="Q55" s="895"/>
      <c r="R55" s="896"/>
      <c r="S55" s="896"/>
      <c r="T55" s="896"/>
      <c r="U55" s="896"/>
      <c r="V55" s="896"/>
      <c r="W55" s="896"/>
      <c r="X55" s="896"/>
      <c r="Y55" s="896"/>
      <c r="Z55" s="896"/>
      <c r="AA55" s="896"/>
      <c r="AB55" s="897"/>
      <c r="AC55" s="896"/>
      <c r="AD55" s="896"/>
      <c r="AE55" s="896"/>
      <c r="AF55" s="896"/>
      <c r="AG55" s="896"/>
      <c r="AH55" s="896"/>
      <c r="AI55" s="897"/>
      <c r="AJ55" s="883" t="s">
        <v>210</v>
      </c>
      <c r="AK55" s="884"/>
      <c r="AL55" s="884"/>
      <c r="AM55" s="884"/>
      <c r="AN55" s="884"/>
      <c r="AO55" s="884"/>
      <c r="AP55" s="884"/>
      <c r="AQ55" s="884"/>
      <c r="AR55" s="884"/>
      <c r="AS55" s="884"/>
      <c r="AT55" s="884"/>
      <c r="AU55" s="884"/>
      <c r="AV55" s="884"/>
      <c r="AW55" s="885"/>
      <c r="AX55" s="657" t="s">
        <v>6</v>
      </c>
      <c r="AY55" s="658"/>
      <c r="AZ55" s="658"/>
      <c r="BA55" s="658"/>
      <c r="BB55" s="660"/>
      <c r="BC55" s="658" t="s">
        <v>7</v>
      </c>
      <c r="BD55" s="658"/>
      <c r="BE55" s="658"/>
      <c r="BF55" s="658"/>
      <c r="BG55" s="660"/>
      <c r="BH55" s="658" t="s">
        <v>209</v>
      </c>
      <c r="BI55" s="658"/>
      <c r="BJ55" s="658"/>
      <c r="BK55" s="660"/>
      <c r="BL55" s="658"/>
      <c r="BM55" s="658"/>
      <c r="BN55" s="658"/>
      <c r="BO55" s="658"/>
      <c r="BP55" s="658"/>
      <c r="BQ55" s="658"/>
      <c r="BR55" s="658"/>
      <c r="BS55" s="658"/>
      <c r="BT55" s="658"/>
      <c r="BU55" s="658"/>
      <c r="BV55" s="661"/>
      <c r="BW55" s="658"/>
      <c r="BX55" s="658"/>
      <c r="BY55" s="661"/>
      <c r="BZ55" s="658"/>
      <c r="CA55" s="661"/>
      <c r="CB55" s="661"/>
      <c r="CC55" s="661"/>
      <c r="CD55" s="661"/>
      <c r="CE55" s="661"/>
      <c r="CF55" s="662"/>
      <c r="CG55" s="876"/>
      <c r="CH55" s="876"/>
      <c r="CI55" s="876"/>
      <c r="CJ55" s="876"/>
      <c r="CK55" s="876"/>
      <c r="CL55" s="876"/>
      <c r="CM55" s="876"/>
      <c r="CN55" s="877"/>
    </row>
    <row r="56" spans="6:92" ht="45" customHeight="1" thickBot="1">
      <c r="F56" s="890"/>
      <c r="G56" s="891"/>
      <c r="H56" s="898"/>
      <c r="I56" s="899"/>
      <c r="J56" s="899"/>
      <c r="K56" s="899"/>
      <c r="L56" s="899"/>
      <c r="M56" s="899"/>
      <c r="N56" s="899"/>
      <c r="O56" s="899"/>
      <c r="P56" s="900"/>
      <c r="Q56" s="898"/>
      <c r="R56" s="899"/>
      <c r="S56" s="899"/>
      <c r="T56" s="899"/>
      <c r="U56" s="899"/>
      <c r="V56" s="899"/>
      <c r="W56" s="899"/>
      <c r="X56" s="899"/>
      <c r="Y56" s="899"/>
      <c r="Z56" s="899"/>
      <c r="AA56" s="899"/>
      <c r="AB56" s="900"/>
      <c r="AC56" s="899"/>
      <c r="AD56" s="899"/>
      <c r="AE56" s="899"/>
      <c r="AF56" s="899"/>
      <c r="AG56" s="899"/>
      <c r="AH56" s="899"/>
      <c r="AI56" s="900"/>
      <c r="AJ56" s="904" t="s">
        <v>712</v>
      </c>
      <c r="AK56" s="905"/>
      <c r="AL56" s="905"/>
      <c r="AM56" s="905"/>
      <c r="AN56" s="905"/>
      <c r="AO56" s="905"/>
      <c r="AP56" s="905"/>
      <c r="AQ56" s="905"/>
      <c r="AR56" s="905"/>
      <c r="AS56" s="905"/>
      <c r="AT56" s="905"/>
      <c r="AU56" s="905"/>
      <c r="AV56" s="905"/>
      <c r="AW56" s="906"/>
      <c r="AX56" s="663" t="s">
        <v>6</v>
      </c>
      <c r="AY56" s="664"/>
      <c r="AZ56" s="664"/>
      <c r="BA56" s="664"/>
      <c r="BB56" s="659"/>
      <c r="BC56" s="664" t="s">
        <v>17</v>
      </c>
      <c r="BD56" s="664"/>
      <c r="BE56" s="664"/>
      <c r="BF56" s="664"/>
      <c r="BG56" s="664"/>
      <c r="BH56" s="664"/>
      <c r="BI56" s="664"/>
      <c r="BJ56" s="659"/>
      <c r="BK56" s="664"/>
      <c r="BL56" s="664"/>
      <c r="BM56" s="664"/>
      <c r="BN56" s="664"/>
      <c r="BO56" s="664"/>
      <c r="BP56" s="664"/>
      <c r="BQ56" s="664"/>
      <c r="BR56" s="666"/>
      <c r="BS56" s="666"/>
      <c r="BT56" s="666"/>
      <c r="BU56" s="666"/>
      <c r="BV56" s="667"/>
      <c r="BW56" s="666"/>
      <c r="BX56" s="666"/>
      <c r="BY56" s="667"/>
      <c r="BZ56" s="666"/>
      <c r="CA56" s="667"/>
      <c r="CB56" s="667"/>
      <c r="CC56" s="667"/>
      <c r="CD56" s="667"/>
      <c r="CE56" s="667"/>
      <c r="CF56" s="667"/>
      <c r="CG56" s="878"/>
      <c r="CH56" s="878"/>
      <c r="CI56" s="878"/>
      <c r="CJ56" s="878"/>
      <c r="CK56" s="878"/>
      <c r="CL56" s="878"/>
      <c r="CM56" s="878"/>
      <c r="CN56" s="879"/>
    </row>
    <row r="57" spans="6:92" s="7" customFormat="1" ht="30" customHeight="1">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10"/>
      <c r="CJ57" s="10"/>
      <c r="CK57" s="10"/>
      <c r="CL57" s="10"/>
      <c r="CM57" s="10"/>
      <c r="CN57" s="10"/>
    </row>
    <row r="58" spans="6:92" s="7" customFormat="1" ht="30" customHeight="1">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10"/>
      <c r="CJ58" s="10"/>
      <c r="CK58" s="10"/>
      <c r="CL58" s="10"/>
      <c r="CM58" s="10"/>
      <c r="CN58" s="10"/>
    </row>
    <row r="59" spans="6:92" s="7" customFormat="1" ht="30" customHeight="1">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10"/>
      <c r="CJ59" s="10"/>
      <c r="CK59" s="10"/>
      <c r="CL59" s="10"/>
      <c r="CM59" s="10"/>
      <c r="CN59" s="10"/>
    </row>
    <row r="60" spans="6:92" s="7" customFormat="1" ht="30" customHeight="1">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10"/>
      <c r="CJ60" s="10"/>
      <c r="CK60" s="10"/>
      <c r="CL60" s="10"/>
      <c r="CM60" s="10"/>
      <c r="CN60" s="10"/>
    </row>
    <row r="61" spans="6:92" s="7" customFormat="1" ht="30" customHeight="1">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10"/>
      <c r="CJ61" s="10"/>
      <c r="CK61" s="10"/>
      <c r="CL61" s="10"/>
      <c r="CM61" s="10"/>
      <c r="CN61" s="10"/>
    </row>
    <row r="97" spans="1:1" ht="409.6">
      <c r="A97" s="5" t="s">
        <v>346</v>
      </c>
    </row>
  </sheetData>
  <mergeCells count="76">
    <mergeCell ref="F3:CJ3"/>
    <mergeCell ref="F4:CJ4"/>
    <mergeCell ref="F6:CN6"/>
    <mergeCell ref="F7:P7"/>
    <mergeCell ref="Q7:AB7"/>
    <mergeCell ref="AC7:AI7"/>
    <mergeCell ref="AJ7:CF7"/>
    <mergeCell ref="CG7:CJ7"/>
    <mergeCell ref="CK7:CN7"/>
    <mergeCell ref="F8:G28"/>
    <mergeCell ref="H8:P28"/>
    <mergeCell ref="Q8:AB28"/>
    <mergeCell ref="AC8:AI28"/>
    <mergeCell ref="AJ8:AW8"/>
    <mergeCell ref="AJ20:AW20"/>
    <mergeCell ref="AJ21:AW21"/>
    <mergeCell ref="AJ25:AW25"/>
    <mergeCell ref="AJ26:AW26"/>
    <mergeCell ref="AJ27:AW27"/>
    <mergeCell ref="AJ28:AW28"/>
    <mergeCell ref="CK8:CN28"/>
    <mergeCell ref="AJ9:AW9"/>
    <mergeCell ref="AJ12:AW12"/>
    <mergeCell ref="AJ13:AW13"/>
    <mergeCell ref="AJ14:AW14"/>
    <mergeCell ref="AJ15:AW15"/>
    <mergeCell ref="AJ16:AW16"/>
    <mergeCell ref="AJ17:AW17"/>
    <mergeCell ref="AJ18:AW18"/>
    <mergeCell ref="AJ19:AW19"/>
    <mergeCell ref="CG8:CJ28"/>
    <mergeCell ref="AJ11:AW11"/>
    <mergeCell ref="AJ10:AW10"/>
    <mergeCell ref="AJ22:AW22"/>
    <mergeCell ref="AJ23:AW23"/>
    <mergeCell ref="AJ24:AW24"/>
    <mergeCell ref="F29:G40"/>
    <mergeCell ref="H29:P40"/>
    <mergeCell ref="Q29:AB40"/>
    <mergeCell ref="AC29:AI40"/>
    <mergeCell ref="AJ29:AW29"/>
    <mergeCell ref="AJ35:AW35"/>
    <mergeCell ref="AJ36:AW36"/>
    <mergeCell ref="CG29:CJ40"/>
    <mergeCell ref="CK29:CN40"/>
    <mergeCell ref="AJ32:AW32"/>
    <mergeCell ref="AJ33:AW33"/>
    <mergeCell ref="AJ37:AW37"/>
    <mergeCell ref="AJ38:AW38"/>
    <mergeCell ref="AJ39:AW39"/>
    <mergeCell ref="AJ40:AW40"/>
    <mergeCell ref="AJ31:AW31"/>
    <mergeCell ref="AJ34:AW34"/>
    <mergeCell ref="AJ30:AW30"/>
    <mergeCell ref="F41:G56"/>
    <mergeCell ref="H41:P56"/>
    <mergeCell ref="Q41:AB56"/>
    <mergeCell ref="AC41:AI56"/>
    <mergeCell ref="AJ41:AW41"/>
    <mergeCell ref="AJ56:AW56"/>
    <mergeCell ref="AJ43:AW43"/>
    <mergeCell ref="AJ44:AW44"/>
    <mergeCell ref="AJ50:AW50"/>
    <mergeCell ref="CK41:CN56"/>
    <mergeCell ref="AJ42:AW42"/>
    <mergeCell ref="AJ45:AW45"/>
    <mergeCell ref="AJ46:AW46"/>
    <mergeCell ref="AJ47:AW47"/>
    <mergeCell ref="AJ48:AW48"/>
    <mergeCell ref="AJ49:AW49"/>
    <mergeCell ref="AJ53:AW53"/>
    <mergeCell ref="AJ54:AW54"/>
    <mergeCell ref="AJ55:AW55"/>
    <mergeCell ref="CG41:CJ56"/>
    <mergeCell ref="AJ51:AW51"/>
    <mergeCell ref="AJ52:AW52"/>
  </mergeCells>
  <phoneticPr fontId="5"/>
  <printOptions horizontalCentered="1"/>
  <pageMargins left="0.19685039370078741" right="0.27559055118110237" top="0.59055118110236227" bottom="0.39370078740157483" header="0.19685039370078741" footer="0.19685039370078741"/>
  <pageSetup paperSize="9" scale="44" orientation="portrait" r:id="rId1"/>
  <headerFooter alignWithMargins="0">
    <oddFooter>&amp;C&amp;12 1/2ページ</oddFooter>
  </headerFooter>
  <rowBreaks count="1" manualBreakCount="1">
    <brk id="40" max="92"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AA42"/>
  <sheetViews>
    <sheetView showGridLines="0" view="pageBreakPreview" zoomScaleNormal="100" zoomScaleSheetLayoutView="100" workbookViewId="0">
      <selection activeCell="G9" sqref="G9:AC9"/>
    </sheetView>
  </sheetViews>
  <sheetFormatPr defaultColWidth="9.140625" defaultRowHeight="13.2"/>
  <cols>
    <col min="1" max="7" width="4.85546875" style="1519" customWidth="1"/>
    <col min="8" max="8" width="3.42578125" style="1519" customWidth="1"/>
    <col min="9" max="26" width="4.85546875" style="1519" customWidth="1"/>
    <col min="27" max="16384" width="9.140625" style="1519"/>
  </cols>
  <sheetData>
    <row r="1" spans="2:27" ht="13.2" customHeight="1">
      <c r="B1" s="1518" t="s">
        <v>916</v>
      </c>
      <c r="C1" s="1518"/>
      <c r="D1" s="1518"/>
      <c r="E1" s="1518"/>
      <c r="F1" s="1518"/>
      <c r="G1" s="1518"/>
      <c r="H1" s="1518"/>
      <c r="I1" s="1518"/>
      <c r="J1" s="1518"/>
      <c r="K1" s="1518"/>
      <c r="L1" s="1518"/>
      <c r="M1" s="1518"/>
      <c r="N1" s="1518"/>
      <c r="O1" s="1518"/>
      <c r="P1" s="1518"/>
      <c r="Q1" s="1518"/>
      <c r="R1" s="1518"/>
      <c r="S1" s="1518"/>
      <c r="T1" s="1518"/>
      <c r="U1" s="1518"/>
      <c r="V1" s="1518"/>
      <c r="W1" s="1518"/>
      <c r="X1" s="1518"/>
      <c r="Y1" s="1518"/>
      <c r="Z1" s="1518"/>
    </row>
    <row r="2" spans="2:27" ht="13.2" customHeight="1">
      <c r="B2" s="1518"/>
      <c r="C2" s="1518"/>
      <c r="D2" s="1518"/>
      <c r="E2" s="1518"/>
      <c r="F2" s="1518"/>
      <c r="G2" s="1518"/>
      <c r="H2" s="1518"/>
      <c r="I2" s="1518"/>
      <c r="J2" s="1518"/>
      <c r="K2" s="1518"/>
      <c r="L2" s="1518"/>
      <c r="M2" s="1518"/>
      <c r="N2" s="1518"/>
      <c r="O2" s="1518"/>
      <c r="P2" s="1518"/>
      <c r="Q2" s="1518"/>
      <c r="R2" s="1518"/>
      <c r="S2" s="1518"/>
      <c r="T2" s="1518"/>
      <c r="U2" s="1518"/>
      <c r="V2" s="1518"/>
      <c r="W2" s="1518"/>
      <c r="X2" s="1518"/>
      <c r="Y2" s="1518"/>
      <c r="Z2" s="1518"/>
    </row>
    <row r="3" spans="2:27" ht="13.2" customHeight="1">
      <c r="B3" s="1520" t="s">
        <v>803</v>
      </c>
      <c r="C3" s="1520"/>
      <c r="D3" s="1520"/>
      <c r="E3" s="1520"/>
      <c r="F3" s="1520"/>
      <c r="G3" s="1520"/>
      <c r="H3" s="1520"/>
      <c r="I3" s="1520"/>
      <c r="J3" s="1520"/>
      <c r="K3" s="1520"/>
      <c r="L3" s="1520"/>
      <c r="M3" s="1520"/>
      <c r="N3" s="1520"/>
      <c r="O3" s="1520"/>
      <c r="P3" s="1520"/>
      <c r="Q3" s="1520"/>
      <c r="R3" s="1520"/>
      <c r="S3" s="1520"/>
      <c r="T3" s="1520"/>
      <c r="U3" s="1520"/>
      <c r="V3" s="1520"/>
      <c r="W3" s="1520"/>
      <c r="X3" s="1520"/>
      <c r="Y3" s="1520"/>
      <c r="Z3" s="1520"/>
    </row>
    <row r="4" spans="2:27" ht="13.2" customHeight="1">
      <c r="B4" s="1518"/>
      <c r="C4" s="1518"/>
      <c r="D4" s="1518"/>
      <c r="E4" s="1518"/>
      <c r="F4" s="1518"/>
      <c r="G4" s="1518"/>
      <c r="H4" s="1518"/>
      <c r="I4" s="1518"/>
      <c r="J4" s="1518"/>
      <c r="K4" s="1518"/>
      <c r="L4" s="1518"/>
      <c r="M4" s="1518"/>
      <c r="N4" s="1518"/>
      <c r="O4" s="1518"/>
      <c r="P4" s="1518"/>
      <c r="Q4" s="1518"/>
      <c r="R4" s="1518"/>
      <c r="S4" s="1518"/>
      <c r="T4" s="1518"/>
      <c r="U4" s="1518"/>
      <c r="V4" s="1518"/>
      <c r="W4" s="1518"/>
      <c r="X4" s="1518"/>
      <c r="Y4" s="1518"/>
      <c r="Z4" s="1518"/>
    </row>
    <row r="5" spans="2:27" ht="34.200000000000003" customHeight="1">
      <c r="B5" s="1521" t="s">
        <v>806</v>
      </c>
      <c r="C5" s="1521"/>
      <c r="D5" s="1521"/>
      <c r="E5" s="1521"/>
      <c r="F5" s="1521"/>
      <c r="G5" s="1522"/>
      <c r="H5" s="1523"/>
      <c r="I5" s="1523"/>
      <c r="J5" s="1523"/>
      <c r="K5" s="1523"/>
      <c r="L5" s="1523"/>
      <c r="M5" s="1523"/>
      <c r="N5" s="1523"/>
      <c r="O5" s="1523"/>
      <c r="P5" s="1523"/>
      <c r="Q5" s="1523"/>
      <c r="R5" s="1523"/>
      <c r="S5" s="1523"/>
      <c r="T5" s="1523"/>
      <c r="U5" s="1523"/>
      <c r="V5" s="1523"/>
      <c r="W5" s="1523"/>
      <c r="X5" s="1523"/>
      <c r="Y5" s="1523"/>
      <c r="Z5" s="1524"/>
    </row>
    <row r="6" spans="2:27" ht="34.200000000000003" customHeight="1">
      <c r="B6" s="1525" t="s">
        <v>807</v>
      </c>
      <c r="C6" s="1526"/>
      <c r="D6" s="1526"/>
      <c r="E6" s="1526"/>
      <c r="F6" s="1527"/>
      <c r="G6" s="1528" t="s">
        <v>354</v>
      </c>
      <c r="H6" s="1529" t="s">
        <v>355</v>
      </c>
      <c r="I6" s="1529"/>
      <c r="J6" s="1529"/>
      <c r="K6" s="1529"/>
      <c r="L6" s="1530" t="s">
        <v>354</v>
      </c>
      <c r="M6" s="1529" t="s">
        <v>356</v>
      </c>
      <c r="N6" s="1529"/>
      <c r="O6" s="1529"/>
      <c r="P6" s="1529"/>
      <c r="Q6" s="1530" t="s">
        <v>354</v>
      </c>
      <c r="R6" s="1529" t="s">
        <v>357</v>
      </c>
      <c r="S6" s="1529"/>
      <c r="T6" s="1529"/>
      <c r="U6" s="1529"/>
      <c r="V6" s="1529"/>
      <c r="W6" s="1529"/>
      <c r="X6" s="1529"/>
      <c r="Y6" s="1529"/>
      <c r="Z6" s="1531"/>
    </row>
    <row r="7" spans="2:27" ht="20.100000000000001" customHeight="1">
      <c r="B7" s="1532" t="s">
        <v>808</v>
      </c>
      <c r="C7" s="1533"/>
      <c r="D7" s="1533"/>
      <c r="E7" s="1533"/>
      <c r="F7" s="1534"/>
      <c r="G7" s="1535" t="s">
        <v>354</v>
      </c>
      <c r="H7" s="1536" t="s">
        <v>358</v>
      </c>
      <c r="I7" s="1537"/>
      <c r="J7" s="1537"/>
      <c r="K7" s="1537"/>
      <c r="L7" s="1537"/>
      <c r="M7" s="1537"/>
      <c r="N7" s="1537"/>
      <c r="O7" s="1537"/>
      <c r="P7" s="1537"/>
      <c r="Q7" s="1537"/>
      <c r="R7" s="1537"/>
      <c r="S7" s="1537"/>
      <c r="T7" s="1538"/>
      <c r="U7" s="1538"/>
      <c r="V7" s="1538"/>
      <c r="W7" s="1538"/>
      <c r="X7" s="1538"/>
      <c r="Y7" s="1538"/>
      <c r="Z7" s="1539"/>
    </row>
    <row r="8" spans="2:27" ht="20.100000000000001" customHeight="1">
      <c r="B8" s="1540"/>
      <c r="C8" s="1541"/>
      <c r="D8" s="1541"/>
      <c r="E8" s="1541"/>
      <c r="F8" s="1542"/>
      <c r="G8" s="1543" t="s">
        <v>354</v>
      </c>
      <c r="H8" s="1544" t="s">
        <v>359</v>
      </c>
      <c r="I8" s="1545"/>
      <c r="J8" s="1545"/>
      <c r="K8" s="1545"/>
      <c r="L8" s="1545"/>
      <c r="M8" s="1545"/>
      <c r="N8" s="1545"/>
      <c r="O8" s="1545"/>
      <c r="P8" s="1545"/>
      <c r="Q8" s="1545"/>
      <c r="R8" s="1545"/>
      <c r="S8" s="1545"/>
      <c r="T8" s="1545"/>
      <c r="U8" s="1545"/>
      <c r="V8" s="1545"/>
      <c r="W8" s="1545"/>
      <c r="X8" s="1545"/>
      <c r="Y8" s="1545"/>
      <c r="Z8" s="1546"/>
    </row>
    <row r="9" spans="2:27" ht="30.6" customHeight="1">
      <c r="B9" s="1525" t="s">
        <v>809</v>
      </c>
      <c r="C9" s="1526"/>
      <c r="D9" s="1526"/>
      <c r="E9" s="1526"/>
      <c r="F9" s="1527"/>
      <c r="G9" s="1528" t="s">
        <v>354</v>
      </c>
      <c r="H9" s="1529" t="s">
        <v>714</v>
      </c>
      <c r="I9" s="1529"/>
      <c r="J9" s="1529"/>
      <c r="K9" s="1529"/>
      <c r="L9" s="1529"/>
      <c r="M9" s="1529"/>
      <c r="N9" s="1529"/>
      <c r="O9" s="1529"/>
      <c r="P9" s="1530" t="s">
        <v>354</v>
      </c>
      <c r="Q9" s="1529" t="s">
        <v>715</v>
      </c>
      <c r="R9" s="1529"/>
      <c r="S9" s="1529"/>
      <c r="T9" s="1529"/>
      <c r="U9" s="1529"/>
      <c r="V9" s="1529"/>
      <c r="W9" s="1529"/>
      <c r="X9" s="1529"/>
      <c r="Y9" s="1529"/>
      <c r="Z9" s="1531"/>
    </row>
    <row r="10" spans="2:27" ht="13.2" customHeight="1">
      <c r="B10" s="1547"/>
      <c r="C10" s="1548"/>
      <c r="D10" s="1548"/>
      <c r="E10" s="1548"/>
      <c r="F10" s="1548"/>
      <c r="G10" s="1548"/>
      <c r="H10" s="1548"/>
      <c r="I10" s="1548"/>
      <c r="J10" s="1548"/>
      <c r="K10" s="1548"/>
      <c r="L10" s="1548"/>
      <c r="M10" s="1548"/>
      <c r="N10" s="1548"/>
      <c r="O10" s="1548"/>
      <c r="P10" s="1548"/>
      <c r="Q10" s="1548"/>
      <c r="R10" s="1548"/>
      <c r="S10" s="1548"/>
      <c r="T10" s="1548"/>
      <c r="U10" s="1548"/>
      <c r="V10" s="1548"/>
      <c r="W10" s="1548"/>
      <c r="X10" s="1548"/>
      <c r="Y10" s="1548"/>
      <c r="Z10" s="1549"/>
    </row>
    <row r="11" spans="2:27" ht="13.2" customHeight="1">
      <c r="B11" s="1550" t="s">
        <v>915</v>
      </c>
      <c r="C11" s="1536"/>
      <c r="D11" s="1536"/>
      <c r="E11" s="1536"/>
      <c r="F11" s="1536"/>
      <c r="G11" s="1536"/>
      <c r="H11" s="1536"/>
      <c r="I11" s="1536"/>
      <c r="J11" s="1536"/>
      <c r="K11" s="1536"/>
      <c r="L11" s="1536"/>
      <c r="M11" s="1536"/>
      <c r="N11" s="1536"/>
      <c r="O11" s="1536"/>
      <c r="P11" s="1536"/>
      <c r="Q11" s="1536"/>
      <c r="R11" s="1536"/>
      <c r="S11" s="1536"/>
      <c r="T11" s="1536"/>
      <c r="U11" s="1536"/>
      <c r="V11" s="1536"/>
      <c r="W11" s="1536"/>
      <c r="X11" s="1536"/>
      <c r="Y11" s="1536"/>
      <c r="Z11" s="1551"/>
    </row>
    <row r="12" spans="2:27" ht="23.4" customHeight="1">
      <c r="B12" s="1550"/>
      <c r="C12" s="1536" t="s">
        <v>49</v>
      </c>
      <c r="D12" s="1536"/>
      <c r="E12" s="1536"/>
      <c r="F12" s="1536"/>
      <c r="G12" s="1536"/>
      <c r="H12" s="1536"/>
      <c r="I12" s="1536"/>
      <c r="J12" s="1536"/>
      <c r="K12" s="1536"/>
      <c r="L12" s="1536"/>
      <c r="M12" s="1536"/>
      <c r="N12" s="1536"/>
      <c r="O12" s="1536"/>
      <c r="P12" s="1536"/>
      <c r="Q12" s="1536"/>
      <c r="R12" s="1536"/>
      <c r="S12" s="1536"/>
      <c r="T12" s="1536"/>
      <c r="U12" s="1536"/>
      <c r="V12" s="1536"/>
      <c r="W12" s="1536"/>
      <c r="X12" s="1536"/>
      <c r="Y12" s="1536"/>
      <c r="Z12" s="1551"/>
    </row>
    <row r="13" spans="2:27" ht="26.25" customHeight="1">
      <c r="B13" s="1550"/>
      <c r="C13" s="1552" t="s">
        <v>360</v>
      </c>
      <c r="D13" s="1553"/>
      <c r="E13" s="1553"/>
      <c r="F13" s="1553"/>
      <c r="G13" s="1554"/>
      <c r="H13" s="1552" t="s">
        <v>214</v>
      </c>
      <c r="I13" s="1553"/>
      <c r="J13" s="1553"/>
      <c r="K13" s="1526"/>
      <c r="L13" s="1526"/>
      <c r="M13" s="1555" t="s">
        <v>50</v>
      </c>
      <c r="N13" s="1536"/>
      <c r="O13" s="1536"/>
      <c r="P13" s="1536"/>
      <c r="Q13" s="1536"/>
      <c r="R13" s="1536"/>
      <c r="S13" s="1536"/>
      <c r="T13" s="1536"/>
      <c r="U13" s="1536"/>
      <c r="V13" s="1536"/>
      <c r="W13" s="1536"/>
      <c r="X13" s="1536"/>
      <c r="Y13" s="1536"/>
      <c r="Z13" s="1551"/>
      <c r="AA13" s="1518"/>
    </row>
    <row r="14" spans="2:27" ht="26.25" customHeight="1">
      <c r="B14" s="1550"/>
      <c r="C14" s="1552" t="s">
        <v>361</v>
      </c>
      <c r="D14" s="1553"/>
      <c r="E14" s="1553"/>
      <c r="F14" s="1553"/>
      <c r="G14" s="1554"/>
      <c r="H14" s="1552" t="s">
        <v>214</v>
      </c>
      <c r="I14" s="1553"/>
      <c r="J14" s="1553"/>
      <c r="K14" s="1526"/>
      <c r="L14" s="1526"/>
      <c r="M14" s="1555" t="s">
        <v>50</v>
      </c>
      <c r="N14" s="1536"/>
      <c r="O14" s="1536"/>
      <c r="P14" s="1536"/>
      <c r="Q14" s="1536"/>
      <c r="R14" s="1536"/>
      <c r="S14" s="1536"/>
      <c r="T14" s="1536"/>
      <c r="U14" s="1536"/>
      <c r="V14" s="1536"/>
      <c r="W14" s="1536"/>
      <c r="X14" s="1536"/>
      <c r="Y14" s="1536"/>
      <c r="Z14" s="1551"/>
      <c r="AA14" s="1518"/>
    </row>
    <row r="15" spans="2:27" ht="26.25" customHeight="1">
      <c r="B15" s="1550"/>
      <c r="C15" s="1552" t="s">
        <v>51</v>
      </c>
      <c r="D15" s="1553"/>
      <c r="E15" s="1553"/>
      <c r="F15" s="1553"/>
      <c r="G15" s="1554"/>
      <c r="H15" s="1552" t="s">
        <v>214</v>
      </c>
      <c r="I15" s="1553"/>
      <c r="J15" s="1553"/>
      <c r="K15" s="1526"/>
      <c r="L15" s="1526"/>
      <c r="M15" s="1555" t="s">
        <v>50</v>
      </c>
      <c r="N15" s="1536"/>
      <c r="O15" s="1536"/>
      <c r="P15" s="1536"/>
      <c r="Q15" s="1536"/>
      <c r="R15" s="1536"/>
      <c r="S15" s="1536"/>
      <c r="T15" s="1536"/>
      <c r="U15" s="1536"/>
      <c r="V15" s="1536"/>
      <c r="W15" s="1536"/>
      <c r="X15" s="1536"/>
      <c r="Y15" s="1536"/>
      <c r="Z15" s="1551"/>
      <c r="AA15" s="1518"/>
    </row>
    <row r="16" spans="2:27" ht="10.199999999999999" customHeight="1">
      <c r="B16" s="1550"/>
      <c r="C16" s="1536"/>
      <c r="D16" s="1536"/>
      <c r="E16" s="1536"/>
      <c r="F16" s="1536"/>
      <c r="G16" s="1536"/>
      <c r="H16" s="1536"/>
      <c r="I16" s="1536"/>
      <c r="J16" s="1536"/>
      <c r="K16" s="1535"/>
      <c r="L16" s="1535"/>
      <c r="M16" s="1535"/>
      <c r="N16" s="1536"/>
      <c r="O16" s="1536"/>
      <c r="P16" s="1536"/>
      <c r="Q16" s="1536"/>
      <c r="R16" s="1536"/>
      <c r="S16" s="1536"/>
      <c r="T16" s="1536"/>
      <c r="U16" s="1536"/>
      <c r="V16" s="1536"/>
      <c r="W16" s="1536"/>
      <c r="X16" s="1536"/>
      <c r="Y16" s="1536"/>
      <c r="Z16" s="1551"/>
      <c r="AA16" s="1518"/>
    </row>
    <row r="17" spans="2:27" ht="24" customHeight="1">
      <c r="B17" s="1804" t="s">
        <v>716</v>
      </c>
      <c r="C17" s="1805"/>
      <c r="D17" s="1805"/>
      <c r="E17" s="1805"/>
      <c r="F17" s="1805"/>
      <c r="G17" s="1805"/>
      <c r="H17" s="1805"/>
      <c r="I17" s="1805"/>
      <c r="J17" s="1805"/>
      <c r="K17" s="1805"/>
      <c r="L17" s="1805"/>
      <c r="M17" s="1805"/>
      <c r="N17" s="1805"/>
      <c r="O17" s="1805"/>
      <c r="P17" s="1805"/>
      <c r="Q17" s="1805"/>
      <c r="R17" s="1805"/>
      <c r="S17" s="1805"/>
      <c r="T17" s="1805"/>
      <c r="U17" s="1805"/>
      <c r="V17" s="1805"/>
      <c r="W17" s="1805"/>
      <c r="X17" s="1805"/>
      <c r="Y17" s="1805"/>
      <c r="Z17" s="1806"/>
      <c r="AA17" s="1556"/>
    </row>
    <row r="18" spans="2:27" ht="5.25" customHeight="1">
      <c r="B18" s="1550"/>
      <c r="C18" s="1536"/>
      <c r="D18" s="1536"/>
      <c r="E18" s="1536"/>
      <c r="F18" s="1536"/>
      <c r="G18" s="1536"/>
      <c r="H18" s="1536"/>
      <c r="I18" s="1536"/>
      <c r="J18" s="1536"/>
      <c r="K18" s="1536"/>
      <c r="L18" s="1535"/>
      <c r="M18" s="1536"/>
      <c r="N18" s="1536"/>
      <c r="O18" s="1536"/>
      <c r="P18" s="1536"/>
      <c r="Q18" s="1535"/>
      <c r="R18" s="1536"/>
      <c r="S18" s="1536"/>
      <c r="T18" s="1536"/>
      <c r="U18" s="1547"/>
      <c r="V18" s="1557"/>
      <c r="W18" s="1548"/>
      <c r="X18" s="1548"/>
      <c r="Y18" s="1549"/>
      <c r="Z18" s="1551"/>
      <c r="AA18" s="1518"/>
    </row>
    <row r="19" spans="2:27" ht="13.2" customHeight="1">
      <c r="B19" s="1550"/>
      <c r="C19" s="1536"/>
      <c r="D19" s="1536"/>
      <c r="E19" s="1536"/>
      <c r="F19" s="1536"/>
      <c r="G19" s="1536"/>
      <c r="H19" s="1536"/>
      <c r="I19" s="1536"/>
      <c r="J19" s="1536"/>
      <c r="K19" s="1536"/>
      <c r="L19" s="1535"/>
      <c r="M19" s="1536"/>
      <c r="N19" s="1536"/>
      <c r="O19" s="1536"/>
      <c r="P19" s="1536"/>
      <c r="Q19" s="1535"/>
      <c r="R19" s="1536"/>
      <c r="S19" s="1536"/>
      <c r="T19" s="1536"/>
      <c r="U19" s="1550"/>
      <c r="V19" s="1558" t="s">
        <v>362</v>
      </c>
      <c r="W19" s="1558" t="s">
        <v>363</v>
      </c>
      <c r="X19" s="1558" t="s">
        <v>364</v>
      </c>
      <c r="Y19" s="1551"/>
      <c r="Z19" s="1551"/>
      <c r="AA19" s="1518"/>
    </row>
    <row r="20" spans="2:27" ht="6" customHeight="1">
      <c r="B20" s="1550"/>
      <c r="C20" s="1536"/>
      <c r="D20" s="1536"/>
      <c r="E20" s="1536"/>
      <c r="F20" s="1536"/>
      <c r="G20" s="1536"/>
      <c r="H20" s="1536"/>
      <c r="I20" s="1536"/>
      <c r="J20" s="1536"/>
      <c r="K20" s="1536"/>
      <c r="L20" s="1535"/>
      <c r="M20" s="1536"/>
      <c r="N20" s="1536"/>
      <c r="O20" s="1536"/>
      <c r="P20" s="1536"/>
      <c r="Q20" s="1535"/>
      <c r="R20" s="1536"/>
      <c r="S20" s="1536"/>
      <c r="T20" s="1536"/>
      <c r="U20" s="1559"/>
      <c r="V20" s="1560"/>
      <c r="W20" s="1560"/>
      <c r="X20" s="1560"/>
      <c r="Y20" s="1561"/>
      <c r="Z20" s="1551"/>
      <c r="AA20" s="1518"/>
    </row>
    <row r="21" spans="2:27" ht="31.5" customHeight="1">
      <c r="B21" s="1550"/>
      <c r="C21" s="1562" t="s">
        <v>804</v>
      </c>
      <c r="D21" s="1563"/>
      <c r="E21" s="1563"/>
      <c r="F21" s="1563"/>
      <c r="G21" s="1563"/>
      <c r="H21" s="1563"/>
      <c r="I21" s="1563"/>
      <c r="J21" s="1563"/>
      <c r="K21" s="1563"/>
      <c r="L21" s="1563"/>
      <c r="M21" s="1563"/>
      <c r="N21" s="1563"/>
      <c r="O21" s="1563"/>
      <c r="P21" s="1563"/>
      <c r="Q21" s="1563"/>
      <c r="R21" s="1563"/>
      <c r="S21" s="1563"/>
      <c r="T21" s="1564"/>
      <c r="U21" s="1565"/>
      <c r="V21" s="1530" t="s">
        <v>354</v>
      </c>
      <c r="W21" s="1530" t="s">
        <v>363</v>
      </c>
      <c r="X21" s="1530" t="s">
        <v>354</v>
      </c>
      <c r="Y21" s="1531"/>
      <c r="Z21" s="1551"/>
      <c r="AA21" s="1536"/>
    </row>
    <row r="22" spans="2:27" ht="31.5" customHeight="1">
      <c r="B22" s="1550"/>
      <c r="C22" s="1552" t="s">
        <v>365</v>
      </c>
      <c r="D22" s="1553"/>
      <c r="E22" s="1553"/>
      <c r="F22" s="1553"/>
      <c r="G22" s="1553"/>
      <c r="H22" s="1553"/>
      <c r="I22" s="1553"/>
      <c r="J22" s="1553"/>
      <c r="K22" s="1553"/>
      <c r="L22" s="1553"/>
      <c r="M22" s="1553"/>
      <c r="N22" s="1553"/>
      <c r="O22" s="1553"/>
      <c r="P22" s="1553"/>
      <c r="Q22" s="1553"/>
      <c r="R22" s="1553"/>
      <c r="S22" s="1553"/>
      <c r="T22" s="1531"/>
      <c r="U22" s="1566"/>
      <c r="V22" s="1530" t="s">
        <v>354</v>
      </c>
      <c r="W22" s="1530" t="s">
        <v>363</v>
      </c>
      <c r="X22" s="1530" t="s">
        <v>354</v>
      </c>
      <c r="Y22" s="1546"/>
      <c r="Z22" s="1551"/>
      <c r="AA22" s="1536"/>
    </row>
    <row r="23" spans="2:27" ht="36.6" customHeight="1">
      <c r="B23" s="1550"/>
      <c r="C23" s="1562" t="s">
        <v>805</v>
      </c>
      <c r="D23" s="1563"/>
      <c r="E23" s="1563"/>
      <c r="F23" s="1563"/>
      <c r="G23" s="1563"/>
      <c r="H23" s="1563"/>
      <c r="I23" s="1563"/>
      <c r="J23" s="1563"/>
      <c r="K23" s="1563"/>
      <c r="L23" s="1563"/>
      <c r="M23" s="1563"/>
      <c r="N23" s="1563"/>
      <c r="O23" s="1563"/>
      <c r="P23" s="1563"/>
      <c r="Q23" s="1563"/>
      <c r="R23" s="1563"/>
      <c r="S23" s="1563"/>
      <c r="T23" s="1564"/>
      <c r="U23" s="1566"/>
      <c r="V23" s="1530" t="s">
        <v>354</v>
      </c>
      <c r="W23" s="1530" t="s">
        <v>363</v>
      </c>
      <c r="X23" s="1530" t="s">
        <v>354</v>
      </c>
      <c r="Y23" s="1546"/>
      <c r="Z23" s="1551"/>
      <c r="AA23" s="1536"/>
    </row>
    <row r="24" spans="2:27" ht="15" customHeight="1">
      <c r="B24" s="1559"/>
      <c r="C24" s="1553"/>
      <c r="D24" s="1553"/>
      <c r="E24" s="1553"/>
      <c r="F24" s="1553"/>
      <c r="G24" s="1553"/>
      <c r="H24" s="1553"/>
      <c r="I24" s="1553"/>
      <c r="J24" s="1553"/>
      <c r="K24" s="1553"/>
      <c r="L24" s="1553"/>
      <c r="M24" s="1553"/>
      <c r="N24" s="1553"/>
      <c r="O24" s="1553"/>
      <c r="P24" s="1553"/>
      <c r="Q24" s="1553"/>
      <c r="R24" s="1553"/>
      <c r="S24" s="1553"/>
      <c r="T24" s="1529"/>
      <c r="U24" s="1529"/>
      <c r="V24" s="1530"/>
      <c r="W24" s="1530"/>
      <c r="X24" s="1530"/>
      <c r="Y24" s="1529"/>
      <c r="Z24" s="1561"/>
      <c r="AA24" s="1536"/>
    </row>
    <row r="25" spans="2:27" ht="27.6" customHeight="1">
      <c r="B25" s="1550" t="s">
        <v>810</v>
      </c>
      <c r="C25" s="1536"/>
      <c r="D25" s="1536"/>
      <c r="E25" s="1536"/>
      <c r="F25" s="1536"/>
      <c r="G25" s="1536"/>
      <c r="H25" s="1536"/>
      <c r="I25" s="1536"/>
      <c r="J25" s="1536"/>
      <c r="K25" s="1536"/>
      <c r="L25" s="1536"/>
      <c r="M25" s="1536"/>
      <c r="N25" s="1536"/>
      <c r="O25" s="1536"/>
      <c r="P25" s="1536"/>
      <c r="Q25" s="1536"/>
      <c r="R25" s="1536"/>
      <c r="S25" s="1536"/>
      <c r="T25" s="1536"/>
      <c r="U25" s="1536"/>
      <c r="V25" s="1536"/>
      <c r="W25" s="1536"/>
      <c r="X25" s="1536"/>
      <c r="Y25" s="1536"/>
      <c r="Z25" s="1551"/>
    </row>
    <row r="26" spans="2:27" ht="25.2" customHeight="1">
      <c r="B26" s="1550"/>
      <c r="C26" s="1536" t="s">
        <v>49</v>
      </c>
      <c r="D26" s="1536"/>
      <c r="E26" s="1536"/>
      <c r="F26" s="1536"/>
      <c r="G26" s="1536"/>
      <c r="H26" s="1536"/>
      <c r="I26" s="1536"/>
      <c r="J26" s="1536"/>
      <c r="K26" s="1536"/>
      <c r="L26" s="1536"/>
      <c r="M26" s="1536"/>
      <c r="N26" s="1536"/>
      <c r="O26" s="1536"/>
      <c r="P26" s="1536"/>
      <c r="Q26" s="1536"/>
      <c r="R26" s="1536"/>
      <c r="S26" s="1536"/>
      <c r="T26" s="1536"/>
      <c r="U26" s="1536"/>
      <c r="V26" s="1536"/>
      <c r="W26" s="1536"/>
      <c r="X26" s="1536"/>
      <c r="Y26" s="1536"/>
      <c r="Z26" s="1551"/>
    </row>
    <row r="27" spans="2:27" ht="26.25" customHeight="1">
      <c r="B27" s="1550"/>
      <c r="C27" s="1552" t="s">
        <v>360</v>
      </c>
      <c r="D27" s="1553"/>
      <c r="E27" s="1553"/>
      <c r="F27" s="1553"/>
      <c r="G27" s="1554"/>
      <c r="H27" s="1552" t="s">
        <v>214</v>
      </c>
      <c r="I27" s="1553"/>
      <c r="J27" s="1553"/>
      <c r="K27" s="1526"/>
      <c r="L27" s="1526"/>
      <c r="M27" s="1555" t="s">
        <v>50</v>
      </c>
      <c r="N27" s="1536"/>
      <c r="O27" s="1536"/>
      <c r="P27" s="1536"/>
      <c r="Q27" s="1536"/>
      <c r="R27" s="1536"/>
      <c r="S27" s="1536"/>
      <c r="T27" s="1536"/>
      <c r="U27" s="1536"/>
      <c r="V27" s="1536"/>
      <c r="W27" s="1536"/>
      <c r="X27" s="1536"/>
      <c r="Y27" s="1536"/>
      <c r="Z27" s="1551"/>
      <c r="AA27" s="1518"/>
    </row>
    <row r="28" spans="2:27" ht="26.25" customHeight="1">
      <c r="B28" s="1550"/>
      <c r="C28" s="1552" t="s">
        <v>361</v>
      </c>
      <c r="D28" s="1553"/>
      <c r="E28" s="1553"/>
      <c r="F28" s="1553"/>
      <c r="G28" s="1554"/>
      <c r="H28" s="1552" t="s">
        <v>214</v>
      </c>
      <c r="I28" s="1553"/>
      <c r="J28" s="1553"/>
      <c r="K28" s="1526"/>
      <c r="L28" s="1526"/>
      <c r="M28" s="1555" t="s">
        <v>50</v>
      </c>
      <c r="N28" s="1536"/>
      <c r="O28" s="1536"/>
      <c r="P28" s="1536"/>
      <c r="Q28" s="1536"/>
      <c r="R28" s="1536"/>
      <c r="S28" s="1536"/>
      <c r="T28" s="1536"/>
      <c r="U28" s="1536"/>
      <c r="V28" s="1536"/>
      <c r="W28" s="1536"/>
      <c r="X28" s="1536"/>
      <c r="Y28" s="1536"/>
      <c r="Z28" s="1551"/>
      <c r="AA28" s="1518"/>
    </row>
    <row r="29" spans="2:27" ht="26.25" customHeight="1">
      <c r="B29" s="1550"/>
      <c r="C29" s="1552" t="s">
        <v>51</v>
      </c>
      <c r="D29" s="1553"/>
      <c r="E29" s="1553"/>
      <c r="F29" s="1553"/>
      <c r="G29" s="1554"/>
      <c r="H29" s="1552" t="s">
        <v>214</v>
      </c>
      <c r="I29" s="1553"/>
      <c r="J29" s="1553"/>
      <c r="K29" s="1526"/>
      <c r="L29" s="1526"/>
      <c r="M29" s="1555" t="s">
        <v>50</v>
      </c>
      <c r="N29" s="1536"/>
      <c r="O29" s="1536"/>
      <c r="P29" s="1536"/>
      <c r="Q29" s="1536"/>
      <c r="R29" s="1536"/>
      <c r="S29" s="1536"/>
      <c r="T29" s="1536"/>
      <c r="U29" s="1536"/>
      <c r="V29" s="1536"/>
      <c r="W29" s="1536"/>
      <c r="X29" s="1536"/>
      <c r="Y29" s="1536"/>
      <c r="Z29" s="1551"/>
      <c r="AA29" s="1518"/>
    </row>
    <row r="30" spans="2:27" ht="13.2" customHeight="1">
      <c r="B30" s="1550"/>
      <c r="C30" s="1536"/>
      <c r="D30" s="1536"/>
      <c r="E30" s="1536"/>
      <c r="F30" s="1536"/>
      <c r="G30" s="1536"/>
      <c r="H30" s="1536"/>
      <c r="I30" s="1536"/>
      <c r="J30" s="1536"/>
      <c r="K30" s="1536"/>
      <c r="L30" s="1536"/>
      <c r="M30" s="1536"/>
      <c r="N30" s="1536"/>
      <c r="O30" s="1536"/>
      <c r="P30" s="1536"/>
      <c r="Q30" s="1536"/>
      <c r="R30" s="1536"/>
      <c r="S30" s="1536"/>
      <c r="T30" s="1536"/>
      <c r="U30" s="1536"/>
      <c r="V30" s="1536"/>
      <c r="W30" s="1536"/>
      <c r="X30" s="1536"/>
      <c r="Y30" s="1536"/>
      <c r="Z30" s="1551"/>
      <c r="AA30" s="1536"/>
    </row>
    <row r="31" spans="2:27" ht="17.399999999999999" customHeight="1">
      <c r="B31" s="1804" t="s">
        <v>716</v>
      </c>
      <c r="C31" s="1805"/>
      <c r="D31" s="1805"/>
      <c r="E31" s="1805"/>
      <c r="F31" s="1805"/>
      <c r="G31" s="1805"/>
      <c r="H31" s="1805"/>
      <c r="I31" s="1805"/>
      <c r="J31" s="1805"/>
      <c r="K31" s="1805"/>
      <c r="L31" s="1805"/>
      <c r="M31" s="1805"/>
      <c r="N31" s="1805"/>
      <c r="O31" s="1805"/>
      <c r="P31" s="1805"/>
      <c r="Q31" s="1805"/>
      <c r="R31" s="1805"/>
      <c r="S31" s="1805"/>
      <c r="T31" s="1805"/>
      <c r="U31" s="1805"/>
      <c r="V31" s="1805"/>
      <c r="W31" s="1805"/>
      <c r="X31" s="1805"/>
      <c r="Y31" s="1805"/>
      <c r="Z31" s="1806"/>
    </row>
    <row r="32" spans="2:27" ht="4.2" customHeight="1">
      <c r="B32" s="1550"/>
      <c r="C32" s="1536"/>
      <c r="D32" s="1536"/>
      <c r="E32" s="1536"/>
      <c r="F32" s="1536"/>
      <c r="G32" s="1536"/>
      <c r="H32" s="1536"/>
      <c r="I32" s="1536"/>
      <c r="J32" s="1536"/>
      <c r="K32" s="1536"/>
      <c r="L32" s="1535"/>
      <c r="M32" s="1536"/>
      <c r="N32" s="1536"/>
      <c r="O32" s="1536"/>
      <c r="P32" s="1536"/>
      <c r="Q32" s="1535"/>
      <c r="R32" s="1536"/>
      <c r="S32" s="1536"/>
      <c r="T32" s="1536"/>
      <c r="U32" s="1547"/>
      <c r="V32" s="1557"/>
      <c r="W32" s="1548"/>
      <c r="X32" s="1548"/>
      <c r="Y32" s="1549"/>
      <c r="Z32" s="1551"/>
      <c r="AA32" s="1518"/>
    </row>
    <row r="33" spans="2:27" ht="13.2" customHeight="1">
      <c r="B33" s="1550"/>
      <c r="C33" s="1536"/>
      <c r="D33" s="1536"/>
      <c r="E33" s="1536"/>
      <c r="F33" s="1536"/>
      <c r="G33" s="1536"/>
      <c r="H33" s="1536"/>
      <c r="I33" s="1536"/>
      <c r="J33" s="1536"/>
      <c r="K33" s="1536"/>
      <c r="L33" s="1535"/>
      <c r="M33" s="1536"/>
      <c r="N33" s="1536"/>
      <c r="O33" s="1536"/>
      <c r="P33" s="1536"/>
      <c r="Q33" s="1535"/>
      <c r="R33" s="1536"/>
      <c r="S33" s="1536"/>
      <c r="T33" s="1536"/>
      <c r="U33" s="1550"/>
      <c r="V33" s="1558" t="s">
        <v>362</v>
      </c>
      <c r="W33" s="1558" t="s">
        <v>363</v>
      </c>
      <c r="X33" s="1558" t="s">
        <v>364</v>
      </c>
      <c r="Y33" s="1551"/>
      <c r="Z33" s="1551"/>
      <c r="AA33" s="1518"/>
    </row>
    <row r="34" spans="2:27" ht="6" customHeight="1">
      <c r="B34" s="1550"/>
      <c r="C34" s="1536"/>
      <c r="D34" s="1536"/>
      <c r="E34" s="1536"/>
      <c r="F34" s="1536"/>
      <c r="G34" s="1536"/>
      <c r="H34" s="1536"/>
      <c r="I34" s="1536"/>
      <c r="J34" s="1536"/>
      <c r="K34" s="1536"/>
      <c r="L34" s="1535"/>
      <c r="M34" s="1536"/>
      <c r="N34" s="1536"/>
      <c r="O34" s="1536"/>
      <c r="P34" s="1536"/>
      <c r="Q34" s="1535"/>
      <c r="R34" s="1536"/>
      <c r="S34" s="1536"/>
      <c r="T34" s="1536"/>
      <c r="U34" s="1559"/>
      <c r="V34" s="1560"/>
      <c r="W34" s="1560"/>
      <c r="X34" s="1560"/>
      <c r="Y34" s="1561"/>
      <c r="Z34" s="1551"/>
      <c r="AA34" s="1518"/>
    </row>
    <row r="35" spans="2:27" ht="31.5" customHeight="1">
      <c r="B35" s="1550"/>
      <c r="C35" s="1562" t="s">
        <v>1021</v>
      </c>
      <c r="D35" s="1563"/>
      <c r="E35" s="1563"/>
      <c r="F35" s="1563"/>
      <c r="G35" s="1563"/>
      <c r="H35" s="1563"/>
      <c r="I35" s="1563"/>
      <c r="J35" s="1563"/>
      <c r="K35" s="1563"/>
      <c r="L35" s="1563"/>
      <c r="M35" s="1563"/>
      <c r="N35" s="1563"/>
      <c r="O35" s="1563"/>
      <c r="P35" s="1563"/>
      <c r="Q35" s="1563"/>
      <c r="R35" s="1563"/>
      <c r="S35" s="1563"/>
      <c r="T35" s="1564"/>
      <c r="U35" s="1565"/>
      <c r="V35" s="1530" t="s">
        <v>354</v>
      </c>
      <c r="W35" s="1530" t="s">
        <v>363</v>
      </c>
      <c r="X35" s="1530" t="s">
        <v>354</v>
      </c>
      <c r="Y35" s="1531"/>
      <c r="Z35" s="1551"/>
      <c r="AA35" s="1536"/>
    </row>
    <row r="36" spans="2:27" ht="31.5" customHeight="1">
      <c r="B36" s="1550"/>
      <c r="C36" s="1552" t="s">
        <v>365</v>
      </c>
      <c r="D36" s="1553"/>
      <c r="E36" s="1553"/>
      <c r="F36" s="1553"/>
      <c r="G36" s="1553"/>
      <c r="H36" s="1553"/>
      <c r="I36" s="1553"/>
      <c r="J36" s="1553"/>
      <c r="K36" s="1553"/>
      <c r="L36" s="1553"/>
      <c r="M36" s="1553"/>
      <c r="N36" s="1553"/>
      <c r="O36" s="1553"/>
      <c r="P36" s="1553"/>
      <c r="Q36" s="1553"/>
      <c r="R36" s="1553"/>
      <c r="S36" s="1553"/>
      <c r="T36" s="1531"/>
      <c r="U36" s="1566"/>
      <c r="V36" s="1530" t="s">
        <v>354</v>
      </c>
      <c r="W36" s="1530" t="s">
        <v>363</v>
      </c>
      <c r="X36" s="1530" t="s">
        <v>354</v>
      </c>
      <c r="Y36" s="1546"/>
      <c r="Z36" s="1551"/>
      <c r="AA36" s="1536"/>
    </row>
    <row r="37" spans="2:27" ht="36" customHeight="1">
      <c r="B37" s="1550"/>
      <c r="C37" s="1562" t="s">
        <v>805</v>
      </c>
      <c r="D37" s="1563"/>
      <c r="E37" s="1563"/>
      <c r="F37" s="1563"/>
      <c r="G37" s="1563"/>
      <c r="H37" s="1563"/>
      <c r="I37" s="1563"/>
      <c r="J37" s="1563"/>
      <c r="K37" s="1563"/>
      <c r="L37" s="1563"/>
      <c r="M37" s="1563"/>
      <c r="N37" s="1563"/>
      <c r="O37" s="1563"/>
      <c r="P37" s="1563"/>
      <c r="Q37" s="1563"/>
      <c r="R37" s="1563"/>
      <c r="S37" s="1563"/>
      <c r="T37" s="1564"/>
      <c r="U37" s="1566"/>
      <c r="V37" s="1530" t="s">
        <v>354</v>
      </c>
      <c r="W37" s="1530" t="s">
        <v>363</v>
      </c>
      <c r="X37" s="1530" t="s">
        <v>354</v>
      </c>
      <c r="Y37" s="1546"/>
      <c r="Z37" s="1551"/>
      <c r="AA37" s="1536"/>
    </row>
    <row r="38" spans="2:27" ht="24" customHeight="1">
      <c r="B38" s="1559"/>
      <c r="C38" s="1544"/>
      <c r="D38" s="1544"/>
      <c r="E38" s="1544"/>
      <c r="F38" s="1544"/>
      <c r="G38" s="1544"/>
      <c r="H38" s="1544"/>
      <c r="I38" s="1544"/>
      <c r="J38" s="1544"/>
      <c r="K38" s="1544"/>
      <c r="L38" s="1544"/>
      <c r="M38" s="1544"/>
      <c r="N38" s="1544"/>
      <c r="O38" s="1544"/>
      <c r="P38" s="1544"/>
      <c r="Q38" s="1544"/>
      <c r="R38" s="1544"/>
      <c r="S38" s="1544"/>
      <c r="T38" s="1544"/>
      <c r="U38" s="1544"/>
      <c r="V38" s="1544"/>
      <c r="W38" s="1544"/>
      <c r="X38" s="1544"/>
      <c r="Y38" s="1544"/>
      <c r="Z38" s="1561"/>
    </row>
    <row r="39" spans="2:27" ht="24" customHeight="1">
      <c r="B39" s="1807" t="s">
        <v>983</v>
      </c>
      <c r="C39" s="1807"/>
      <c r="D39" s="1807"/>
      <c r="E39" s="1807"/>
      <c r="F39" s="1807"/>
      <c r="G39" s="1807"/>
      <c r="H39" s="1807"/>
      <c r="I39" s="1807"/>
      <c r="J39" s="1807"/>
      <c r="K39" s="1807"/>
      <c r="L39" s="1807"/>
      <c r="M39" s="1807"/>
      <c r="N39" s="1807"/>
      <c r="O39" s="1807"/>
      <c r="P39" s="1807"/>
      <c r="Q39" s="1807"/>
      <c r="R39" s="1807"/>
      <c r="S39" s="1807"/>
      <c r="T39" s="1807"/>
      <c r="U39" s="1807"/>
      <c r="V39" s="1807"/>
      <c r="W39" s="1807"/>
      <c r="X39" s="1807"/>
      <c r="Y39" s="1807"/>
      <c r="Z39" s="1807"/>
    </row>
    <row r="40" spans="2:27" ht="30.75" customHeight="1">
      <c r="B40" s="1808" t="s">
        <v>984</v>
      </c>
      <c r="C40" s="1808"/>
      <c r="D40" s="1808"/>
      <c r="E40" s="1808"/>
      <c r="F40" s="1808"/>
      <c r="G40" s="1808"/>
      <c r="H40" s="1808"/>
      <c r="I40" s="1808"/>
      <c r="J40" s="1808"/>
      <c r="K40" s="1808"/>
      <c r="L40" s="1808"/>
      <c r="M40" s="1808"/>
      <c r="N40" s="1808"/>
      <c r="O40" s="1808"/>
      <c r="P40" s="1808"/>
      <c r="Q40" s="1808"/>
      <c r="R40" s="1808"/>
      <c r="S40" s="1808"/>
      <c r="T40" s="1808"/>
      <c r="U40" s="1808"/>
      <c r="V40" s="1808"/>
      <c r="W40" s="1808"/>
      <c r="X40" s="1808"/>
      <c r="Y40" s="1808"/>
      <c r="Z40" s="1808"/>
      <c r="AA40" s="1567"/>
    </row>
    <row r="41" spans="2:27">
      <c r="B41" s="1556"/>
      <c r="C41" s="1556"/>
      <c r="D41" s="1556"/>
      <c r="E41" s="1556"/>
      <c r="F41" s="1556"/>
      <c r="G41" s="1556"/>
      <c r="H41" s="1556"/>
      <c r="I41" s="1556"/>
      <c r="J41" s="1556"/>
      <c r="K41" s="1556"/>
      <c r="L41" s="1556"/>
      <c r="M41" s="1556"/>
      <c r="N41" s="1556"/>
      <c r="O41" s="1556"/>
      <c r="P41" s="1556"/>
      <c r="Q41" s="1556"/>
      <c r="R41" s="1556"/>
      <c r="S41" s="1556"/>
      <c r="T41" s="1556"/>
      <c r="U41" s="1556"/>
      <c r="V41" s="1556"/>
      <c r="W41" s="1556"/>
      <c r="X41" s="1556"/>
      <c r="Y41" s="1556"/>
      <c r="Z41" s="1556"/>
      <c r="AA41" s="1556"/>
    </row>
    <row r="42" spans="2:27">
      <c r="B42" s="1556"/>
      <c r="C42" s="1556"/>
      <c r="D42" s="1556"/>
      <c r="E42" s="1556"/>
      <c r="F42" s="1556"/>
      <c r="G42" s="1556"/>
      <c r="H42" s="1556"/>
      <c r="I42" s="1556"/>
      <c r="J42" s="1556"/>
      <c r="K42" s="1556"/>
      <c r="L42" s="1556"/>
      <c r="M42" s="1556"/>
      <c r="N42" s="1556"/>
      <c r="O42" s="1556"/>
      <c r="P42" s="1556"/>
      <c r="Q42" s="1556"/>
      <c r="R42" s="1556"/>
      <c r="S42" s="1556"/>
      <c r="T42" s="1556"/>
      <c r="U42" s="1556"/>
      <c r="V42" s="1556"/>
      <c r="W42" s="1556"/>
      <c r="X42" s="1556"/>
      <c r="Y42" s="1556"/>
      <c r="Z42" s="1556"/>
      <c r="AA42" s="1556"/>
    </row>
  </sheetData>
  <mergeCells count="20">
    <mergeCell ref="B40:Z40"/>
    <mergeCell ref="K13:L13"/>
    <mergeCell ref="B17:Z17"/>
    <mergeCell ref="K27:L27"/>
    <mergeCell ref="K28:L28"/>
    <mergeCell ref="K29:L29"/>
    <mergeCell ref="K14:L14"/>
    <mergeCell ref="K15:L15"/>
    <mergeCell ref="B39:Z39"/>
    <mergeCell ref="C37:T37"/>
    <mergeCell ref="C21:T21"/>
    <mergeCell ref="C23:T23"/>
    <mergeCell ref="C35:T35"/>
    <mergeCell ref="B31:Z31"/>
    <mergeCell ref="B9:F9"/>
    <mergeCell ref="B3:Z3"/>
    <mergeCell ref="B5:F5"/>
    <mergeCell ref="G5:Z5"/>
    <mergeCell ref="B6:F6"/>
    <mergeCell ref="B7:F8"/>
  </mergeCells>
  <phoneticPr fontId="5"/>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Y79"/>
  <sheetViews>
    <sheetView showGridLines="0" view="pageBreakPreview" zoomScale="80" zoomScaleNormal="100" zoomScaleSheetLayoutView="80" workbookViewId="0">
      <selection activeCell="G9" sqref="G9:AC9"/>
    </sheetView>
  </sheetViews>
  <sheetFormatPr defaultColWidth="4.7109375" defaultRowHeight="13.2"/>
  <cols>
    <col min="1" max="1" width="4.85546875" style="18" customWidth="1"/>
    <col min="2" max="26" width="4.85546875" style="16" customWidth="1"/>
    <col min="27" max="16384" width="4.7109375" style="16"/>
  </cols>
  <sheetData>
    <row r="1" spans="1:25" s="328" customFormat="1">
      <c r="A1" s="328" t="s">
        <v>917</v>
      </c>
    </row>
    <row r="2" spans="1:25" s="328" customFormat="1">
      <c r="S2" s="956"/>
      <c r="T2" s="956"/>
      <c r="U2" s="956"/>
      <c r="V2" s="956"/>
      <c r="W2" s="956"/>
      <c r="X2" s="956"/>
      <c r="Y2" s="956"/>
    </row>
    <row r="3" spans="1:25" s="328" customFormat="1">
      <c r="A3" s="15" t="s">
        <v>928</v>
      </c>
      <c r="B3" s="15"/>
      <c r="C3" s="15"/>
      <c r="D3" s="15"/>
      <c r="E3" s="15"/>
      <c r="F3" s="15"/>
      <c r="G3" s="15"/>
      <c r="H3" s="15"/>
      <c r="I3" s="15"/>
      <c r="J3" s="15"/>
      <c r="K3" s="15"/>
      <c r="L3" s="15"/>
      <c r="M3" s="15"/>
      <c r="N3" s="15"/>
      <c r="O3" s="15"/>
      <c r="P3" s="15"/>
      <c r="Q3" s="15"/>
      <c r="R3" s="15"/>
      <c r="S3" s="15"/>
      <c r="T3" s="15"/>
      <c r="U3" s="15"/>
      <c r="V3" s="15"/>
      <c r="W3" s="15"/>
      <c r="X3" s="15"/>
      <c r="Y3" s="15"/>
    </row>
    <row r="4" spans="1:25" s="328" customFormat="1"/>
    <row r="5" spans="1:25" s="328" customFormat="1" ht="33.75" customHeight="1">
      <c r="A5" s="957" t="s">
        <v>211</v>
      </c>
      <c r="B5" s="957"/>
      <c r="C5" s="957"/>
      <c r="D5" s="957"/>
      <c r="E5" s="957"/>
      <c r="F5" s="958"/>
      <c r="G5" s="959"/>
      <c r="H5" s="959"/>
      <c r="I5" s="959"/>
      <c r="J5" s="959"/>
      <c r="K5" s="959"/>
      <c r="L5" s="959"/>
      <c r="M5" s="959"/>
      <c r="N5" s="959"/>
      <c r="O5" s="959"/>
      <c r="P5" s="959"/>
      <c r="Q5" s="959"/>
      <c r="R5" s="959"/>
      <c r="S5" s="959"/>
      <c r="T5" s="959"/>
      <c r="U5" s="959"/>
      <c r="V5" s="959"/>
      <c r="W5" s="959"/>
      <c r="X5" s="959"/>
      <c r="Y5" s="960"/>
    </row>
    <row r="6" spans="1:25" s="328" customFormat="1" ht="27.75" customHeight="1">
      <c r="A6" s="957" t="s">
        <v>320</v>
      </c>
      <c r="B6" s="957"/>
      <c r="C6" s="957"/>
      <c r="D6" s="957"/>
      <c r="E6" s="957"/>
      <c r="F6" s="961" t="s">
        <v>217</v>
      </c>
      <c r="G6" s="961"/>
      <c r="H6" s="961"/>
      <c r="I6" s="961"/>
      <c r="J6" s="961"/>
      <c r="K6" s="961"/>
      <c r="L6" s="961"/>
      <c r="M6" s="961"/>
      <c r="N6" s="961"/>
      <c r="O6" s="961"/>
      <c r="P6" s="961"/>
      <c r="Q6" s="961"/>
      <c r="R6" s="961"/>
      <c r="S6" s="961"/>
      <c r="T6" s="961"/>
      <c r="U6" s="961"/>
      <c r="V6" s="961"/>
      <c r="W6" s="961"/>
      <c r="X6" s="961"/>
      <c r="Y6" s="961"/>
    </row>
    <row r="7" spans="1:25" s="328" customFormat="1" ht="34.950000000000003" customHeight="1">
      <c r="A7" s="954" t="s">
        <v>317</v>
      </c>
      <c r="B7" s="954"/>
      <c r="C7" s="954"/>
      <c r="D7" s="954"/>
      <c r="E7" s="954"/>
      <c r="F7" s="327" t="s">
        <v>318</v>
      </c>
      <c r="G7" s="294"/>
      <c r="H7" s="294"/>
      <c r="I7" s="294"/>
      <c r="J7" s="294"/>
      <c r="K7" s="294"/>
      <c r="L7" s="294"/>
      <c r="M7" s="294"/>
      <c r="N7" s="294"/>
      <c r="O7" s="955" t="s">
        <v>319</v>
      </c>
      <c r="P7" s="955"/>
      <c r="Q7" s="955"/>
      <c r="R7" s="955"/>
      <c r="S7" s="955"/>
      <c r="T7" s="955"/>
      <c r="U7" s="955"/>
      <c r="V7" s="955"/>
      <c r="W7" s="955"/>
      <c r="X7" s="955"/>
      <c r="Y7" s="955"/>
    </row>
    <row r="8" spans="1:25" s="328" customFormat="1" ht="12" customHeight="1">
      <c r="A8" s="343"/>
      <c r="B8" s="343"/>
      <c r="C8" s="343"/>
      <c r="D8" s="343"/>
      <c r="E8" s="343"/>
      <c r="F8" s="334"/>
      <c r="G8" s="334"/>
      <c r="H8" s="334"/>
      <c r="I8" s="334"/>
      <c r="J8" s="334"/>
      <c r="K8" s="334"/>
      <c r="L8" s="334"/>
      <c r="M8" s="334"/>
      <c r="N8" s="334"/>
      <c r="O8" s="335"/>
      <c r="P8" s="335"/>
      <c r="Q8" s="335"/>
      <c r="R8" s="335"/>
      <c r="S8" s="335"/>
      <c r="T8" s="335"/>
      <c r="U8" s="335"/>
      <c r="V8" s="335"/>
      <c r="W8" s="335"/>
      <c r="X8" s="335"/>
      <c r="Y8" s="335"/>
    </row>
    <row r="9" spans="1:25" s="257" customFormat="1">
      <c r="A9" s="729"/>
      <c r="B9" s="259"/>
      <c r="C9" s="259"/>
      <c r="D9" s="259"/>
      <c r="E9" s="259"/>
      <c r="F9" s="259"/>
      <c r="G9" s="259"/>
      <c r="H9" s="259"/>
      <c r="I9" s="259"/>
      <c r="J9" s="259"/>
      <c r="K9" s="259"/>
      <c r="L9" s="259"/>
      <c r="M9" s="259"/>
      <c r="N9" s="259"/>
      <c r="O9" s="259"/>
      <c r="P9" s="259"/>
      <c r="Q9" s="259"/>
      <c r="R9" s="259"/>
      <c r="S9" s="259"/>
      <c r="T9" s="259"/>
      <c r="U9" s="259"/>
      <c r="V9" s="259"/>
      <c r="W9" s="259"/>
      <c r="X9" s="259"/>
      <c r="Y9" s="260"/>
    </row>
    <row r="10" spans="1:25" s="17" customFormat="1" ht="21" customHeight="1">
      <c r="A10" s="262" t="s">
        <v>219</v>
      </c>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261"/>
    </row>
    <row r="11" spans="1:25" s="257" customFormat="1" ht="21" customHeight="1">
      <c r="A11" s="262"/>
      <c r="B11" s="354" t="s">
        <v>212</v>
      </c>
      <c r="C11" s="354"/>
      <c r="D11" s="354"/>
      <c r="E11" s="354"/>
      <c r="F11" s="354"/>
      <c r="G11" s="354"/>
      <c r="H11" s="354"/>
      <c r="I11" s="354"/>
      <c r="J11" s="354"/>
      <c r="K11" s="354"/>
      <c r="L11" s="347"/>
      <c r="M11" s="354"/>
      <c r="N11" s="354"/>
      <c r="O11" s="354"/>
      <c r="P11" s="354"/>
      <c r="Q11" s="354"/>
      <c r="R11" s="354"/>
      <c r="S11" s="354"/>
      <c r="T11" s="354"/>
      <c r="U11" s="354"/>
      <c r="V11" s="354"/>
      <c r="W11" s="354"/>
      <c r="X11" s="354"/>
      <c r="Y11" s="261"/>
    </row>
    <row r="12" spans="1:25" s="257" customFormat="1" ht="20.100000000000001" customHeight="1">
      <c r="A12" s="262"/>
      <c r="B12" s="723" t="s">
        <v>213</v>
      </c>
      <c r="C12" s="724"/>
      <c r="D12" s="724"/>
      <c r="E12" s="724"/>
      <c r="F12" s="725"/>
      <c r="G12" s="723" t="s">
        <v>214</v>
      </c>
      <c r="H12" s="724"/>
      <c r="I12" s="724"/>
      <c r="J12" s="724"/>
      <c r="K12" s="724"/>
      <c r="L12" s="724"/>
      <c r="M12" s="722" t="s">
        <v>50</v>
      </c>
      <c r="N12" s="262"/>
      <c r="O12" s="354"/>
      <c r="P12" s="354"/>
      <c r="Q12" s="354"/>
      <c r="R12" s="354"/>
      <c r="S12" s="354"/>
      <c r="T12" s="727"/>
      <c r="U12" s="354"/>
      <c r="V12" s="354"/>
      <c r="W12" s="354"/>
      <c r="X12" s="354"/>
      <c r="Y12" s="261"/>
    </row>
    <row r="13" spans="1:25" s="257" customFormat="1" ht="20.100000000000001" customHeight="1">
      <c r="A13" s="262"/>
      <c r="B13" s="354"/>
      <c r="C13" s="354"/>
      <c r="D13" s="354"/>
      <c r="E13" s="354"/>
      <c r="F13" s="354"/>
      <c r="G13" s="354"/>
      <c r="H13" s="354"/>
      <c r="I13" s="354"/>
      <c r="J13" s="354"/>
      <c r="K13" s="727"/>
      <c r="L13" s="354"/>
      <c r="M13" s="354"/>
      <c r="N13" s="354"/>
      <c r="O13" s="354"/>
      <c r="P13" s="727"/>
      <c r="Q13" s="354"/>
      <c r="R13" s="354"/>
      <c r="S13" s="354"/>
      <c r="T13" s="354"/>
      <c r="U13" s="727"/>
      <c r="V13" s="354"/>
      <c r="W13" s="354"/>
      <c r="X13" s="354"/>
      <c r="Y13" s="261"/>
    </row>
    <row r="14" spans="1:25" s="257" customFormat="1" ht="20.100000000000001" customHeight="1">
      <c r="A14" s="262"/>
      <c r="B14" s="354" t="s">
        <v>215</v>
      </c>
      <c r="C14" s="354"/>
      <c r="D14" s="354"/>
      <c r="E14" s="354"/>
      <c r="F14" s="354"/>
      <c r="G14" s="354"/>
      <c r="H14" s="354"/>
      <c r="I14" s="354"/>
      <c r="J14" s="354"/>
      <c r="K14" s="354"/>
      <c r="L14" s="354"/>
      <c r="M14" s="354"/>
      <c r="N14" s="354"/>
      <c r="O14" s="354"/>
      <c r="P14" s="354"/>
      <c r="Q14" s="354"/>
      <c r="R14" s="354"/>
      <c r="S14" s="354"/>
      <c r="T14" s="354"/>
      <c r="U14" s="354"/>
      <c r="V14" s="354"/>
      <c r="W14" s="354"/>
      <c r="X14" s="354"/>
      <c r="Y14" s="261"/>
    </row>
    <row r="15" spans="1:25" s="257" customFormat="1" ht="6" customHeight="1">
      <c r="A15" s="262"/>
      <c r="B15" s="354"/>
      <c r="C15" s="354"/>
      <c r="D15" s="354"/>
      <c r="E15" s="354"/>
      <c r="F15" s="354"/>
      <c r="G15" s="354"/>
      <c r="H15" s="354"/>
      <c r="I15" s="354"/>
      <c r="J15" s="354"/>
      <c r="K15" s="354"/>
      <c r="L15" s="354"/>
      <c r="M15" s="354"/>
      <c r="N15" s="354"/>
      <c r="O15" s="354"/>
      <c r="P15" s="354"/>
      <c r="Q15" s="354"/>
      <c r="R15" s="354"/>
      <c r="S15" s="354"/>
      <c r="T15" s="354"/>
      <c r="U15" s="354"/>
      <c r="V15" s="354"/>
      <c r="W15" s="354"/>
      <c r="X15" s="354"/>
      <c r="Y15" s="261"/>
    </row>
    <row r="16" spans="1:25" ht="20.100000000000001" customHeight="1">
      <c r="A16" s="262"/>
      <c r="B16" s="958" t="s">
        <v>216</v>
      </c>
      <c r="C16" s="959"/>
      <c r="D16" s="959"/>
      <c r="E16" s="959"/>
      <c r="F16" s="959"/>
      <c r="G16" s="959"/>
      <c r="H16" s="959"/>
      <c r="I16" s="959"/>
      <c r="J16" s="959"/>
      <c r="K16" s="959"/>
      <c r="L16" s="959"/>
      <c r="M16" s="959"/>
      <c r="N16" s="960"/>
      <c r="O16" s="958" t="s">
        <v>349</v>
      </c>
      <c r="P16" s="959"/>
      <c r="Q16" s="959"/>
      <c r="R16" s="959"/>
      <c r="S16" s="959"/>
      <c r="T16" s="959"/>
      <c r="U16" s="959"/>
      <c r="V16" s="959"/>
      <c r="W16" s="959"/>
      <c r="X16" s="960"/>
      <c r="Y16" s="263"/>
    </row>
    <row r="17" spans="1:25" ht="20.100000000000001" customHeight="1">
      <c r="A17" s="262"/>
      <c r="B17" s="958"/>
      <c r="C17" s="959"/>
      <c r="D17" s="959"/>
      <c r="E17" s="959"/>
      <c r="F17" s="959"/>
      <c r="G17" s="959"/>
      <c r="H17" s="959"/>
      <c r="I17" s="959"/>
      <c r="J17" s="959"/>
      <c r="K17" s="959"/>
      <c r="L17" s="959"/>
      <c r="M17" s="959"/>
      <c r="N17" s="960"/>
      <c r="O17" s="962"/>
      <c r="P17" s="963"/>
      <c r="Q17" s="963"/>
      <c r="R17" s="963"/>
      <c r="S17" s="963"/>
      <c r="T17" s="963"/>
      <c r="U17" s="963"/>
      <c r="V17" s="963"/>
      <c r="W17" s="963"/>
      <c r="X17" s="964"/>
      <c r="Y17" s="261"/>
    </row>
    <row r="18" spans="1:25" ht="20.100000000000001" customHeight="1">
      <c r="A18" s="262"/>
      <c r="B18" s="720"/>
      <c r="C18" s="721"/>
      <c r="D18" s="721"/>
      <c r="E18" s="721"/>
      <c r="F18" s="721"/>
      <c r="G18" s="721"/>
      <c r="H18" s="721"/>
      <c r="I18" s="721"/>
      <c r="J18" s="721"/>
      <c r="K18" s="721"/>
      <c r="L18" s="721"/>
      <c r="M18" s="721"/>
      <c r="N18" s="722"/>
      <c r="O18" s="723"/>
      <c r="P18" s="724"/>
      <c r="Q18" s="724"/>
      <c r="R18" s="724"/>
      <c r="S18" s="724"/>
      <c r="T18" s="724"/>
      <c r="U18" s="724"/>
      <c r="V18" s="724"/>
      <c r="W18" s="724"/>
      <c r="X18" s="725"/>
      <c r="Y18" s="261"/>
    </row>
    <row r="19" spans="1:25" ht="20.100000000000001" customHeight="1">
      <c r="A19" s="262"/>
      <c r="B19" s="720"/>
      <c r="C19" s="721"/>
      <c r="D19" s="721"/>
      <c r="E19" s="721"/>
      <c r="F19" s="721"/>
      <c r="G19" s="721"/>
      <c r="H19" s="721"/>
      <c r="I19" s="721"/>
      <c r="J19" s="721"/>
      <c r="K19" s="721"/>
      <c r="L19" s="721"/>
      <c r="M19" s="721"/>
      <c r="N19" s="722"/>
      <c r="O19" s="723"/>
      <c r="P19" s="724"/>
      <c r="Q19" s="724"/>
      <c r="R19" s="724"/>
      <c r="S19" s="724"/>
      <c r="T19" s="724"/>
      <c r="U19" s="724"/>
      <c r="V19" s="724"/>
      <c r="W19" s="724"/>
      <c r="X19" s="725"/>
      <c r="Y19" s="261"/>
    </row>
    <row r="20" spans="1:25" ht="20.100000000000001" customHeight="1">
      <c r="A20" s="262"/>
      <c r="B20" s="958"/>
      <c r="C20" s="959"/>
      <c r="D20" s="959"/>
      <c r="E20" s="959"/>
      <c r="F20" s="959"/>
      <c r="G20" s="959"/>
      <c r="H20" s="959"/>
      <c r="I20" s="959"/>
      <c r="J20" s="959"/>
      <c r="K20" s="959"/>
      <c r="L20" s="959"/>
      <c r="M20" s="959"/>
      <c r="N20" s="960"/>
      <c r="O20" s="962"/>
      <c r="P20" s="963"/>
      <c r="Q20" s="963"/>
      <c r="R20" s="963"/>
      <c r="S20" s="963"/>
      <c r="T20" s="963"/>
      <c r="U20" s="963"/>
      <c r="V20" s="963"/>
      <c r="W20" s="963"/>
      <c r="X20" s="964"/>
      <c r="Y20" s="261"/>
    </row>
    <row r="21" spans="1:25" ht="20.100000000000001" customHeight="1">
      <c r="A21" s="262"/>
      <c r="B21" s="958"/>
      <c r="C21" s="959"/>
      <c r="D21" s="959"/>
      <c r="E21" s="959"/>
      <c r="F21" s="959"/>
      <c r="G21" s="959"/>
      <c r="H21" s="959"/>
      <c r="I21" s="959"/>
      <c r="J21" s="959"/>
      <c r="K21" s="959"/>
      <c r="L21" s="959"/>
      <c r="M21" s="959"/>
      <c r="N21" s="960"/>
      <c r="O21" s="962"/>
      <c r="P21" s="963"/>
      <c r="Q21" s="963"/>
      <c r="R21" s="963"/>
      <c r="S21" s="963"/>
      <c r="T21" s="963"/>
      <c r="U21" s="963"/>
      <c r="V21" s="963"/>
      <c r="W21" s="963"/>
      <c r="X21" s="964"/>
      <c r="Y21" s="261"/>
    </row>
    <row r="22" spans="1:25" ht="13.2" customHeight="1">
      <c r="A22" s="262"/>
      <c r="B22" s="264"/>
      <c r="C22" s="264"/>
      <c r="D22" s="264"/>
      <c r="E22" s="264"/>
      <c r="F22" s="264"/>
      <c r="G22" s="264"/>
      <c r="H22" s="264"/>
      <c r="I22" s="264"/>
      <c r="J22" s="264"/>
      <c r="K22" s="264"/>
      <c r="L22" s="264"/>
      <c r="M22" s="264"/>
      <c r="N22" s="264"/>
      <c r="O22" s="265"/>
      <c r="P22" s="265"/>
      <c r="Q22" s="265"/>
      <c r="R22" s="265"/>
      <c r="S22" s="265"/>
      <c r="T22" s="265"/>
      <c r="U22" s="265"/>
      <c r="V22" s="265"/>
      <c r="W22" s="265"/>
      <c r="X22" s="265"/>
      <c r="Y22" s="261"/>
    </row>
    <row r="23" spans="1:25" ht="41.4" customHeight="1">
      <c r="A23" s="262"/>
      <c r="B23" s="965" t="s">
        <v>222</v>
      </c>
      <c r="C23" s="966"/>
      <c r="D23" s="966"/>
      <c r="E23" s="966"/>
      <c r="F23" s="966"/>
      <c r="G23" s="966"/>
      <c r="H23" s="966"/>
      <c r="I23" s="966"/>
      <c r="J23" s="966"/>
      <c r="K23" s="966"/>
      <c r="L23" s="966"/>
      <c r="M23" s="966"/>
      <c r="N23" s="966"/>
      <c r="O23" s="966"/>
      <c r="P23" s="966"/>
      <c r="Q23" s="966"/>
      <c r="R23" s="967"/>
      <c r="S23" s="958" t="s">
        <v>218</v>
      </c>
      <c r="T23" s="959"/>
      <c r="U23" s="959"/>
      <c r="V23" s="959"/>
      <c r="W23" s="959"/>
      <c r="X23" s="960"/>
      <c r="Y23" s="261"/>
    </row>
    <row r="24" spans="1:25" ht="64.2" customHeight="1">
      <c r="A24" s="262"/>
      <c r="B24" s="965" t="s">
        <v>221</v>
      </c>
      <c r="C24" s="966"/>
      <c r="D24" s="966"/>
      <c r="E24" s="966"/>
      <c r="F24" s="966"/>
      <c r="G24" s="966"/>
      <c r="H24" s="966"/>
      <c r="I24" s="966"/>
      <c r="J24" s="966"/>
      <c r="K24" s="966"/>
      <c r="L24" s="966"/>
      <c r="M24" s="966"/>
      <c r="N24" s="966"/>
      <c r="O24" s="966"/>
      <c r="P24" s="966"/>
      <c r="Q24" s="966"/>
      <c r="R24" s="967"/>
      <c r="S24" s="958" t="s">
        <v>218</v>
      </c>
      <c r="T24" s="959"/>
      <c r="U24" s="959"/>
      <c r="V24" s="959"/>
      <c r="W24" s="959"/>
      <c r="X24" s="960"/>
      <c r="Y24" s="261"/>
    </row>
    <row r="25" spans="1:25" ht="32.4" customHeight="1">
      <c r="A25" s="262"/>
      <c r="B25" s="723" t="s">
        <v>220</v>
      </c>
      <c r="C25" s="724"/>
      <c r="D25" s="724"/>
      <c r="E25" s="724"/>
      <c r="F25" s="724"/>
      <c r="G25" s="724"/>
      <c r="H25" s="724"/>
      <c r="I25" s="724"/>
      <c r="J25" s="724"/>
      <c r="K25" s="724"/>
      <c r="L25" s="724"/>
      <c r="M25" s="724"/>
      <c r="N25" s="724"/>
      <c r="O25" s="724"/>
      <c r="P25" s="724"/>
      <c r="Q25" s="724"/>
      <c r="R25" s="725"/>
      <c r="S25" s="958" t="s">
        <v>218</v>
      </c>
      <c r="T25" s="959"/>
      <c r="U25" s="959"/>
      <c r="V25" s="959"/>
      <c r="W25" s="959"/>
      <c r="X25" s="960"/>
      <c r="Y25" s="261"/>
    </row>
    <row r="26" spans="1:25" ht="42" customHeight="1">
      <c r="A26" s="262"/>
      <c r="B26" s="965" t="s">
        <v>223</v>
      </c>
      <c r="C26" s="966"/>
      <c r="D26" s="966"/>
      <c r="E26" s="966"/>
      <c r="F26" s="966"/>
      <c r="G26" s="966"/>
      <c r="H26" s="966"/>
      <c r="I26" s="966"/>
      <c r="J26" s="966"/>
      <c r="K26" s="966"/>
      <c r="L26" s="966"/>
      <c r="M26" s="966"/>
      <c r="N26" s="966"/>
      <c r="O26" s="966"/>
      <c r="P26" s="966"/>
      <c r="Q26" s="966"/>
      <c r="R26" s="967"/>
      <c r="S26" s="958" t="s">
        <v>218</v>
      </c>
      <c r="T26" s="959"/>
      <c r="U26" s="959"/>
      <c r="V26" s="959"/>
      <c r="W26" s="959"/>
      <c r="X26" s="960"/>
      <c r="Y26" s="261"/>
    </row>
    <row r="27" spans="1:25" ht="33" customHeight="1">
      <c r="A27" s="262"/>
      <c r="B27" s="965" t="s">
        <v>224</v>
      </c>
      <c r="C27" s="966"/>
      <c r="D27" s="966"/>
      <c r="E27" s="966"/>
      <c r="F27" s="966"/>
      <c r="G27" s="966"/>
      <c r="H27" s="966"/>
      <c r="I27" s="966"/>
      <c r="J27" s="966"/>
      <c r="K27" s="966"/>
      <c r="L27" s="966"/>
      <c r="M27" s="966"/>
      <c r="N27" s="966"/>
      <c r="O27" s="966"/>
      <c r="P27" s="966"/>
      <c r="Q27" s="966"/>
      <c r="R27" s="967"/>
      <c r="S27" s="958" t="s">
        <v>218</v>
      </c>
      <c r="T27" s="959"/>
      <c r="U27" s="959"/>
      <c r="V27" s="959"/>
      <c r="W27" s="959"/>
      <c r="X27" s="960"/>
      <c r="Y27" s="261"/>
    </row>
    <row r="28" spans="1:25" ht="9" customHeight="1">
      <c r="A28" s="266"/>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7"/>
    </row>
    <row r="29" spans="1:25" ht="9" customHeight="1">
      <c r="A29" s="257"/>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row>
    <row r="30" spans="1:25" ht="20.100000000000001" customHeight="1">
      <c r="A30" s="1801" t="s">
        <v>119</v>
      </c>
      <c r="B30" s="1801"/>
      <c r="C30" s="1801"/>
      <c r="D30" s="1801"/>
      <c r="E30" s="1801"/>
      <c r="F30" s="1801"/>
      <c r="G30" s="1801"/>
      <c r="H30" s="1801"/>
      <c r="I30" s="1801"/>
      <c r="J30" s="1801"/>
      <c r="K30" s="1801"/>
      <c r="L30" s="1801"/>
      <c r="M30" s="1801"/>
      <c r="N30" s="1801"/>
      <c r="O30" s="1801"/>
      <c r="P30" s="1801"/>
      <c r="Q30" s="1801"/>
      <c r="R30" s="1801"/>
      <c r="S30" s="1801"/>
      <c r="T30" s="1801"/>
      <c r="U30" s="1801"/>
      <c r="V30" s="1801"/>
      <c r="W30" s="1801"/>
      <c r="X30" s="1801"/>
      <c r="Y30" s="1801"/>
    </row>
    <row r="31" spans="1:25" ht="41.4" customHeight="1">
      <c r="A31" s="1802" t="s">
        <v>120</v>
      </c>
      <c r="B31" s="1802"/>
      <c r="C31" s="1802"/>
      <c r="D31" s="1802"/>
      <c r="E31" s="1802"/>
      <c r="F31" s="1802"/>
      <c r="G31" s="1802"/>
      <c r="H31" s="1802"/>
      <c r="I31" s="1802"/>
      <c r="J31" s="1802"/>
      <c r="K31" s="1802"/>
      <c r="L31" s="1802"/>
      <c r="M31" s="1802"/>
      <c r="N31" s="1802"/>
      <c r="O31" s="1802"/>
      <c r="P31" s="1802"/>
      <c r="Q31" s="1802"/>
      <c r="R31" s="1802"/>
      <c r="S31" s="1802"/>
      <c r="T31" s="1802"/>
      <c r="U31" s="1802"/>
      <c r="V31" s="1802"/>
      <c r="W31" s="1802"/>
      <c r="X31" s="1802"/>
      <c r="Y31" s="1802"/>
    </row>
    <row r="32" spans="1:25" ht="34.200000000000003" customHeight="1">
      <c r="A32" s="1803" t="s">
        <v>316</v>
      </c>
      <c r="B32" s="1803"/>
      <c r="C32" s="1803"/>
      <c r="D32" s="1803"/>
      <c r="E32" s="1803"/>
      <c r="F32" s="1803"/>
      <c r="G32" s="1803"/>
      <c r="H32" s="1803"/>
      <c r="I32" s="1803"/>
      <c r="J32" s="1803"/>
      <c r="K32" s="1803"/>
      <c r="L32" s="1803"/>
      <c r="M32" s="1803"/>
      <c r="N32" s="1803"/>
      <c r="O32" s="1803"/>
      <c r="P32" s="1803"/>
      <c r="Q32" s="1803"/>
      <c r="R32" s="1803"/>
      <c r="S32" s="1803"/>
      <c r="T32" s="1803"/>
      <c r="U32" s="1803"/>
      <c r="V32" s="1803"/>
      <c r="W32" s="1803"/>
      <c r="X32" s="1803"/>
      <c r="Y32" s="1803"/>
    </row>
    <row r="33" spans="1:25" ht="20.100000000000001" customHeight="1">
      <c r="A33" s="257"/>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row>
    <row r="34" spans="1:25" ht="20.100000000000001" customHeight="1">
      <c r="A34" s="257"/>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row>
    <row r="35" spans="1:25" ht="20.100000000000001" customHeight="1">
      <c r="A35" s="257"/>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row>
    <row r="36" spans="1:25" ht="20.100000000000001" customHeight="1">
      <c r="A36" s="257"/>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row>
    <row r="37" spans="1:25" ht="20.100000000000001" customHeight="1">
      <c r="A37" s="257"/>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row>
    <row r="38" spans="1:25" ht="20.100000000000001" customHeight="1"/>
    <row r="39" spans="1:25" ht="20.100000000000001" customHeight="1"/>
    <row r="79" spans="1:1" ht="409.6">
      <c r="A79" s="371" t="s">
        <v>346</v>
      </c>
    </row>
  </sheetData>
  <mergeCells count="27">
    <mergeCell ref="A31:Y31"/>
    <mergeCell ref="A32:Y32"/>
    <mergeCell ref="S25:X25"/>
    <mergeCell ref="B26:R26"/>
    <mergeCell ref="S26:X26"/>
    <mergeCell ref="B27:R27"/>
    <mergeCell ref="S27:X27"/>
    <mergeCell ref="A30:Y30"/>
    <mergeCell ref="B21:N21"/>
    <mergeCell ref="O21:X21"/>
    <mergeCell ref="B23:R23"/>
    <mergeCell ref="S23:X23"/>
    <mergeCell ref="B24:R24"/>
    <mergeCell ref="S24:X24"/>
    <mergeCell ref="B16:N16"/>
    <mergeCell ref="O16:X16"/>
    <mergeCell ref="B17:N17"/>
    <mergeCell ref="O17:X17"/>
    <mergeCell ref="B20:N20"/>
    <mergeCell ref="O20:X20"/>
    <mergeCell ref="A7:E7"/>
    <mergeCell ref="O7:Y7"/>
    <mergeCell ref="S2:Y2"/>
    <mergeCell ref="A5:E5"/>
    <mergeCell ref="F5:Y5"/>
    <mergeCell ref="A6:E6"/>
    <mergeCell ref="F6:Y6"/>
  </mergeCells>
  <phoneticPr fontId="5"/>
  <pageMargins left="0.7" right="0.7" top="0.75" bottom="0.75" header="0.3" footer="0.3"/>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J70"/>
  <sheetViews>
    <sheetView showGridLines="0" view="pageBreakPreview" zoomScaleNormal="100" zoomScaleSheetLayoutView="100" zoomScalePageLayoutView="85" workbookViewId="0">
      <selection activeCell="G9" sqref="G9:AC9"/>
    </sheetView>
  </sheetViews>
  <sheetFormatPr defaultColWidth="5.7109375" defaultRowHeight="13.2"/>
  <cols>
    <col min="1" max="1" width="4.140625" style="376" customWidth="1"/>
    <col min="2" max="2" width="3.42578125" style="376" customWidth="1"/>
    <col min="3" max="3" width="5" style="376" customWidth="1"/>
    <col min="4" max="15" width="5.140625" style="376" customWidth="1"/>
    <col min="16" max="16" width="2.140625" style="376" customWidth="1"/>
    <col min="17" max="18" width="5.140625" style="376" customWidth="1"/>
    <col min="19" max="19" width="3.85546875" style="376" customWidth="1"/>
    <col min="20" max="31" width="5.140625" style="376" customWidth="1"/>
    <col min="32" max="16384" width="5.7109375" style="376"/>
  </cols>
  <sheetData>
    <row r="1" spans="2:31">
      <c r="B1" s="376" t="s">
        <v>1016</v>
      </c>
    </row>
    <row r="2" spans="2:31">
      <c r="U2" s="1568"/>
      <c r="X2" s="1569" t="s">
        <v>336</v>
      </c>
      <c r="Y2" s="1570"/>
      <c r="Z2" s="1570"/>
      <c r="AA2" s="1569" t="s">
        <v>0</v>
      </c>
      <c r="AB2" s="1571"/>
      <c r="AC2" s="1569" t="s">
        <v>366</v>
      </c>
      <c r="AD2" s="1571"/>
      <c r="AE2" s="1569" t="s">
        <v>367</v>
      </c>
    </row>
    <row r="3" spans="2:31">
      <c r="T3" s="1572"/>
      <c r="U3" s="1572"/>
      <c r="V3" s="1572"/>
    </row>
    <row r="4" spans="2:31">
      <c r="B4" s="1570" t="s">
        <v>368</v>
      </c>
      <c r="C4" s="1570"/>
      <c r="D4" s="1570"/>
      <c r="E4" s="1570"/>
      <c r="F4" s="1570"/>
      <c r="G4" s="1570"/>
      <c r="H4" s="1570"/>
      <c r="I4" s="1570"/>
      <c r="J4" s="1570"/>
      <c r="K4" s="1570"/>
      <c r="L4" s="1570"/>
      <c r="M4" s="1570"/>
      <c r="N4" s="1570"/>
      <c r="O4" s="1570"/>
      <c r="P4" s="1570"/>
      <c r="Q4" s="1570"/>
      <c r="R4" s="1570"/>
      <c r="S4" s="1570"/>
      <c r="T4" s="1570"/>
      <c r="U4" s="1570"/>
      <c r="V4" s="1570"/>
      <c r="W4" s="1570"/>
      <c r="X4" s="1570"/>
      <c r="Y4" s="1570"/>
      <c r="Z4" s="1570"/>
      <c r="AA4" s="1570"/>
      <c r="AB4" s="1570"/>
      <c r="AC4" s="1570"/>
      <c r="AD4" s="1570"/>
      <c r="AE4" s="1570"/>
    </row>
    <row r="5" spans="2:31">
      <c r="B5" s="1570" t="s">
        <v>369</v>
      </c>
      <c r="C5" s="1570"/>
      <c r="D5" s="1570"/>
      <c r="E5" s="1570"/>
      <c r="F5" s="1570"/>
      <c r="G5" s="1570"/>
      <c r="H5" s="1570"/>
      <c r="I5" s="1570"/>
      <c r="J5" s="1570"/>
      <c r="K5" s="1570"/>
      <c r="L5" s="1570"/>
      <c r="M5" s="1570"/>
      <c r="N5" s="1570"/>
      <c r="O5" s="1570"/>
      <c r="P5" s="1570"/>
      <c r="Q5" s="1570"/>
      <c r="R5" s="1570"/>
      <c r="S5" s="1570"/>
      <c r="T5" s="1570"/>
      <c r="U5" s="1570"/>
      <c r="V5" s="1570"/>
      <c r="W5" s="1570"/>
      <c r="X5" s="1570"/>
      <c r="Y5" s="1570"/>
      <c r="Z5" s="1570"/>
      <c r="AA5" s="1570"/>
      <c r="AB5" s="1570"/>
      <c r="AC5" s="1570"/>
      <c r="AD5" s="1570"/>
      <c r="AE5" s="1570"/>
    </row>
    <row r="7" spans="2:31" ht="23.25" customHeight="1">
      <c r="B7" s="1573" t="s">
        <v>52</v>
      </c>
      <c r="C7" s="1573"/>
      <c r="D7" s="1573"/>
      <c r="E7" s="1573"/>
      <c r="F7" s="1574"/>
      <c r="G7" s="1575"/>
      <c r="H7" s="1575"/>
      <c r="I7" s="1575"/>
      <c r="J7" s="1575"/>
      <c r="K7" s="1575"/>
      <c r="L7" s="1575"/>
      <c r="M7" s="1575"/>
      <c r="N7" s="1575"/>
      <c r="O7" s="1575"/>
      <c r="P7" s="1575"/>
      <c r="Q7" s="1575"/>
      <c r="R7" s="1575"/>
      <c r="S7" s="1575"/>
      <c r="T7" s="1575"/>
      <c r="U7" s="1575"/>
      <c r="V7" s="1575"/>
      <c r="W7" s="1575"/>
      <c r="X7" s="1575"/>
      <c r="Y7" s="1575"/>
      <c r="Z7" s="1575"/>
      <c r="AA7" s="1575"/>
      <c r="AB7" s="1575"/>
      <c r="AC7" s="1575"/>
      <c r="AD7" s="1575"/>
      <c r="AE7" s="1576"/>
    </row>
    <row r="8" spans="2:31" ht="23.25" customHeight="1">
      <c r="B8" s="1573" t="s">
        <v>370</v>
      </c>
      <c r="C8" s="1573"/>
      <c r="D8" s="1573"/>
      <c r="E8" s="1573"/>
      <c r="F8" s="1577" t="s">
        <v>354</v>
      </c>
      <c r="G8" s="1578" t="s">
        <v>371</v>
      </c>
      <c r="H8" s="1578"/>
      <c r="I8" s="1578"/>
      <c r="J8" s="1578"/>
      <c r="K8" s="1579" t="s">
        <v>354</v>
      </c>
      <c r="L8" s="1580" t="s">
        <v>372</v>
      </c>
      <c r="M8" s="1578"/>
      <c r="N8" s="1578"/>
      <c r="O8" s="1578"/>
      <c r="P8" s="1578"/>
      <c r="Q8" s="1579" t="s">
        <v>354</v>
      </c>
      <c r="R8" s="1578" t="s">
        <v>373</v>
      </c>
      <c r="S8" s="1578"/>
      <c r="T8" s="1578"/>
      <c r="U8" s="1578"/>
      <c r="V8" s="1578"/>
      <c r="W8" s="1578"/>
      <c r="X8" s="1578"/>
      <c r="Y8" s="1578"/>
      <c r="Z8" s="1578"/>
      <c r="AA8" s="1578"/>
      <c r="AB8" s="1578"/>
      <c r="AC8" s="1578"/>
      <c r="AD8" s="1581"/>
      <c r="AE8" s="1582"/>
    </row>
    <row r="9" spans="2:31" ht="24.9" customHeight="1">
      <c r="B9" s="1583" t="s">
        <v>374</v>
      </c>
      <c r="C9" s="1584"/>
      <c r="D9" s="1584"/>
      <c r="E9" s="1585"/>
      <c r="F9" s="1586" t="s">
        <v>354</v>
      </c>
      <c r="G9" s="1587" t="s">
        <v>375</v>
      </c>
      <c r="H9" s="1587"/>
      <c r="I9" s="1587"/>
      <c r="J9" s="1587"/>
      <c r="K9" s="1587"/>
      <c r="L9" s="1587"/>
      <c r="M9" s="1587"/>
      <c r="N9" s="1587"/>
      <c r="O9" s="1587"/>
      <c r="P9" s="1588"/>
      <c r="Q9" s="1588"/>
      <c r="R9" s="1586" t="s">
        <v>354</v>
      </c>
      <c r="S9" s="1587" t="s">
        <v>376</v>
      </c>
      <c r="T9" s="1587"/>
      <c r="U9" s="1587"/>
      <c r="V9" s="1587"/>
      <c r="W9" s="1587"/>
      <c r="X9" s="1587"/>
      <c r="Y9" s="1587"/>
      <c r="Z9" s="1587"/>
      <c r="AA9" s="1587"/>
      <c r="AB9" s="1587"/>
      <c r="AC9" s="1587"/>
      <c r="AD9" s="1588"/>
      <c r="AE9" s="1589"/>
    </row>
    <row r="10" spans="2:31" ht="30.75" customHeight="1">
      <c r="B10" s="1573" t="s">
        <v>377</v>
      </c>
      <c r="C10" s="1573"/>
      <c r="D10" s="1573"/>
      <c r="E10" s="1573"/>
      <c r="F10" s="1577" t="s">
        <v>354</v>
      </c>
      <c r="G10" s="1578" t="s">
        <v>378</v>
      </c>
      <c r="H10" s="1590"/>
      <c r="I10" s="1590"/>
      <c r="J10" s="1590"/>
      <c r="K10" s="1590"/>
      <c r="L10" s="1590"/>
      <c r="M10" s="1590"/>
      <c r="N10" s="1590"/>
      <c r="O10" s="1590"/>
      <c r="P10" s="1590"/>
      <c r="Q10" s="1581"/>
      <c r="R10" s="1579" t="s">
        <v>354</v>
      </c>
      <c r="S10" s="1578" t="s">
        <v>379</v>
      </c>
      <c r="T10" s="1590"/>
      <c r="U10" s="1590"/>
      <c r="V10" s="1590"/>
      <c r="W10" s="1590"/>
      <c r="X10" s="1590"/>
      <c r="Y10" s="1590"/>
      <c r="Z10" s="1590"/>
      <c r="AA10" s="1590"/>
      <c r="AB10" s="1590"/>
      <c r="AC10" s="1590"/>
      <c r="AD10" s="1581"/>
      <c r="AE10" s="1582"/>
    </row>
    <row r="12" spans="2:31">
      <c r="B12" s="1591"/>
      <c r="C12" s="1581"/>
      <c r="D12" s="1581"/>
      <c r="E12" s="1581"/>
      <c r="F12" s="1581"/>
      <c r="G12" s="1581"/>
      <c r="H12" s="1581"/>
      <c r="I12" s="1581"/>
      <c r="J12" s="1581"/>
      <c r="K12" s="1581"/>
      <c r="L12" s="1581"/>
      <c r="M12" s="1581"/>
      <c r="N12" s="1581"/>
      <c r="O12" s="1581"/>
      <c r="P12" s="1581"/>
      <c r="Q12" s="1581"/>
      <c r="R12" s="1581"/>
      <c r="S12" s="1581"/>
      <c r="T12" s="1581"/>
      <c r="U12" s="1581"/>
      <c r="V12" s="1581"/>
      <c r="W12" s="1581"/>
      <c r="X12" s="1581"/>
      <c r="Y12" s="1581"/>
      <c r="Z12" s="1582"/>
      <c r="AA12" s="1577"/>
      <c r="AB12" s="1579" t="s">
        <v>362</v>
      </c>
      <c r="AC12" s="1579" t="s">
        <v>380</v>
      </c>
      <c r="AD12" s="1579" t="s">
        <v>364</v>
      </c>
      <c r="AE12" s="1582"/>
    </row>
    <row r="13" spans="2:31">
      <c r="B13" s="1592" t="s">
        <v>381</v>
      </c>
      <c r="C13" s="1593"/>
      <c r="D13" s="1593"/>
      <c r="E13" s="1593"/>
      <c r="F13" s="1593"/>
      <c r="G13" s="1593"/>
      <c r="H13" s="1593"/>
      <c r="I13" s="1593"/>
      <c r="J13" s="1593"/>
      <c r="K13" s="1593"/>
      <c r="L13" s="1593"/>
      <c r="M13" s="1593"/>
      <c r="N13" s="1593"/>
      <c r="O13" s="1593"/>
      <c r="P13" s="1593"/>
      <c r="Q13" s="1593"/>
      <c r="R13" s="1593"/>
      <c r="S13" s="1593"/>
      <c r="T13" s="1593"/>
      <c r="U13" s="1593"/>
      <c r="V13" s="1593"/>
      <c r="W13" s="1593"/>
      <c r="X13" s="1593"/>
      <c r="Y13" s="1593"/>
      <c r="Z13" s="1594"/>
      <c r="AA13" s="1595"/>
      <c r="AB13" s="1596"/>
      <c r="AC13" s="1596"/>
      <c r="AD13" s="1593"/>
      <c r="AE13" s="1597"/>
    </row>
    <row r="14" spans="2:31">
      <c r="B14" s="1598"/>
      <c r="C14" s="1599" t="s">
        <v>382</v>
      </c>
      <c r="D14" s="1588" t="s">
        <v>383</v>
      </c>
      <c r="E14" s="1588"/>
      <c r="F14" s="1588"/>
      <c r="G14" s="1588"/>
      <c r="H14" s="1588"/>
      <c r="I14" s="1588"/>
      <c r="J14" s="1588"/>
      <c r="K14" s="1588"/>
      <c r="L14" s="1588"/>
      <c r="M14" s="1588"/>
      <c r="N14" s="1588"/>
      <c r="O14" s="1588"/>
      <c r="P14" s="1588"/>
      <c r="Q14" s="1588"/>
      <c r="R14" s="1588"/>
      <c r="S14" s="1588"/>
      <c r="T14" s="1588"/>
      <c r="U14" s="1588"/>
      <c r="V14" s="1588"/>
      <c r="W14" s="1588"/>
      <c r="X14" s="1588"/>
      <c r="Y14" s="1588"/>
      <c r="Z14" s="1600"/>
      <c r="AA14" s="1601"/>
      <c r="AB14" s="1586" t="s">
        <v>354</v>
      </c>
      <c r="AC14" s="1586" t="s">
        <v>380</v>
      </c>
      <c r="AD14" s="1586" t="s">
        <v>354</v>
      </c>
      <c r="AE14" s="1589"/>
    </row>
    <row r="15" spans="2:31">
      <c r="B15" s="1598"/>
      <c r="C15" s="1588"/>
      <c r="D15" s="1588" t="s">
        <v>384</v>
      </c>
      <c r="E15" s="1588"/>
      <c r="F15" s="1588"/>
      <c r="G15" s="1588"/>
      <c r="H15" s="1588"/>
      <c r="I15" s="1588"/>
      <c r="J15" s="1588"/>
      <c r="K15" s="1588"/>
      <c r="L15" s="1588"/>
      <c r="M15" s="1588"/>
      <c r="N15" s="1588"/>
      <c r="O15" s="1588"/>
      <c r="P15" s="1588"/>
      <c r="Q15" s="1588"/>
      <c r="R15" s="1588"/>
      <c r="S15" s="1588"/>
      <c r="T15" s="1588"/>
      <c r="U15" s="1588"/>
      <c r="V15" s="1588"/>
      <c r="W15" s="1588"/>
      <c r="X15" s="1588"/>
      <c r="Y15" s="1588"/>
      <c r="Z15" s="1602"/>
      <c r="AA15" s="1603"/>
      <c r="AB15" s="1586"/>
      <c r="AC15" s="1586"/>
      <c r="AD15" s="1588"/>
      <c r="AE15" s="1589"/>
    </row>
    <row r="16" spans="2:31" ht="6" customHeight="1">
      <c r="B16" s="1598"/>
      <c r="C16" s="1588"/>
      <c r="D16" s="1588"/>
      <c r="E16" s="1588"/>
      <c r="F16" s="1588"/>
      <c r="G16" s="1588"/>
      <c r="H16" s="1588"/>
      <c r="I16" s="1588"/>
      <c r="J16" s="1588"/>
      <c r="K16" s="1588"/>
      <c r="L16" s="1588"/>
      <c r="M16" s="1588"/>
      <c r="N16" s="1588"/>
      <c r="O16" s="1588"/>
      <c r="P16" s="1588"/>
      <c r="Q16" s="1588"/>
      <c r="R16" s="1588"/>
      <c r="S16" s="1588"/>
      <c r="T16" s="1588"/>
      <c r="U16" s="1588"/>
      <c r="V16" s="1588"/>
      <c r="W16" s="1588"/>
      <c r="X16" s="1588"/>
      <c r="Y16" s="1588"/>
      <c r="Z16" s="1602"/>
      <c r="AA16" s="1603"/>
      <c r="AB16" s="1586"/>
      <c r="AC16" s="1586"/>
      <c r="AD16" s="1588"/>
      <c r="AE16" s="1589"/>
    </row>
    <row r="17" spans="2:31">
      <c r="B17" s="1598"/>
      <c r="C17" s="1588"/>
      <c r="D17" s="1604" t="s">
        <v>385</v>
      </c>
      <c r="E17" s="1578"/>
      <c r="F17" s="1578"/>
      <c r="G17" s="1578"/>
      <c r="H17" s="1578"/>
      <c r="I17" s="1578"/>
      <c r="J17" s="1578"/>
      <c r="K17" s="1578"/>
      <c r="L17" s="1578"/>
      <c r="M17" s="1578"/>
      <c r="N17" s="1578"/>
      <c r="O17" s="1581"/>
      <c r="P17" s="1581"/>
      <c r="Q17" s="1581"/>
      <c r="R17" s="1581"/>
      <c r="S17" s="1578"/>
      <c r="T17" s="1578"/>
      <c r="U17" s="1574"/>
      <c r="V17" s="1575"/>
      <c r="W17" s="1575"/>
      <c r="X17" s="1581" t="s">
        <v>386</v>
      </c>
      <c r="Y17" s="1598"/>
      <c r="Z17" s="1602"/>
      <c r="AA17" s="1603"/>
      <c r="AB17" s="1586"/>
      <c r="AC17" s="1586"/>
      <c r="AD17" s="1588"/>
      <c r="AE17" s="1589"/>
    </row>
    <row r="18" spans="2:31">
      <c r="B18" s="1598"/>
      <c r="C18" s="1588"/>
      <c r="D18" s="1604" t="s">
        <v>387</v>
      </c>
      <c r="E18" s="1578"/>
      <c r="F18" s="1578"/>
      <c r="G18" s="1578"/>
      <c r="H18" s="1578"/>
      <c r="I18" s="1578"/>
      <c r="J18" s="1578"/>
      <c r="K18" s="1578"/>
      <c r="L18" s="1578"/>
      <c r="M18" s="1578"/>
      <c r="N18" s="1578"/>
      <c r="O18" s="1581"/>
      <c r="P18" s="1581"/>
      <c r="Q18" s="1581"/>
      <c r="R18" s="1581"/>
      <c r="S18" s="1578"/>
      <c r="T18" s="1578"/>
      <c r="U18" s="1574"/>
      <c r="V18" s="1575"/>
      <c r="W18" s="1575"/>
      <c r="X18" s="1581" t="s">
        <v>386</v>
      </c>
      <c r="Y18" s="1598"/>
      <c r="Z18" s="1589"/>
      <c r="AA18" s="1603"/>
      <c r="AB18" s="1586"/>
      <c r="AC18" s="1586"/>
      <c r="AD18" s="1588"/>
      <c r="AE18" s="1589"/>
    </row>
    <row r="19" spans="2:31">
      <c r="B19" s="1598"/>
      <c r="C19" s="1588"/>
      <c r="D19" s="1604" t="s">
        <v>388</v>
      </c>
      <c r="E19" s="1578"/>
      <c r="F19" s="1578"/>
      <c r="G19" s="1578"/>
      <c r="H19" s="1578"/>
      <c r="I19" s="1578"/>
      <c r="J19" s="1578"/>
      <c r="K19" s="1578"/>
      <c r="L19" s="1578"/>
      <c r="M19" s="1578"/>
      <c r="N19" s="1578"/>
      <c r="O19" s="1581"/>
      <c r="P19" s="1581"/>
      <c r="Q19" s="1581"/>
      <c r="R19" s="1581"/>
      <c r="S19" s="1578"/>
      <c r="T19" s="1605" t="str">
        <f>(IFERROR(ROUNDDOWN(T18/T17*100,0),""))</f>
        <v/>
      </c>
      <c r="U19" s="1606" t="str">
        <f>(IFERROR(ROUNDDOWN(U18/U17*100,0),""))</f>
        <v/>
      </c>
      <c r="V19" s="1607"/>
      <c r="W19" s="1607"/>
      <c r="X19" s="1581" t="s">
        <v>389</v>
      </c>
      <c r="Y19" s="1598"/>
      <c r="Z19" s="1608"/>
      <c r="AA19" s="1603"/>
      <c r="AB19" s="1586"/>
      <c r="AC19" s="1586"/>
      <c r="AD19" s="1588"/>
      <c r="AE19" s="1589"/>
    </row>
    <row r="20" spans="2:31">
      <c r="B20" s="1598"/>
      <c r="C20" s="1588"/>
      <c r="D20" s="1588" t="s">
        <v>390</v>
      </c>
      <c r="E20" s="1588"/>
      <c r="F20" s="1588"/>
      <c r="G20" s="1588"/>
      <c r="H20" s="1588"/>
      <c r="I20" s="1588"/>
      <c r="J20" s="1588"/>
      <c r="K20" s="1588"/>
      <c r="L20" s="1588"/>
      <c r="M20" s="1588"/>
      <c r="N20" s="1588"/>
      <c r="O20" s="1588"/>
      <c r="P20" s="1588"/>
      <c r="Q20" s="1588"/>
      <c r="R20" s="1588"/>
      <c r="S20" s="1588"/>
      <c r="T20" s="1588"/>
      <c r="U20" s="1588"/>
      <c r="V20" s="1588"/>
      <c r="W20" s="1588"/>
      <c r="X20" s="1588"/>
      <c r="Y20" s="1588"/>
      <c r="Z20" s="1608"/>
      <c r="AA20" s="1603"/>
      <c r="AB20" s="1586"/>
      <c r="AC20" s="1586"/>
      <c r="AD20" s="1588"/>
      <c r="AE20" s="1589"/>
    </row>
    <row r="21" spans="2:31">
      <c r="B21" s="1598"/>
      <c r="C21" s="1588"/>
      <c r="D21" s="1588"/>
      <c r="E21" s="1588" t="s">
        <v>391</v>
      </c>
      <c r="F21" s="1588"/>
      <c r="G21" s="1588"/>
      <c r="H21" s="1588"/>
      <c r="I21" s="1588"/>
      <c r="J21" s="1588"/>
      <c r="K21" s="1588"/>
      <c r="L21" s="1588"/>
      <c r="M21" s="1588"/>
      <c r="N21" s="1588"/>
      <c r="O21" s="1588"/>
      <c r="P21" s="1588"/>
      <c r="Q21" s="1588"/>
      <c r="R21" s="1588"/>
      <c r="S21" s="1588"/>
      <c r="T21" s="1588"/>
      <c r="U21" s="1588"/>
      <c r="V21" s="1588"/>
      <c r="W21" s="1588"/>
      <c r="X21" s="1588"/>
      <c r="Y21" s="1588"/>
      <c r="Z21" s="1608"/>
      <c r="AA21" s="1603"/>
      <c r="AB21" s="1586"/>
      <c r="AC21" s="1586"/>
      <c r="AD21" s="1588"/>
      <c r="AE21" s="1589"/>
    </row>
    <row r="22" spans="2:31">
      <c r="B22" s="1598"/>
      <c r="C22" s="1588"/>
      <c r="D22" s="1588"/>
      <c r="E22" s="1588"/>
      <c r="F22" s="1588"/>
      <c r="G22" s="1588"/>
      <c r="H22" s="1588"/>
      <c r="I22" s="1588"/>
      <c r="J22" s="1588"/>
      <c r="K22" s="1588"/>
      <c r="L22" s="1588"/>
      <c r="M22" s="1588"/>
      <c r="N22" s="1588"/>
      <c r="O22" s="1588"/>
      <c r="P22" s="1588"/>
      <c r="Q22" s="1588"/>
      <c r="R22" s="1588"/>
      <c r="S22" s="1588"/>
      <c r="T22" s="1588"/>
      <c r="U22" s="1588"/>
      <c r="V22" s="1588"/>
      <c r="W22" s="1588"/>
      <c r="X22" s="1588"/>
      <c r="Y22" s="1588"/>
      <c r="Z22" s="1608"/>
      <c r="AA22" s="1603"/>
      <c r="AB22" s="1586"/>
      <c r="AC22" s="1586"/>
      <c r="AD22" s="1588"/>
      <c r="AE22" s="1589"/>
    </row>
    <row r="23" spans="2:31">
      <c r="B23" s="1598"/>
      <c r="C23" s="1599" t="s">
        <v>392</v>
      </c>
      <c r="D23" s="1588" t="s">
        <v>393</v>
      </c>
      <c r="E23" s="1588"/>
      <c r="F23" s="1588"/>
      <c r="G23" s="1588"/>
      <c r="H23" s="1588"/>
      <c r="I23" s="1588"/>
      <c r="J23" s="1588"/>
      <c r="K23" s="1588"/>
      <c r="L23" s="1588"/>
      <c r="M23" s="1588"/>
      <c r="N23" s="1588"/>
      <c r="O23" s="1588"/>
      <c r="P23" s="1588"/>
      <c r="Q23" s="1588"/>
      <c r="R23" s="1588"/>
      <c r="S23" s="1588"/>
      <c r="T23" s="1588"/>
      <c r="U23" s="1588"/>
      <c r="V23" s="1588"/>
      <c r="W23" s="1588"/>
      <c r="X23" s="1588"/>
      <c r="Y23" s="1588"/>
      <c r="Z23" s="1600"/>
      <c r="AA23" s="1603"/>
      <c r="AB23" s="1586" t="s">
        <v>354</v>
      </c>
      <c r="AC23" s="1586" t="s">
        <v>380</v>
      </c>
      <c r="AD23" s="1586" t="s">
        <v>354</v>
      </c>
      <c r="AE23" s="1589"/>
    </row>
    <row r="24" spans="2:31">
      <c r="B24" s="1598"/>
      <c r="C24" s="1599"/>
      <c r="D24" s="1588" t="s">
        <v>394</v>
      </c>
      <c r="E24" s="1588"/>
      <c r="F24" s="1588"/>
      <c r="G24" s="1588"/>
      <c r="H24" s="1588"/>
      <c r="I24" s="1588"/>
      <c r="J24" s="1588"/>
      <c r="K24" s="1588"/>
      <c r="L24" s="1588"/>
      <c r="M24" s="1588"/>
      <c r="N24" s="1588"/>
      <c r="O24" s="1588"/>
      <c r="P24" s="1588"/>
      <c r="Q24" s="1588"/>
      <c r="R24" s="1588"/>
      <c r="S24" s="1588"/>
      <c r="T24" s="1588"/>
      <c r="U24" s="1588"/>
      <c r="V24" s="1588"/>
      <c r="W24" s="1588"/>
      <c r="X24" s="1588"/>
      <c r="Y24" s="1588"/>
      <c r="Z24" s="1600"/>
      <c r="AA24" s="1603"/>
      <c r="AB24" s="1586"/>
      <c r="AC24" s="1586"/>
      <c r="AD24" s="1586"/>
      <c r="AE24" s="1589"/>
    </row>
    <row r="25" spans="2:31">
      <c r="B25" s="1598"/>
      <c r="C25" s="1599"/>
      <c r="D25" s="1588" t="s">
        <v>395</v>
      </c>
      <c r="E25" s="1588"/>
      <c r="F25" s="1588"/>
      <c r="G25" s="1588"/>
      <c r="H25" s="1588"/>
      <c r="I25" s="1588"/>
      <c r="J25" s="1588"/>
      <c r="K25" s="1588"/>
      <c r="L25" s="1588"/>
      <c r="M25" s="1588"/>
      <c r="N25" s="1588"/>
      <c r="O25" s="1588"/>
      <c r="P25" s="1588"/>
      <c r="Q25" s="1588"/>
      <c r="R25" s="1588"/>
      <c r="S25" s="1588"/>
      <c r="T25" s="1588"/>
      <c r="U25" s="1588"/>
      <c r="V25" s="1588"/>
      <c r="W25" s="1588"/>
      <c r="X25" s="1588"/>
      <c r="Y25" s="1588"/>
      <c r="Z25" s="1600"/>
      <c r="AA25" s="1601"/>
      <c r="AB25" s="1586"/>
      <c r="AC25" s="1609"/>
      <c r="AD25" s="1588"/>
      <c r="AE25" s="1589"/>
    </row>
    <row r="26" spans="2:31" ht="6" customHeight="1">
      <c r="B26" s="1598"/>
      <c r="C26" s="1588"/>
      <c r="D26" s="1588"/>
      <c r="E26" s="1588"/>
      <c r="F26" s="1588"/>
      <c r="G26" s="1588"/>
      <c r="H26" s="1588"/>
      <c r="I26" s="1588"/>
      <c r="J26" s="1588"/>
      <c r="K26" s="1588"/>
      <c r="L26" s="1588"/>
      <c r="M26" s="1588"/>
      <c r="N26" s="1588"/>
      <c r="O26" s="1588"/>
      <c r="P26" s="1588"/>
      <c r="Q26" s="1588"/>
      <c r="R26" s="1588"/>
      <c r="S26" s="1588"/>
      <c r="T26" s="1588"/>
      <c r="U26" s="1588"/>
      <c r="V26" s="1588"/>
      <c r="W26" s="1588"/>
      <c r="X26" s="1588"/>
      <c r="Y26" s="1588"/>
      <c r="Z26" s="1608"/>
      <c r="AA26" s="1603"/>
      <c r="AB26" s="1586"/>
      <c r="AC26" s="1586"/>
      <c r="AD26" s="1588"/>
      <c r="AE26" s="1589"/>
    </row>
    <row r="27" spans="2:31">
      <c r="B27" s="1598"/>
      <c r="C27" s="1599"/>
      <c r="D27" s="1604" t="s">
        <v>396</v>
      </c>
      <c r="E27" s="1578"/>
      <c r="F27" s="1578"/>
      <c r="G27" s="1578"/>
      <c r="H27" s="1578"/>
      <c r="I27" s="1578"/>
      <c r="J27" s="1578"/>
      <c r="K27" s="1578"/>
      <c r="L27" s="1578"/>
      <c r="M27" s="1578"/>
      <c r="N27" s="1578"/>
      <c r="O27" s="1581"/>
      <c r="P27" s="1581"/>
      <c r="Q27" s="1581"/>
      <c r="R27" s="1581"/>
      <c r="S27" s="1581"/>
      <c r="T27" s="1582"/>
      <c r="U27" s="1574"/>
      <c r="V27" s="1575"/>
      <c r="W27" s="1575"/>
      <c r="X27" s="1582" t="s">
        <v>386</v>
      </c>
      <c r="Y27" s="1598"/>
      <c r="Z27" s="1608"/>
      <c r="AA27" s="1603"/>
      <c r="AB27" s="1586"/>
      <c r="AC27" s="1586"/>
      <c r="AD27" s="1588"/>
      <c r="AE27" s="1589"/>
    </row>
    <row r="28" spans="2:31" ht="4.5" customHeight="1">
      <c r="B28" s="1598"/>
      <c r="C28" s="1599"/>
      <c r="D28" s="1587"/>
      <c r="E28" s="1587"/>
      <c r="F28" s="1587"/>
      <c r="G28" s="1587"/>
      <c r="H28" s="1587"/>
      <c r="I28" s="1587"/>
      <c r="J28" s="1587"/>
      <c r="K28" s="1587"/>
      <c r="L28" s="1587"/>
      <c r="M28" s="1587"/>
      <c r="N28" s="1587"/>
      <c r="O28" s="1588"/>
      <c r="P28" s="1588"/>
      <c r="Q28" s="1588"/>
      <c r="R28" s="1588"/>
      <c r="S28" s="1588"/>
      <c r="T28" s="1588"/>
      <c r="U28" s="1586"/>
      <c r="V28" s="1586"/>
      <c r="W28" s="1586"/>
      <c r="X28" s="1588"/>
      <c r="Y28" s="1588"/>
      <c r="Z28" s="1608"/>
      <c r="AA28" s="1603"/>
      <c r="AB28" s="1586"/>
      <c r="AC28" s="1586"/>
      <c r="AD28" s="1588"/>
      <c r="AE28" s="1589"/>
    </row>
    <row r="29" spans="2:31">
      <c r="B29" s="1598"/>
      <c r="C29" s="1599"/>
      <c r="E29" s="1610" t="s">
        <v>397</v>
      </c>
      <c r="F29" s="1588"/>
      <c r="G29" s="1588"/>
      <c r="H29" s="1588"/>
      <c r="I29" s="1588"/>
      <c r="J29" s="1588"/>
      <c r="K29" s="1588"/>
      <c r="L29" s="1588"/>
      <c r="M29" s="1588"/>
      <c r="N29" s="1588"/>
      <c r="O29" s="1588"/>
      <c r="X29" s="1588"/>
      <c r="Y29" s="1588"/>
      <c r="Z29" s="1608"/>
      <c r="AA29" s="1603"/>
      <c r="AB29" s="1586"/>
      <c r="AC29" s="1586"/>
      <c r="AD29" s="1588"/>
      <c r="AE29" s="1589"/>
    </row>
    <row r="30" spans="2:31">
      <c r="B30" s="1598"/>
      <c r="C30" s="1599"/>
      <c r="E30" s="1611" t="s">
        <v>398</v>
      </c>
      <c r="F30" s="1611"/>
      <c r="G30" s="1611"/>
      <c r="H30" s="1611"/>
      <c r="I30" s="1611"/>
      <c r="J30" s="1611"/>
      <c r="K30" s="1611"/>
      <c r="L30" s="1611"/>
      <c r="M30" s="1611"/>
      <c r="N30" s="1611"/>
      <c r="O30" s="1611" t="s">
        <v>399</v>
      </c>
      <c r="P30" s="1611"/>
      <c r="Q30" s="1611"/>
      <c r="R30" s="1611"/>
      <c r="S30" s="1611"/>
      <c r="X30" s="1588"/>
      <c r="Y30" s="1588"/>
      <c r="Z30" s="1608"/>
      <c r="AA30" s="1603"/>
      <c r="AB30" s="1586"/>
      <c r="AC30" s="1586"/>
      <c r="AD30" s="1588"/>
      <c r="AE30" s="1589"/>
    </row>
    <row r="31" spans="2:31">
      <c r="B31" s="1598"/>
      <c r="C31" s="1599"/>
      <c r="E31" s="1611" t="s">
        <v>400</v>
      </c>
      <c r="F31" s="1611"/>
      <c r="G31" s="1611"/>
      <c r="H31" s="1611"/>
      <c r="I31" s="1611"/>
      <c r="J31" s="1611"/>
      <c r="K31" s="1611"/>
      <c r="L31" s="1611"/>
      <c r="M31" s="1611"/>
      <c r="N31" s="1611"/>
      <c r="O31" s="1611" t="s">
        <v>401</v>
      </c>
      <c r="P31" s="1611"/>
      <c r="Q31" s="1611"/>
      <c r="R31" s="1611"/>
      <c r="S31" s="1611"/>
      <c r="X31" s="1588"/>
      <c r="Y31" s="1588"/>
      <c r="Z31" s="1608"/>
      <c r="AA31" s="1603"/>
      <c r="AB31" s="1586"/>
      <c r="AC31" s="1586"/>
      <c r="AD31" s="1588"/>
      <c r="AE31" s="1589"/>
    </row>
    <row r="32" spans="2:31">
      <c r="B32" s="1598"/>
      <c r="C32" s="1599"/>
      <c r="E32" s="1611" t="s">
        <v>402</v>
      </c>
      <c r="F32" s="1611"/>
      <c r="G32" s="1611"/>
      <c r="H32" s="1611"/>
      <c r="I32" s="1611"/>
      <c r="J32" s="1611"/>
      <c r="K32" s="1611"/>
      <c r="L32" s="1611"/>
      <c r="M32" s="1611"/>
      <c r="N32" s="1611"/>
      <c r="O32" s="1611" t="s">
        <v>403</v>
      </c>
      <c r="P32" s="1611"/>
      <c r="Q32" s="1611"/>
      <c r="R32" s="1611"/>
      <c r="S32" s="1611"/>
      <c r="X32" s="1588"/>
      <c r="Y32" s="1588"/>
      <c r="Z32" s="1608"/>
      <c r="AA32" s="1603"/>
      <c r="AB32" s="1586"/>
      <c r="AC32" s="1586"/>
      <c r="AD32" s="1588"/>
      <c r="AE32" s="1589"/>
    </row>
    <row r="33" spans="2:36">
      <c r="B33" s="1598"/>
      <c r="C33" s="1599"/>
      <c r="E33" s="1611" t="s">
        <v>404</v>
      </c>
      <c r="F33" s="1611"/>
      <c r="G33" s="1611"/>
      <c r="H33" s="1611"/>
      <c r="I33" s="1611"/>
      <c r="J33" s="1611"/>
      <c r="K33" s="1611"/>
      <c r="L33" s="1611"/>
      <c r="M33" s="1611"/>
      <c r="N33" s="1611"/>
      <c r="O33" s="1611" t="s">
        <v>405</v>
      </c>
      <c r="P33" s="1611"/>
      <c r="Q33" s="1611"/>
      <c r="R33" s="1611"/>
      <c r="S33" s="1611"/>
      <c r="X33" s="1588"/>
      <c r="Y33" s="1588"/>
      <c r="Z33" s="1608"/>
      <c r="AA33" s="1603"/>
      <c r="AB33" s="1586"/>
      <c r="AC33" s="1586"/>
      <c r="AD33" s="1588"/>
      <c r="AE33" s="1589"/>
    </row>
    <row r="34" spans="2:36">
      <c r="B34" s="1598"/>
      <c r="C34" s="1599"/>
      <c r="E34" s="1611" t="s">
        <v>406</v>
      </c>
      <c r="F34" s="1611"/>
      <c r="G34" s="1611"/>
      <c r="H34" s="1611"/>
      <c r="I34" s="1611"/>
      <c r="J34" s="1611"/>
      <c r="K34" s="1611"/>
      <c r="L34" s="1611"/>
      <c r="M34" s="1611"/>
      <c r="N34" s="1611"/>
      <c r="O34" s="1611" t="s">
        <v>407</v>
      </c>
      <c r="P34" s="1611"/>
      <c r="Q34" s="1611"/>
      <c r="R34" s="1611"/>
      <c r="S34" s="1611"/>
      <c r="X34" s="1588"/>
      <c r="Y34" s="1588"/>
      <c r="Z34" s="1608"/>
      <c r="AA34" s="1603"/>
      <c r="AB34" s="1586"/>
      <c r="AC34" s="1586"/>
      <c r="AD34" s="1588"/>
      <c r="AE34" s="1589"/>
    </row>
    <row r="35" spans="2:36">
      <c r="B35" s="1598"/>
      <c r="C35" s="1599"/>
      <c r="E35" s="1611" t="s">
        <v>408</v>
      </c>
      <c r="F35" s="1611"/>
      <c r="G35" s="1611"/>
      <c r="H35" s="1611"/>
      <c r="I35" s="1611"/>
      <c r="J35" s="1611"/>
      <c r="K35" s="1611"/>
      <c r="L35" s="1611"/>
      <c r="M35" s="1611"/>
      <c r="N35" s="1611"/>
      <c r="O35" s="1611" t="s">
        <v>409</v>
      </c>
      <c r="P35" s="1611"/>
      <c r="Q35" s="1611"/>
      <c r="R35" s="1611"/>
      <c r="S35" s="1611"/>
      <c r="X35" s="1588"/>
      <c r="Y35" s="1588"/>
      <c r="Z35" s="1608"/>
      <c r="AA35" s="1603"/>
      <c r="AB35" s="1586"/>
      <c r="AC35" s="1586"/>
      <c r="AD35" s="1588"/>
      <c r="AE35" s="1589"/>
    </row>
    <row r="36" spans="2:36">
      <c r="B36" s="1598"/>
      <c r="C36" s="1599"/>
      <c r="E36" s="1611" t="s">
        <v>410</v>
      </c>
      <c r="F36" s="1611"/>
      <c r="G36" s="1611"/>
      <c r="H36" s="1611"/>
      <c r="I36" s="1611"/>
      <c r="J36" s="1611"/>
      <c r="K36" s="1611"/>
      <c r="L36" s="1611"/>
      <c r="M36" s="1611"/>
      <c r="N36" s="1611"/>
      <c r="O36" s="1611" t="s">
        <v>411</v>
      </c>
      <c r="P36" s="1611"/>
      <c r="Q36" s="1611"/>
      <c r="R36" s="1611"/>
      <c r="S36" s="1611"/>
      <c r="X36" s="1588"/>
      <c r="Y36" s="1588"/>
      <c r="Z36" s="1608"/>
      <c r="AA36" s="1603"/>
      <c r="AB36" s="1586"/>
      <c r="AC36" s="1586"/>
      <c r="AD36" s="1588"/>
      <c r="AE36" s="1589"/>
    </row>
    <row r="37" spans="2:36">
      <c r="B37" s="1598"/>
      <c r="C37" s="1599"/>
      <c r="E37" s="1611" t="s">
        <v>412</v>
      </c>
      <c r="F37" s="1611"/>
      <c r="G37" s="1611"/>
      <c r="H37" s="1611"/>
      <c r="I37" s="1611"/>
      <c r="J37" s="1611"/>
      <c r="K37" s="1611"/>
      <c r="L37" s="1611"/>
      <c r="M37" s="1611"/>
      <c r="N37" s="1611"/>
      <c r="O37" s="1611" t="s">
        <v>412</v>
      </c>
      <c r="P37" s="1611"/>
      <c r="Q37" s="1611"/>
      <c r="R37" s="1611"/>
      <c r="S37" s="1611"/>
      <c r="X37" s="1588"/>
      <c r="Y37" s="1588"/>
      <c r="Z37" s="1602"/>
      <c r="AA37" s="1603"/>
      <c r="AB37" s="1586"/>
      <c r="AC37" s="1586"/>
      <c r="AD37" s="1588"/>
      <c r="AE37" s="1589"/>
    </row>
    <row r="38" spans="2:36">
      <c r="B38" s="1598"/>
      <c r="C38" s="1599"/>
      <c r="D38" s="1588"/>
      <c r="E38" s="1588"/>
      <c r="F38" s="1588"/>
      <c r="G38" s="1588"/>
      <c r="H38" s="1588"/>
      <c r="I38" s="1588"/>
      <c r="J38" s="1584"/>
      <c r="K38" s="1584"/>
      <c r="L38" s="1584"/>
      <c r="M38" s="1584"/>
      <c r="N38" s="1584"/>
      <c r="O38" s="1584"/>
      <c r="P38" s="1584"/>
      <c r="Q38" s="1584"/>
      <c r="R38" s="1584"/>
      <c r="S38" s="1584"/>
      <c r="T38" s="1584"/>
      <c r="U38" s="1584"/>
      <c r="V38" s="1584"/>
      <c r="W38" s="1588"/>
      <c r="X38" s="1588"/>
      <c r="Y38" s="1588"/>
      <c r="Z38" s="1602"/>
      <c r="AA38" s="1603"/>
      <c r="AB38" s="1586"/>
      <c r="AC38" s="1586"/>
      <c r="AD38" s="1588"/>
      <c r="AE38" s="1589"/>
    </row>
    <row r="39" spans="2:36" ht="14.25" customHeight="1">
      <c r="B39" s="1598"/>
      <c r="C39" s="1599" t="s">
        <v>413</v>
      </c>
      <c r="D39" s="1588" t="s">
        <v>414</v>
      </c>
      <c r="E39" s="1588"/>
      <c r="F39" s="1588"/>
      <c r="G39" s="1588"/>
      <c r="H39" s="1588"/>
      <c r="I39" s="1588"/>
      <c r="J39" s="1588"/>
      <c r="K39" s="1588"/>
      <c r="L39" s="1588"/>
      <c r="M39" s="1588"/>
      <c r="N39" s="1588"/>
      <c r="O39" s="1588"/>
      <c r="P39" s="1588"/>
      <c r="Q39" s="1588"/>
      <c r="R39" s="1588"/>
      <c r="S39" s="1588"/>
      <c r="T39" s="1588"/>
      <c r="U39" s="1588"/>
      <c r="V39" s="1588"/>
      <c r="W39" s="1588"/>
      <c r="X39" s="1588"/>
      <c r="Y39" s="1588"/>
      <c r="Z39" s="1600"/>
      <c r="AA39" s="1601"/>
      <c r="AB39" s="1586" t="s">
        <v>354</v>
      </c>
      <c r="AC39" s="1586" t="s">
        <v>380</v>
      </c>
      <c r="AD39" s="1586" t="s">
        <v>354</v>
      </c>
      <c r="AE39" s="1589"/>
    </row>
    <row r="40" spans="2:36">
      <c r="B40" s="1598"/>
      <c r="C40" s="1588"/>
      <c r="D40" s="1588" t="s">
        <v>415</v>
      </c>
      <c r="E40" s="1588"/>
      <c r="F40" s="1588"/>
      <c r="G40" s="1588"/>
      <c r="H40" s="1588"/>
      <c r="I40" s="1588"/>
      <c r="J40" s="1588"/>
      <c r="K40" s="1588"/>
      <c r="L40" s="1588"/>
      <c r="M40" s="1588"/>
      <c r="N40" s="1588"/>
      <c r="O40" s="1588"/>
      <c r="P40" s="1588"/>
      <c r="Q40" s="1588"/>
      <c r="R40" s="1588"/>
      <c r="S40" s="1588"/>
      <c r="T40" s="1588"/>
      <c r="U40" s="1588"/>
      <c r="V40" s="1588"/>
      <c r="W40" s="1588"/>
      <c r="X40" s="1588"/>
      <c r="Y40" s="1588"/>
      <c r="Z40" s="1608"/>
      <c r="AA40" s="1603"/>
      <c r="AB40" s="1586"/>
      <c r="AC40" s="1586"/>
      <c r="AD40" s="1588"/>
      <c r="AE40" s="1589"/>
    </row>
    <row r="41" spans="2:36">
      <c r="B41" s="1598"/>
      <c r="C41" s="1588"/>
      <c r="D41" s="1588"/>
      <c r="E41" s="1588"/>
      <c r="F41" s="1588"/>
      <c r="G41" s="1588"/>
      <c r="H41" s="1588"/>
      <c r="I41" s="1588"/>
      <c r="J41" s="1588"/>
      <c r="K41" s="1588"/>
      <c r="L41" s="1588"/>
      <c r="M41" s="1588"/>
      <c r="N41" s="1588"/>
      <c r="O41" s="1588"/>
      <c r="P41" s="1588"/>
      <c r="Q41" s="1588"/>
      <c r="R41" s="1588"/>
      <c r="S41" s="1588"/>
      <c r="T41" s="1588"/>
      <c r="U41" s="1588"/>
      <c r="V41" s="1588"/>
      <c r="W41" s="1588"/>
      <c r="X41" s="1588"/>
      <c r="Y41" s="1588"/>
      <c r="Z41" s="1602"/>
      <c r="AA41" s="1603"/>
      <c r="AB41" s="1586"/>
      <c r="AC41" s="1586"/>
      <c r="AD41" s="1588"/>
      <c r="AE41" s="1589"/>
    </row>
    <row r="42" spans="2:36">
      <c r="B42" s="1598" t="s">
        <v>416</v>
      </c>
      <c r="C42" s="1588"/>
      <c r="D42" s="1588"/>
      <c r="E42" s="1588"/>
      <c r="F42" s="1588"/>
      <c r="G42" s="1588"/>
      <c r="H42" s="1588"/>
      <c r="I42" s="1588"/>
      <c r="J42" s="1588"/>
      <c r="K42" s="1588"/>
      <c r="L42" s="1588"/>
      <c r="M42" s="1588"/>
      <c r="N42" s="1588"/>
      <c r="O42" s="1588"/>
      <c r="P42" s="1588"/>
      <c r="Q42" s="1588"/>
      <c r="R42" s="1588"/>
      <c r="S42" s="1588"/>
      <c r="T42" s="1588"/>
      <c r="U42" s="1588"/>
      <c r="V42" s="1588"/>
      <c r="W42" s="1588"/>
      <c r="X42" s="1588"/>
      <c r="Y42" s="1588"/>
      <c r="Z42" s="1608"/>
      <c r="AA42" s="1603"/>
      <c r="AB42" s="1586"/>
      <c r="AC42" s="1586"/>
      <c r="AD42" s="1588"/>
      <c r="AE42" s="1589"/>
    </row>
    <row r="43" spans="2:36" ht="17.25" customHeight="1">
      <c r="B43" s="1598"/>
      <c r="C43" s="1599" t="s">
        <v>382</v>
      </c>
      <c r="D43" s="1588" t="s">
        <v>417</v>
      </c>
      <c r="E43" s="1588"/>
      <c r="F43" s="1588"/>
      <c r="G43" s="1588"/>
      <c r="H43" s="1588"/>
      <c r="I43" s="1588"/>
      <c r="J43" s="1588"/>
      <c r="K43" s="1588"/>
      <c r="L43" s="1588"/>
      <c r="M43" s="1588"/>
      <c r="N43" s="1588"/>
      <c r="O43" s="1588"/>
      <c r="P43" s="1588"/>
      <c r="Q43" s="1588"/>
      <c r="R43" s="1588"/>
      <c r="S43" s="1588"/>
      <c r="T43" s="1588"/>
      <c r="U43" s="1588"/>
      <c r="V43" s="1588"/>
      <c r="W43" s="1588"/>
      <c r="X43" s="1588"/>
      <c r="Y43" s="1588"/>
      <c r="Z43" s="1600"/>
      <c r="AA43" s="1601"/>
      <c r="AB43" s="1586" t="s">
        <v>354</v>
      </c>
      <c r="AC43" s="1586" t="s">
        <v>380</v>
      </c>
      <c r="AD43" s="1586" t="s">
        <v>354</v>
      </c>
      <c r="AE43" s="1589"/>
    </row>
    <row r="44" spans="2:36" ht="18.75" customHeight="1">
      <c r="B44" s="1598"/>
      <c r="C44" s="1588"/>
      <c r="D44" s="1588" t="s">
        <v>418</v>
      </c>
      <c r="E44" s="1588"/>
      <c r="F44" s="1588"/>
      <c r="G44" s="1588"/>
      <c r="H44" s="1588"/>
      <c r="I44" s="1588"/>
      <c r="J44" s="1588"/>
      <c r="K44" s="1588"/>
      <c r="L44" s="1588"/>
      <c r="M44" s="1588"/>
      <c r="N44" s="1588"/>
      <c r="O44" s="1588"/>
      <c r="P44" s="1588"/>
      <c r="Q44" s="1588"/>
      <c r="R44" s="1588"/>
      <c r="S44" s="1588"/>
      <c r="T44" s="1588"/>
      <c r="U44" s="1588"/>
      <c r="V44" s="1588"/>
      <c r="W44" s="1588"/>
      <c r="X44" s="1588"/>
      <c r="Y44" s="1588"/>
      <c r="Z44" s="1608"/>
      <c r="AA44" s="1603"/>
      <c r="AB44" s="1586"/>
      <c r="AC44" s="1586"/>
      <c r="AD44" s="1588"/>
      <c r="AE44" s="1589"/>
    </row>
    <row r="45" spans="2:36" ht="7.5" customHeight="1">
      <c r="B45" s="1598"/>
      <c r="C45" s="1588"/>
      <c r="D45" s="1588"/>
      <c r="E45" s="1588"/>
      <c r="F45" s="1588"/>
      <c r="G45" s="1588"/>
      <c r="H45" s="1588"/>
      <c r="I45" s="1588"/>
      <c r="J45" s="1588"/>
      <c r="K45" s="1588"/>
      <c r="L45" s="1588"/>
      <c r="M45" s="1588"/>
      <c r="N45" s="1588"/>
      <c r="O45" s="1588"/>
      <c r="P45" s="1588"/>
      <c r="Q45" s="1588"/>
      <c r="R45" s="1588"/>
      <c r="S45" s="1588"/>
      <c r="T45" s="1588"/>
      <c r="U45" s="1588"/>
      <c r="V45" s="1588"/>
      <c r="W45" s="1612"/>
      <c r="X45" s="1588"/>
      <c r="Y45" s="1588"/>
      <c r="Z45" s="1589"/>
      <c r="AA45" s="1603"/>
      <c r="AB45" s="1586"/>
      <c r="AC45" s="1586"/>
      <c r="AD45" s="1588"/>
      <c r="AE45" s="1589"/>
      <c r="AJ45" s="377"/>
    </row>
    <row r="46" spans="2:36">
      <c r="B46" s="1598"/>
      <c r="C46" s="1599" t="s">
        <v>392</v>
      </c>
      <c r="D46" s="1588" t="s">
        <v>419</v>
      </c>
      <c r="E46" s="1588"/>
      <c r="F46" s="1588"/>
      <c r="G46" s="1588"/>
      <c r="H46" s="1588"/>
      <c r="I46" s="1588"/>
      <c r="J46" s="1588"/>
      <c r="K46" s="1588"/>
      <c r="L46" s="1588"/>
      <c r="M46" s="1588"/>
      <c r="N46" s="1588"/>
      <c r="O46" s="1588"/>
      <c r="P46" s="1588"/>
      <c r="Q46" s="1588"/>
      <c r="R46" s="1588"/>
      <c r="S46" s="1588"/>
      <c r="T46" s="1588"/>
      <c r="U46" s="1588"/>
      <c r="V46" s="1588"/>
      <c r="W46" s="1588"/>
      <c r="X46" s="1588"/>
      <c r="Y46" s="1588"/>
      <c r="Z46" s="1600"/>
      <c r="AA46" s="1601"/>
      <c r="AB46" s="1586" t="s">
        <v>354</v>
      </c>
      <c r="AC46" s="1586" t="s">
        <v>380</v>
      </c>
      <c r="AD46" s="1586" t="s">
        <v>354</v>
      </c>
      <c r="AE46" s="1589"/>
    </row>
    <row r="47" spans="2:36">
      <c r="B47" s="1598"/>
      <c r="C47" s="1588"/>
      <c r="D47" s="1588" t="s">
        <v>420</v>
      </c>
      <c r="E47" s="1587"/>
      <c r="F47" s="1587"/>
      <c r="G47" s="1587"/>
      <c r="H47" s="1587"/>
      <c r="I47" s="1587"/>
      <c r="J47" s="1587"/>
      <c r="K47" s="1587"/>
      <c r="L47" s="1587"/>
      <c r="M47" s="1587"/>
      <c r="N47" s="1587"/>
      <c r="O47" s="377"/>
      <c r="P47" s="377"/>
      <c r="Q47" s="377"/>
      <c r="R47" s="1588"/>
      <c r="S47" s="1588"/>
      <c r="T47" s="1588"/>
      <c r="U47" s="1588"/>
      <c r="V47" s="1588"/>
      <c r="W47" s="1588"/>
      <c r="X47" s="1588"/>
      <c r="Y47" s="1588"/>
      <c r="Z47" s="1608"/>
      <c r="AA47" s="1603"/>
      <c r="AB47" s="1586"/>
      <c r="AC47" s="1586"/>
      <c r="AD47" s="1588"/>
      <c r="AE47" s="1589"/>
    </row>
    <row r="48" spans="2:36">
      <c r="B48" s="1598"/>
      <c r="C48" s="1588"/>
      <c r="D48" s="1586"/>
      <c r="E48" s="1613"/>
      <c r="F48" s="1613"/>
      <c r="G48" s="1613"/>
      <c r="H48" s="1613"/>
      <c r="I48" s="1613"/>
      <c r="J48" s="1613"/>
      <c r="K48" s="1613"/>
      <c r="L48" s="1613"/>
      <c r="M48" s="1613"/>
      <c r="N48" s="1613"/>
      <c r="O48" s="1588"/>
      <c r="P48" s="1588"/>
      <c r="Q48" s="1586"/>
      <c r="R48" s="1588"/>
      <c r="S48" s="1612"/>
      <c r="T48" s="1612"/>
      <c r="U48" s="1612"/>
      <c r="V48" s="1612"/>
      <c r="W48" s="1588"/>
      <c r="X48" s="1588"/>
      <c r="Y48" s="1588"/>
      <c r="Z48" s="1602"/>
      <c r="AA48" s="1603"/>
      <c r="AB48" s="1586"/>
      <c r="AC48" s="1586"/>
      <c r="AD48" s="1588"/>
      <c r="AE48" s="1589"/>
    </row>
    <row r="49" spans="2:31">
      <c r="B49" s="1598"/>
      <c r="C49" s="1599" t="s">
        <v>413</v>
      </c>
      <c r="D49" s="1588" t="s">
        <v>421</v>
      </c>
      <c r="E49" s="1588"/>
      <c r="F49" s="1588"/>
      <c r="G49" s="1588"/>
      <c r="H49" s="1588"/>
      <c r="I49" s="1588"/>
      <c r="J49" s="1588"/>
      <c r="K49" s="1588"/>
      <c r="L49" s="1588"/>
      <c r="M49" s="1588"/>
      <c r="N49" s="1588"/>
      <c r="O49" s="1588"/>
      <c r="P49" s="1588"/>
      <c r="Q49" s="1588"/>
      <c r="R49" s="1588"/>
      <c r="S49" s="1588"/>
      <c r="T49" s="1588"/>
      <c r="U49" s="1588"/>
      <c r="V49" s="1588"/>
      <c r="W49" s="1588"/>
      <c r="X49" s="1588"/>
      <c r="Y49" s="1588"/>
      <c r="Z49" s="1600"/>
      <c r="AA49" s="1601"/>
      <c r="AB49" s="1586" t="s">
        <v>354</v>
      </c>
      <c r="AC49" s="1586" t="s">
        <v>380</v>
      </c>
      <c r="AD49" s="1586" t="s">
        <v>354</v>
      </c>
      <c r="AE49" s="1589"/>
    </row>
    <row r="50" spans="2:31">
      <c r="B50" s="1614"/>
      <c r="C50" s="1615"/>
      <c r="D50" s="1616" t="s">
        <v>422</v>
      </c>
      <c r="E50" s="1616"/>
      <c r="F50" s="1616"/>
      <c r="G50" s="1616"/>
      <c r="H50" s="1616"/>
      <c r="I50" s="1616"/>
      <c r="J50" s="1616"/>
      <c r="K50" s="1616"/>
      <c r="L50" s="1616"/>
      <c r="M50" s="1616"/>
      <c r="N50" s="1616"/>
      <c r="O50" s="1616"/>
      <c r="P50" s="1616"/>
      <c r="Q50" s="1616"/>
      <c r="R50" s="1616"/>
      <c r="S50" s="1616"/>
      <c r="T50" s="1616"/>
      <c r="U50" s="1616"/>
      <c r="V50" s="1616"/>
      <c r="W50" s="1616"/>
      <c r="X50" s="1616"/>
      <c r="Y50" s="1616"/>
      <c r="Z50" s="1617"/>
      <c r="AA50" s="1618"/>
      <c r="AB50" s="1619"/>
      <c r="AC50" s="1619"/>
      <c r="AD50" s="1616"/>
      <c r="AE50" s="1617"/>
    </row>
    <row r="51" spans="2:31" ht="7.8" customHeight="1">
      <c r="B51" s="1588"/>
      <c r="C51" s="1599"/>
      <c r="D51" s="1588"/>
      <c r="E51" s="1588"/>
      <c r="F51" s="1588"/>
      <c r="G51" s="1588"/>
      <c r="H51" s="1588"/>
      <c r="I51" s="1588"/>
      <c r="J51" s="1588"/>
      <c r="K51" s="1588"/>
      <c r="L51" s="1588"/>
      <c r="M51" s="1588"/>
      <c r="N51" s="1588"/>
      <c r="O51" s="1588"/>
      <c r="P51" s="1588"/>
      <c r="Q51" s="1588"/>
      <c r="R51" s="1588"/>
      <c r="S51" s="1588"/>
      <c r="T51" s="1588"/>
      <c r="U51" s="1588"/>
      <c r="V51" s="1588"/>
      <c r="W51" s="1588"/>
      <c r="X51" s="1588"/>
      <c r="Y51" s="1588"/>
      <c r="Z51" s="1588"/>
      <c r="AA51" s="1586"/>
      <c r="AB51" s="1586"/>
      <c r="AC51" s="1586"/>
      <c r="AD51" s="1588"/>
      <c r="AE51" s="1588"/>
    </row>
    <row r="52" spans="2:31">
      <c r="B52" s="376" t="s">
        <v>423</v>
      </c>
      <c r="E52" s="1588"/>
      <c r="F52" s="1588"/>
      <c r="G52" s="1588"/>
      <c r="H52" s="1588"/>
      <c r="I52" s="1588"/>
      <c r="J52" s="1588"/>
      <c r="K52" s="1588"/>
      <c r="L52" s="1588"/>
      <c r="M52" s="1588"/>
      <c r="N52" s="1588"/>
      <c r="O52" s="1588"/>
      <c r="P52" s="1588"/>
      <c r="Q52" s="1588"/>
      <c r="R52" s="1588"/>
      <c r="S52" s="1588"/>
      <c r="T52" s="1588"/>
      <c r="U52" s="1588"/>
      <c r="V52" s="1588"/>
    </row>
    <row r="53" spans="2:31">
      <c r="C53" s="376" t="s">
        <v>424</v>
      </c>
    </row>
    <row r="54" spans="2:31">
      <c r="C54" s="376" t="s">
        <v>425</v>
      </c>
    </row>
    <row r="55" spans="2:31">
      <c r="C55" s="376" t="s">
        <v>426</v>
      </c>
      <c r="K55" s="376" t="s">
        <v>427</v>
      </c>
    </row>
    <row r="56" spans="2:31">
      <c r="K56" s="376" t="s">
        <v>428</v>
      </c>
    </row>
    <row r="57" spans="2:31">
      <c r="K57" s="376" t="s">
        <v>429</v>
      </c>
    </row>
    <row r="58" spans="2:31">
      <c r="K58" s="376" t="s">
        <v>430</v>
      </c>
    </row>
    <row r="59" spans="2:31">
      <c r="K59" s="376" t="s">
        <v>431</v>
      </c>
    </row>
    <row r="60" spans="2:31">
      <c r="B60" s="376" t="s">
        <v>432</v>
      </c>
    </row>
    <row r="61" spans="2:31">
      <c r="C61" s="376" t="s">
        <v>433</v>
      </c>
    </row>
    <row r="62" spans="2:31">
      <c r="C62" s="376" t="s">
        <v>434</v>
      </c>
    </row>
    <row r="63" spans="2:31">
      <c r="C63" s="376" t="s">
        <v>435</v>
      </c>
    </row>
    <row r="64" spans="2:31" ht="7.5" customHeight="1"/>
    <row r="65" spans="1:31">
      <c r="A65" s="1620"/>
      <c r="B65" s="1588" t="s">
        <v>436</v>
      </c>
      <c r="C65" s="1599"/>
      <c r="D65" s="1588"/>
      <c r="E65" s="1588"/>
      <c r="F65" s="1588"/>
      <c r="G65" s="1588"/>
      <c r="H65" s="1588"/>
      <c r="I65" s="1588"/>
      <c r="J65" s="1588"/>
      <c r="K65" s="1588"/>
      <c r="L65" s="1588"/>
      <c r="M65" s="1588"/>
      <c r="N65" s="1588"/>
      <c r="O65" s="1588"/>
      <c r="P65" s="1588"/>
      <c r="Q65" s="1588"/>
      <c r="R65" s="1588"/>
      <c r="S65" s="1588"/>
      <c r="T65" s="1588"/>
      <c r="U65" s="1588"/>
      <c r="V65" s="1588"/>
      <c r="W65" s="1588"/>
      <c r="X65" s="1588"/>
      <c r="Y65" s="1588"/>
      <c r="Z65" s="1588"/>
      <c r="AA65" s="1586"/>
      <c r="AB65" s="1586"/>
      <c r="AC65" s="1586"/>
      <c r="AD65" s="1588"/>
      <c r="AE65" s="1588"/>
    </row>
    <row r="66" spans="1:31">
      <c r="B66" s="1588"/>
      <c r="C66" s="1599" t="s">
        <v>437</v>
      </c>
      <c r="D66" s="1588"/>
      <c r="E66" s="1588"/>
      <c r="F66" s="1588"/>
      <c r="G66" s="1588"/>
      <c r="H66" s="1588"/>
      <c r="I66" s="1588"/>
      <c r="J66" s="1588"/>
      <c r="K66" s="1588"/>
      <c r="L66" s="1588"/>
      <c r="M66" s="1588"/>
      <c r="N66" s="1588"/>
      <c r="O66" s="1588"/>
      <c r="P66" s="1588"/>
      <c r="Q66" s="1588"/>
      <c r="R66" s="1588"/>
      <c r="S66" s="1588"/>
      <c r="T66" s="1588"/>
      <c r="U66" s="1588"/>
      <c r="V66" s="1588"/>
      <c r="W66" s="1588"/>
      <c r="X66" s="1588"/>
      <c r="Y66" s="1588"/>
      <c r="Z66" s="1588"/>
      <c r="AA66" s="1586"/>
      <c r="AB66" s="1586"/>
      <c r="AC66" s="1586"/>
      <c r="AD66" s="1588"/>
      <c r="AE66" s="1588"/>
    </row>
    <row r="67" spans="1:31">
      <c r="B67" s="1588"/>
      <c r="C67" s="1599" t="s">
        <v>438</v>
      </c>
      <c r="D67" s="1588"/>
      <c r="E67" s="1588"/>
      <c r="F67" s="1588"/>
      <c r="G67" s="1588"/>
      <c r="H67" s="1588"/>
      <c r="I67" s="1588"/>
      <c r="J67" s="1588"/>
      <c r="K67" s="1588"/>
      <c r="L67" s="1588"/>
      <c r="M67" s="1588"/>
      <c r="N67" s="1588"/>
      <c r="O67" s="1588"/>
      <c r="P67" s="1588"/>
      <c r="Q67" s="1588"/>
      <c r="R67" s="1588"/>
      <c r="S67" s="1588"/>
      <c r="T67" s="1588"/>
      <c r="U67" s="1588"/>
      <c r="V67" s="1588"/>
      <c r="W67" s="1588"/>
      <c r="X67" s="1588"/>
      <c r="Y67" s="1588"/>
      <c r="Z67" s="1588"/>
      <c r="AA67" s="1586"/>
      <c r="AB67" s="1586"/>
      <c r="AC67" s="1586"/>
      <c r="AD67" s="1588"/>
      <c r="AE67" s="1588"/>
    </row>
    <row r="68" spans="1:31">
      <c r="B68" s="1588"/>
      <c r="C68" s="1599"/>
      <c r="D68" s="1588" t="s">
        <v>439</v>
      </c>
      <c r="E68" s="1588"/>
      <c r="F68" s="1588"/>
      <c r="G68" s="1588"/>
      <c r="H68" s="1588"/>
      <c r="I68" s="1588"/>
      <c r="J68" s="1588"/>
      <c r="K68" s="1588"/>
      <c r="L68" s="1588"/>
      <c r="M68" s="1588"/>
      <c r="N68" s="1588"/>
      <c r="O68" s="1588"/>
      <c r="P68" s="1588"/>
      <c r="Q68" s="1588"/>
      <c r="R68" s="1588"/>
      <c r="S68" s="1588"/>
      <c r="T68" s="1588"/>
      <c r="U68" s="1588"/>
      <c r="V68" s="1588"/>
      <c r="W68" s="1588"/>
      <c r="X68" s="1588"/>
      <c r="Y68" s="1588"/>
      <c r="Z68" s="1588"/>
      <c r="AA68" s="1586"/>
      <c r="AB68" s="1586"/>
      <c r="AC68" s="1586"/>
      <c r="AD68" s="1588"/>
      <c r="AE68" s="1588"/>
    </row>
    <row r="69" spans="1:31">
      <c r="B69" s="1588"/>
      <c r="C69" s="1599" t="s">
        <v>440</v>
      </c>
      <c r="D69" s="1588"/>
      <c r="E69" s="1588"/>
      <c r="F69" s="1588"/>
      <c r="G69" s="1588"/>
      <c r="H69" s="1588"/>
      <c r="I69" s="1588"/>
      <c r="J69" s="1588"/>
      <c r="K69" s="1588"/>
      <c r="L69" s="1588"/>
      <c r="M69" s="1588"/>
      <c r="N69" s="1588"/>
      <c r="O69" s="1588"/>
      <c r="P69" s="1588"/>
      <c r="Q69" s="1588"/>
      <c r="R69" s="1588"/>
      <c r="S69" s="1588"/>
      <c r="T69" s="1588"/>
      <c r="U69" s="1588"/>
      <c r="V69" s="1588"/>
      <c r="W69" s="1588"/>
      <c r="X69" s="1588"/>
      <c r="Y69" s="1588"/>
      <c r="Z69" s="1588"/>
      <c r="AA69" s="1586"/>
      <c r="AB69" s="1586"/>
      <c r="AC69" s="1586"/>
      <c r="AD69" s="1588"/>
      <c r="AE69" s="1588"/>
    </row>
    <row r="70" spans="1:31">
      <c r="C70" s="1588"/>
      <c r="D70" s="1588" t="s">
        <v>441</v>
      </c>
      <c r="E70" s="1588"/>
      <c r="F70" s="1588"/>
      <c r="G70" s="1588"/>
      <c r="H70" s="1588"/>
      <c r="I70" s="1588"/>
      <c r="J70" s="1588"/>
      <c r="K70" s="1588"/>
      <c r="L70" s="1588"/>
      <c r="M70" s="1588"/>
      <c r="N70" s="1588"/>
      <c r="O70" s="1588"/>
      <c r="P70" s="1588"/>
      <c r="Q70" s="1588"/>
      <c r="R70" s="1588"/>
      <c r="S70" s="1588"/>
      <c r="T70" s="1588"/>
      <c r="U70" s="1588"/>
      <c r="V70" s="1588"/>
    </row>
  </sheetData>
  <mergeCells count="28">
    <mergeCell ref="E31:N31"/>
    <mergeCell ref="O31:S31"/>
    <mergeCell ref="Y2:Z2"/>
    <mergeCell ref="B4:AE4"/>
    <mergeCell ref="B5:AE5"/>
    <mergeCell ref="F7:AE7"/>
    <mergeCell ref="B9:E9"/>
    <mergeCell ref="U17:W17"/>
    <mergeCell ref="U18:W18"/>
    <mergeCell ref="U19:W19"/>
    <mergeCell ref="U27:W27"/>
    <mergeCell ref="E30:N30"/>
    <mergeCell ref="O30:S30"/>
    <mergeCell ref="E32:N32"/>
    <mergeCell ref="O32:S32"/>
    <mergeCell ref="E33:N33"/>
    <mergeCell ref="O33:S33"/>
    <mergeCell ref="E34:N34"/>
    <mergeCell ref="O34:S34"/>
    <mergeCell ref="J38:S38"/>
    <mergeCell ref="T38:V38"/>
    <mergeCell ref="E48:N48"/>
    <mergeCell ref="E35:N35"/>
    <mergeCell ref="O35:S35"/>
    <mergeCell ref="E36:N36"/>
    <mergeCell ref="O36:S36"/>
    <mergeCell ref="E37:N37"/>
    <mergeCell ref="O37:S37"/>
  </mergeCells>
  <phoneticPr fontId="5"/>
  <dataValidations count="1">
    <dataValidation type="list" allowBlank="1" showInputMessage="1" showErrorMessage="1" sqref="Q8 AB14 AD14 AB23:AB24 AD23:AD24 AB39 AD39 AB43 AD43 AB46 AD46 AB49 AD49 K8 R9:R10 F8:F1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I79"/>
  <sheetViews>
    <sheetView showGridLines="0" view="pageBreakPreview" zoomScale="90" zoomScaleNormal="100" zoomScaleSheetLayoutView="90" workbookViewId="0">
      <selection activeCell="G9" sqref="G9:AC9"/>
    </sheetView>
  </sheetViews>
  <sheetFormatPr defaultColWidth="4.42578125" defaultRowHeight="13.2"/>
  <cols>
    <col min="1" max="1" width="1.42578125" style="345" customWidth="1"/>
    <col min="2" max="2" width="4" style="357" customWidth="1"/>
    <col min="3" max="19" width="4" style="345" customWidth="1"/>
    <col min="20" max="20" width="6.42578125" style="345" customWidth="1"/>
    <col min="21" max="29" width="4" style="345" customWidth="1"/>
    <col min="30" max="30" width="4.85546875" style="345" customWidth="1"/>
    <col min="31" max="256" width="4.42578125" style="345"/>
    <col min="257" max="257" width="1.42578125" style="345" customWidth="1"/>
    <col min="258" max="285" width="4" style="345" customWidth="1"/>
    <col min="286" max="286" width="1.42578125" style="345" customWidth="1"/>
    <col min="287" max="512" width="4.42578125" style="345"/>
    <col min="513" max="513" width="1.42578125" style="345" customWidth="1"/>
    <col min="514" max="541" width="4" style="345" customWidth="1"/>
    <col min="542" max="542" width="1.42578125" style="345" customWidth="1"/>
    <col min="543" max="768" width="4.42578125" style="345"/>
    <col min="769" max="769" width="1.42578125" style="345" customWidth="1"/>
    <col min="770" max="797" width="4" style="345" customWidth="1"/>
    <col min="798" max="798" width="1.42578125" style="345" customWidth="1"/>
    <col min="799" max="1024" width="4.42578125" style="345"/>
    <col min="1025" max="1025" width="1.42578125" style="345" customWidth="1"/>
    <col min="1026" max="1053" width="4" style="345" customWidth="1"/>
    <col min="1054" max="1054" width="1.42578125" style="345" customWidth="1"/>
    <col min="1055" max="1280" width="4.42578125" style="345"/>
    <col min="1281" max="1281" width="1.42578125" style="345" customWidth="1"/>
    <col min="1282" max="1309" width="4" style="345" customWidth="1"/>
    <col min="1310" max="1310" width="1.42578125" style="345" customWidth="1"/>
    <col min="1311" max="1536" width="4.42578125" style="345"/>
    <col min="1537" max="1537" width="1.42578125" style="345" customWidth="1"/>
    <col min="1538" max="1565" width="4" style="345" customWidth="1"/>
    <col min="1566" max="1566" width="1.42578125" style="345" customWidth="1"/>
    <col min="1567" max="1792" width="4.42578125" style="345"/>
    <col min="1793" max="1793" width="1.42578125" style="345" customWidth="1"/>
    <col min="1794" max="1821" width="4" style="345" customWidth="1"/>
    <col min="1822" max="1822" width="1.42578125" style="345" customWidth="1"/>
    <col min="1823" max="2048" width="4.42578125" style="345"/>
    <col min="2049" max="2049" width="1.42578125" style="345" customWidth="1"/>
    <col min="2050" max="2077" width="4" style="345" customWidth="1"/>
    <col min="2078" max="2078" width="1.42578125" style="345" customWidth="1"/>
    <col min="2079" max="2304" width="4.42578125" style="345"/>
    <col min="2305" max="2305" width="1.42578125" style="345" customWidth="1"/>
    <col min="2306" max="2333" width="4" style="345" customWidth="1"/>
    <col min="2334" max="2334" width="1.42578125" style="345" customWidth="1"/>
    <col min="2335" max="2560" width="4.42578125" style="345"/>
    <col min="2561" max="2561" width="1.42578125" style="345" customWidth="1"/>
    <col min="2562" max="2589" width="4" style="345" customWidth="1"/>
    <col min="2590" max="2590" width="1.42578125" style="345" customWidth="1"/>
    <col min="2591" max="2816" width="4.42578125" style="345"/>
    <col min="2817" max="2817" width="1.42578125" style="345" customWidth="1"/>
    <col min="2818" max="2845" width="4" style="345" customWidth="1"/>
    <col min="2846" max="2846" width="1.42578125" style="345" customWidth="1"/>
    <col min="2847" max="3072" width="4.42578125" style="345"/>
    <col min="3073" max="3073" width="1.42578125" style="345" customWidth="1"/>
    <col min="3074" max="3101" width="4" style="345" customWidth="1"/>
    <col min="3102" max="3102" width="1.42578125" style="345" customWidth="1"/>
    <col min="3103" max="3328" width="4.42578125" style="345"/>
    <col min="3329" max="3329" width="1.42578125" style="345" customWidth="1"/>
    <col min="3330" max="3357" width="4" style="345" customWidth="1"/>
    <col min="3358" max="3358" width="1.42578125" style="345" customWidth="1"/>
    <col min="3359" max="3584" width="4.42578125" style="345"/>
    <col min="3585" max="3585" width="1.42578125" style="345" customWidth="1"/>
    <col min="3586" max="3613" width="4" style="345" customWidth="1"/>
    <col min="3614" max="3614" width="1.42578125" style="345" customWidth="1"/>
    <col min="3615" max="3840" width="4.42578125" style="345"/>
    <col min="3841" max="3841" width="1.42578125" style="345" customWidth="1"/>
    <col min="3842" max="3869" width="4" style="345" customWidth="1"/>
    <col min="3870" max="3870" width="1.42578125" style="345" customWidth="1"/>
    <col min="3871" max="4096" width="4.42578125" style="345"/>
    <col min="4097" max="4097" width="1.42578125" style="345" customWidth="1"/>
    <col min="4098" max="4125" width="4" style="345" customWidth="1"/>
    <col min="4126" max="4126" width="1.42578125" style="345" customWidth="1"/>
    <col min="4127" max="4352" width="4.42578125" style="345"/>
    <col min="4353" max="4353" width="1.42578125" style="345" customWidth="1"/>
    <col min="4354" max="4381" width="4" style="345" customWidth="1"/>
    <col min="4382" max="4382" width="1.42578125" style="345" customWidth="1"/>
    <col min="4383" max="4608" width="4.42578125" style="345"/>
    <col min="4609" max="4609" width="1.42578125" style="345" customWidth="1"/>
    <col min="4610" max="4637" width="4" style="345" customWidth="1"/>
    <col min="4638" max="4638" width="1.42578125" style="345" customWidth="1"/>
    <col min="4639" max="4864" width="4.42578125" style="345"/>
    <col min="4865" max="4865" width="1.42578125" style="345" customWidth="1"/>
    <col min="4866" max="4893" width="4" style="345" customWidth="1"/>
    <col min="4894" max="4894" width="1.42578125" style="345" customWidth="1"/>
    <col min="4895" max="5120" width="4.42578125" style="345"/>
    <col min="5121" max="5121" width="1.42578125" style="345" customWidth="1"/>
    <col min="5122" max="5149" width="4" style="345" customWidth="1"/>
    <col min="5150" max="5150" width="1.42578125" style="345" customWidth="1"/>
    <col min="5151" max="5376" width="4.42578125" style="345"/>
    <col min="5377" max="5377" width="1.42578125" style="345" customWidth="1"/>
    <col min="5378" max="5405" width="4" style="345" customWidth="1"/>
    <col min="5406" max="5406" width="1.42578125" style="345" customWidth="1"/>
    <col min="5407" max="5632" width="4.42578125" style="345"/>
    <col min="5633" max="5633" width="1.42578125" style="345" customWidth="1"/>
    <col min="5634" max="5661" width="4" style="345" customWidth="1"/>
    <col min="5662" max="5662" width="1.42578125" style="345" customWidth="1"/>
    <col min="5663" max="5888" width="4.42578125" style="345"/>
    <col min="5889" max="5889" width="1.42578125" style="345" customWidth="1"/>
    <col min="5890" max="5917" width="4" style="345" customWidth="1"/>
    <col min="5918" max="5918" width="1.42578125" style="345" customWidth="1"/>
    <col min="5919" max="6144" width="4.42578125" style="345"/>
    <col min="6145" max="6145" width="1.42578125" style="345" customWidth="1"/>
    <col min="6146" max="6173" width="4" style="345" customWidth="1"/>
    <col min="6174" max="6174" width="1.42578125" style="345" customWidth="1"/>
    <col min="6175" max="6400" width="4.42578125" style="345"/>
    <col min="6401" max="6401" width="1.42578125" style="345" customWidth="1"/>
    <col min="6402" max="6429" width="4" style="345" customWidth="1"/>
    <col min="6430" max="6430" width="1.42578125" style="345" customWidth="1"/>
    <col min="6431" max="6656" width="4.42578125" style="345"/>
    <col min="6657" max="6657" width="1.42578125" style="345" customWidth="1"/>
    <col min="6658" max="6685" width="4" style="345" customWidth="1"/>
    <col min="6686" max="6686" width="1.42578125" style="345" customWidth="1"/>
    <col min="6687" max="6912" width="4.42578125" style="345"/>
    <col min="6913" max="6913" width="1.42578125" style="345" customWidth="1"/>
    <col min="6914" max="6941" width="4" style="345" customWidth="1"/>
    <col min="6942" max="6942" width="1.42578125" style="345" customWidth="1"/>
    <col min="6943" max="7168" width="4.42578125" style="345"/>
    <col min="7169" max="7169" width="1.42578125" style="345" customWidth="1"/>
    <col min="7170" max="7197" width="4" style="345" customWidth="1"/>
    <col min="7198" max="7198" width="1.42578125" style="345" customWidth="1"/>
    <col min="7199" max="7424" width="4.42578125" style="345"/>
    <col min="7425" max="7425" width="1.42578125" style="345" customWidth="1"/>
    <col min="7426" max="7453" width="4" style="345" customWidth="1"/>
    <col min="7454" max="7454" width="1.42578125" style="345" customWidth="1"/>
    <col min="7455" max="7680" width="4.42578125" style="345"/>
    <col min="7681" max="7681" width="1.42578125" style="345" customWidth="1"/>
    <col min="7682" max="7709" width="4" style="345" customWidth="1"/>
    <col min="7710" max="7710" width="1.42578125" style="345" customWidth="1"/>
    <col min="7711" max="7936" width="4.42578125" style="345"/>
    <col min="7937" max="7937" width="1.42578125" style="345" customWidth="1"/>
    <col min="7938" max="7965" width="4" style="345" customWidth="1"/>
    <col min="7966" max="7966" width="1.42578125" style="345" customWidth="1"/>
    <col min="7967" max="8192" width="4.42578125" style="345"/>
    <col min="8193" max="8193" width="1.42578125" style="345" customWidth="1"/>
    <col min="8194" max="8221" width="4" style="345" customWidth="1"/>
    <col min="8222" max="8222" width="1.42578125" style="345" customWidth="1"/>
    <col min="8223" max="8448" width="4.42578125" style="345"/>
    <col min="8449" max="8449" width="1.42578125" style="345" customWidth="1"/>
    <col min="8450" max="8477" width="4" style="345" customWidth="1"/>
    <col min="8478" max="8478" width="1.42578125" style="345" customWidth="1"/>
    <col min="8479" max="8704" width="4.42578125" style="345"/>
    <col min="8705" max="8705" width="1.42578125" style="345" customWidth="1"/>
    <col min="8706" max="8733" width="4" style="345" customWidth="1"/>
    <col min="8734" max="8734" width="1.42578125" style="345" customWidth="1"/>
    <col min="8735" max="8960" width="4.42578125" style="345"/>
    <col min="8961" max="8961" width="1.42578125" style="345" customWidth="1"/>
    <col min="8962" max="8989" width="4" style="345" customWidth="1"/>
    <col min="8990" max="8990" width="1.42578125" style="345" customWidth="1"/>
    <col min="8991" max="9216" width="4.42578125" style="345"/>
    <col min="9217" max="9217" width="1.42578125" style="345" customWidth="1"/>
    <col min="9218" max="9245" width="4" style="345" customWidth="1"/>
    <col min="9246" max="9246" width="1.42578125" style="345" customWidth="1"/>
    <col min="9247" max="9472" width="4.42578125" style="345"/>
    <col min="9473" max="9473" width="1.42578125" style="345" customWidth="1"/>
    <col min="9474" max="9501" width="4" style="345" customWidth="1"/>
    <col min="9502" max="9502" width="1.42578125" style="345" customWidth="1"/>
    <col min="9503" max="9728" width="4.42578125" style="345"/>
    <col min="9729" max="9729" width="1.42578125" style="345" customWidth="1"/>
    <col min="9730" max="9757" width="4" style="345" customWidth="1"/>
    <col min="9758" max="9758" width="1.42578125" style="345" customWidth="1"/>
    <col min="9759" max="9984" width="4.42578125" style="345"/>
    <col min="9985" max="9985" width="1.42578125" style="345" customWidth="1"/>
    <col min="9986" max="10013" width="4" style="345" customWidth="1"/>
    <col min="10014" max="10014" width="1.42578125" style="345" customWidth="1"/>
    <col min="10015" max="10240" width="4.42578125" style="345"/>
    <col min="10241" max="10241" width="1.42578125" style="345" customWidth="1"/>
    <col min="10242" max="10269" width="4" style="345" customWidth="1"/>
    <col min="10270" max="10270" width="1.42578125" style="345" customWidth="1"/>
    <col min="10271" max="10496" width="4.42578125" style="345"/>
    <col min="10497" max="10497" width="1.42578125" style="345" customWidth="1"/>
    <col min="10498" max="10525" width="4" style="345" customWidth="1"/>
    <col min="10526" max="10526" width="1.42578125" style="345" customWidth="1"/>
    <col min="10527" max="10752" width="4.42578125" style="345"/>
    <col min="10753" max="10753" width="1.42578125" style="345" customWidth="1"/>
    <col min="10754" max="10781" width="4" style="345" customWidth="1"/>
    <col min="10782" max="10782" width="1.42578125" style="345" customWidth="1"/>
    <col min="10783" max="11008" width="4.42578125" style="345"/>
    <col min="11009" max="11009" width="1.42578125" style="345" customWidth="1"/>
    <col min="11010" max="11037" width="4" style="345" customWidth="1"/>
    <col min="11038" max="11038" width="1.42578125" style="345" customWidth="1"/>
    <col min="11039" max="11264" width="4.42578125" style="345"/>
    <col min="11265" max="11265" width="1.42578125" style="345" customWidth="1"/>
    <col min="11266" max="11293" width="4" style="345" customWidth="1"/>
    <col min="11294" max="11294" width="1.42578125" style="345" customWidth="1"/>
    <col min="11295" max="11520" width="4.42578125" style="345"/>
    <col min="11521" max="11521" width="1.42578125" style="345" customWidth="1"/>
    <col min="11522" max="11549" width="4" style="345" customWidth="1"/>
    <col min="11550" max="11550" width="1.42578125" style="345" customWidth="1"/>
    <col min="11551" max="11776" width="4.42578125" style="345"/>
    <col min="11777" max="11777" width="1.42578125" style="345" customWidth="1"/>
    <col min="11778" max="11805" width="4" style="345" customWidth="1"/>
    <col min="11806" max="11806" width="1.42578125" style="345" customWidth="1"/>
    <col min="11807" max="12032" width="4.42578125" style="345"/>
    <col min="12033" max="12033" width="1.42578125" style="345" customWidth="1"/>
    <col min="12034" max="12061" width="4" style="345" customWidth="1"/>
    <col min="12062" max="12062" width="1.42578125" style="345" customWidth="1"/>
    <col min="12063" max="12288" width="4.42578125" style="345"/>
    <col min="12289" max="12289" width="1.42578125" style="345" customWidth="1"/>
    <col min="12290" max="12317" width="4" style="345" customWidth="1"/>
    <col min="12318" max="12318" width="1.42578125" style="345" customWidth="1"/>
    <col min="12319" max="12544" width="4.42578125" style="345"/>
    <col min="12545" max="12545" width="1.42578125" style="345" customWidth="1"/>
    <col min="12546" max="12573" width="4" style="345" customWidth="1"/>
    <col min="12574" max="12574" width="1.42578125" style="345" customWidth="1"/>
    <col min="12575" max="12800" width="4.42578125" style="345"/>
    <col min="12801" max="12801" width="1.42578125" style="345" customWidth="1"/>
    <col min="12802" max="12829" width="4" style="345" customWidth="1"/>
    <col min="12830" max="12830" width="1.42578125" style="345" customWidth="1"/>
    <col min="12831" max="13056" width="4.42578125" style="345"/>
    <col min="13057" max="13057" width="1.42578125" style="345" customWidth="1"/>
    <col min="13058" max="13085" width="4" style="345" customWidth="1"/>
    <col min="13086" max="13086" width="1.42578125" style="345" customWidth="1"/>
    <col min="13087" max="13312" width="4.42578125" style="345"/>
    <col min="13313" max="13313" width="1.42578125" style="345" customWidth="1"/>
    <col min="13314" max="13341" width="4" style="345" customWidth="1"/>
    <col min="13342" max="13342" width="1.42578125" style="345" customWidth="1"/>
    <col min="13343" max="13568" width="4.42578125" style="345"/>
    <col min="13569" max="13569" width="1.42578125" style="345" customWidth="1"/>
    <col min="13570" max="13597" width="4" style="345" customWidth="1"/>
    <col min="13598" max="13598" width="1.42578125" style="345" customWidth="1"/>
    <col min="13599" max="13824" width="4.42578125" style="345"/>
    <col min="13825" max="13825" width="1.42578125" style="345" customWidth="1"/>
    <col min="13826" max="13853" width="4" style="345" customWidth="1"/>
    <col min="13854" max="13854" width="1.42578125" style="345" customWidth="1"/>
    <col min="13855" max="14080" width="4.42578125" style="345"/>
    <col min="14081" max="14081" width="1.42578125" style="345" customWidth="1"/>
    <col min="14082" max="14109" width="4" style="345" customWidth="1"/>
    <col min="14110" max="14110" width="1.42578125" style="345" customWidth="1"/>
    <col min="14111" max="14336" width="4.42578125" style="345"/>
    <col min="14337" max="14337" width="1.42578125" style="345" customWidth="1"/>
    <col min="14338" max="14365" width="4" style="345" customWidth="1"/>
    <col min="14366" max="14366" width="1.42578125" style="345" customWidth="1"/>
    <col min="14367" max="14592" width="4.42578125" style="345"/>
    <col min="14593" max="14593" width="1.42578125" style="345" customWidth="1"/>
    <col min="14594" max="14621" width="4" style="345" customWidth="1"/>
    <col min="14622" max="14622" width="1.42578125" style="345" customWidth="1"/>
    <col min="14623" max="14848" width="4.42578125" style="345"/>
    <col min="14849" max="14849" width="1.42578125" style="345" customWidth="1"/>
    <col min="14850" max="14877" width="4" style="345" customWidth="1"/>
    <col min="14878" max="14878" width="1.42578125" style="345" customWidth="1"/>
    <col min="14879" max="15104" width="4.42578125" style="345"/>
    <col min="15105" max="15105" width="1.42578125" style="345" customWidth="1"/>
    <col min="15106" max="15133" width="4" style="345" customWidth="1"/>
    <col min="15134" max="15134" width="1.42578125" style="345" customWidth="1"/>
    <col min="15135" max="15360" width="4.42578125" style="345"/>
    <col min="15361" max="15361" width="1.42578125" style="345" customWidth="1"/>
    <col min="15362" max="15389" width="4" style="345" customWidth="1"/>
    <col min="15390" max="15390" width="1.42578125" style="345" customWidth="1"/>
    <col min="15391" max="15616" width="4.42578125" style="345"/>
    <col min="15617" max="15617" width="1.42578125" style="345" customWidth="1"/>
    <col min="15618" max="15645" width="4" style="345" customWidth="1"/>
    <col min="15646" max="15646" width="1.42578125" style="345" customWidth="1"/>
    <col min="15647" max="15872" width="4.42578125" style="345"/>
    <col min="15873" max="15873" width="1.42578125" style="345" customWidth="1"/>
    <col min="15874" max="15901" width="4" style="345" customWidth="1"/>
    <col min="15902" max="15902" width="1.42578125" style="345" customWidth="1"/>
    <col min="15903" max="16128" width="4.42578125" style="345"/>
    <col min="16129" max="16129" width="1.42578125" style="345" customWidth="1"/>
    <col min="16130" max="16157" width="4" style="345" customWidth="1"/>
    <col min="16158" max="16158" width="1.42578125" style="345" customWidth="1"/>
    <col min="16159" max="16384" width="4.42578125" style="345"/>
  </cols>
  <sheetData>
    <row r="1" spans="2:30" s="347" customFormat="1">
      <c r="B1" s="347" t="s">
        <v>1015</v>
      </c>
    </row>
    <row r="2" spans="2:30" s="347" customFormat="1">
      <c r="W2" s="348"/>
      <c r="X2" s="348"/>
      <c r="Y2" s="348"/>
      <c r="Z2" s="348"/>
      <c r="AA2" s="348"/>
      <c r="AB2" s="348"/>
      <c r="AC2" s="348"/>
    </row>
    <row r="3" spans="2:30" s="347" customFormat="1">
      <c r="B3" s="968" t="s">
        <v>232</v>
      </c>
      <c r="C3" s="968"/>
      <c r="D3" s="968"/>
      <c r="E3" s="968"/>
      <c r="F3" s="968"/>
      <c r="G3" s="968"/>
      <c r="H3" s="968"/>
      <c r="I3" s="968"/>
      <c r="J3" s="968"/>
      <c r="K3" s="968"/>
      <c r="L3" s="968"/>
      <c r="M3" s="968"/>
      <c r="N3" s="968"/>
      <c r="O3" s="968"/>
      <c r="P3" s="968"/>
      <c r="Q3" s="968"/>
      <c r="R3" s="968"/>
      <c r="S3" s="968"/>
      <c r="T3" s="968"/>
      <c r="U3" s="968"/>
      <c r="V3" s="968"/>
      <c r="W3" s="968"/>
      <c r="X3" s="968"/>
      <c r="Y3" s="968"/>
      <c r="Z3" s="968"/>
      <c r="AA3" s="968"/>
      <c r="AB3" s="968"/>
      <c r="AC3" s="968"/>
    </row>
    <row r="4" spans="2:30" s="347" customFormat="1" ht="27" customHeight="1">
      <c r="B4" s="969" t="s">
        <v>251</v>
      </c>
      <c r="C4" s="969"/>
      <c r="D4" s="969"/>
      <c r="E4" s="969"/>
      <c r="F4" s="969"/>
      <c r="G4" s="969"/>
      <c r="H4" s="969"/>
      <c r="I4" s="969"/>
      <c r="J4" s="969"/>
      <c r="K4" s="969"/>
      <c r="L4" s="969"/>
      <c r="M4" s="969"/>
      <c r="N4" s="969"/>
      <c r="O4" s="969"/>
      <c r="P4" s="969"/>
      <c r="Q4" s="969"/>
      <c r="R4" s="969"/>
      <c r="S4" s="969"/>
      <c r="T4" s="969"/>
      <c r="U4" s="969"/>
      <c r="V4" s="969"/>
      <c r="W4" s="969"/>
      <c r="X4" s="969"/>
      <c r="Y4" s="969"/>
      <c r="Z4" s="969"/>
      <c r="AA4" s="969"/>
      <c r="AB4" s="969"/>
      <c r="AC4" s="969"/>
    </row>
    <row r="5" spans="2:30" s="347" customFormat="1" ht="23.25" customHeight="1">
      <c r="B5" s="962" t="s">
        <v>243</v>
      </c>
      <c r="C5" s="962"/>
      <c r="D5" s="962"/>
      <c r="E5" s="962"/>
      <c r="F5" s="962"/>
      <c r="G5" s="970"/>
      <c r="H5" s="970"/>
      <c r="I5" s="970"/>
      <c r="J5" s="970"/>
      <c r="K5" s="970"/>
      <c r="L5" s="970"/>
      <c r="M5" s="970"/>
      <c r="N5" s="970"/>
      <c r="O5" s="970"/>
      <c r="P5" s="970"/>
      <c r="Q5" s="970"/>
      <c r="R5" s="970"/>
      <c r="S5" s="970"/>
      <c r="T5" s="970"/>
      <c r="U5" s="970"/>
      <c r="V5" s="970"/>
      <c r="W5" s="970"/>
      <c r="X5" s="970"/>
      <c r="Y5" s="970"/>
      <c r="Z5" s="970"/>
      <c r="AA5" s="970"/>
      <c r="AB5" s="970"/>
      <c r="AC5" s="970"/>
    </row>
    <row r="6" spans="2:30" s="347" customFormat="1" ht="23.25" customHeight="1">
      <c r="B6" s="973" t="s">
        <v>325</v>
      </c>
      <c r="C6" s="973"/>
      <c r="D6" s="973"/>
      <c r="E6" s="973"/>
      <c r="F6" s="973"/>
      <c r="G6" s="974" t="s">
        <v>324</v>
      </c>
      <c r="H6" s="974"/>
      <c r="I6" s="974"/>
      <c r="J6" s="974"/>
      <c r="K6" s="974"/>
      <c r="L6" s="974"/>
      <c r="M6" s="974"/>
      <c r="N6" s="974"/>
      <c r="O6" s="974"/>
      <c r="P6" s="974"/>
      <c r="Q6" s="974"/>
      <c r="R6" s="974"/>
      <c r="S6" s="974"/>
      <c r="T6" s="974"/>
      <c r="U6" s="974"/>
      <c r="V6" s="974"/>
      <c r="W6" s="974"/>
      <c r="X6" s="330"/>
      <c r="Y6" s="330"/>
      <c r="Z6" s="330"/>
      <c r="AA6" s="330"/>
      <c r="AB6" s="330"/>
      <c r="AC6" s="331"/>
    </row>
    <row r="7" spans="2:30" ht="42" customHeight="1">
      <c r="B7" s="971" t="s">
        <v>244</v>
      </c>
      <c r="C7" s="971"/>
      <c r="D7" s="971"/>
      <c r="E7" s="971"/>
      <c r="F7" s="971"/>
      <c r="G7" s="972" t="s">
        <v>252</v>
      </c>
      <c r="H7" s="972"/>
      <c r="I7" s="972"/>
      <c r="J7" s="972"/>
      <c r="K7" s="972"/>
      <c r="L7" s="972"/>
      <c r="M7" s="972"/>
      <c r="N7" s="972"/>
      <c r="O7" s="972"/>
      <c r="P7" s="972"/>
      <c r="Q7" s="972"/>
      <c r="R7" s="972"/>
      <c r="S7" s="972"/>
      <c r="T7" s="972"/>
      <c r="U7" s="972"/>
      <c r="V7" s="972"/>
      <c r="W7" s="972"/>
      <c r="X7" s="972"/>
      <c r="Y7" s="972"/>
      <c r="Z7" s="972"/>
      <c r="AA7" s="972"/>
      <c r="AB7" s="972"/>
      <c r="AC7" s="972"/>
    </row>
    <row r="8" spans="2:30" ht="18.75" customHeight="1">
      <c r="B8" s="961" t="s">
        <v>245</v>
      </c>
      <c r="C8" s="961"/>
      <c r="D8" s="961"/>
      <c r="E8" s="961"/>
      <c r="F8" s="961"/>
      <c r="G8" s="975" t="s">
        <v>985</v>
      </c>
      <c r="H8" s="975"/>
      <c r="I8" s="975"/>
      <c r="J8" s="975"/>
      <c r="K8" s="975"/>
      <c r="L8" s="975"/>
      <c r="M8" s="975"/>
      <c r="N8" s="975"/>
      <c r="O8" s="975"/>
      <c r="P8" s="975"/>
      <c r="Q8" s="975"/>
      <c r="R8" s="975"/>
      <c r="S8" s="975"/>
      <c r="T8" s="975"/>
      <c r="U8" s="975"/>
      <c r="V8" s="975"/>
      <c r="W8" s="975"/>
      <c r="X8" s="975"/>
      <c r="Y8" s="975"/>
      <c r="Z8" s="975"/>
      <c r="AA8" s="975"/>
      <c r="AB8" s="975"/>
      <c r="AC8" s="975"/>
    </row>
    <row r="9" spans="2:30" ht="18.75" customHeight="1">
      <c r="B9" s="961"/>
      <c r="C9" s="961"/>
      <c r="D9" s="961"/>
      <c r="E9" s="961"/>
      <c r="F9" s="961"/>
      <c r="G9" s="976" t="s">
        <v>986</v>
      </c>
      <c r="H9" s="976"/>
      <c r="I9" s="976"/>
      <c r="J9" s="976"/>
      <c r="K9" s="976"/>
      <c r="L9" s="976"/>
      <c r="M9" s="976"/>
      <c r="N9" s="976"/>
      <c r="O9" s="976"/>
      <c r="P9" s="976"/>
      <c r="Q9" s="976"/>
      <c r="R9" s="976"/>
      <c r="S9" s="976"/>
      <c r="T9" s="976"/>
      <c r="U9" s="976"/>
      <c r="V9" s="976"/>
      <c r="W9" s="976"/>
      <c r="X9" s="976"/>
      <c r="Y9" s="976"/>
      <c r="Z9" s="976"/>
      <c r="AA9" s="976"/>
      <c r="AB9" s="976"/>
      <c r="AC9" s="976"/>
    </row>
    <row r="10" spans="2:30" s="354" customFormat="1"/>
    <row r="11" spans="2:30" s="354" customFormat="1">
      <c r="B11" s="354" t="s">
        <v>246</v>
      </c>
    </row>
    <row r="12" spans="2:30" s="354" customFormat="1">
      <c r="B12" s="354" t="s">
        <v>233</v>
      </c>
      <c r="O12" s="1791" t="s">
        <v>321</v>
      </c>
      <c r="P12" s="1791"/>
      <c r="Q12" s="1791"/>
      <c r="R12" s="1791"/>
      <c r="S12" s="1791"/>
      <c r="T12" s="1791"/>
      <c r="U12" s="1791"/>
      <c r="V12" s="1791"/>
      <c r="W12" s="1791"/>
      <c r="X12" s="1791"/>
      <c r="Y12" s="1791"/>
      <c r="Z12" s="1791"/>
      <c r="AA12" s="1791"/>
      <c r="AB12" s="1791"/>
      <c r="AC12" s="1791"/>
      <c r="AD12" s="1791"/>
    </row>
    <row r="13" spans="2:30" s="354" customFormat="1" ht="6" customHeight="1"/>
    <row r="14" spans="2:30" s="354" customFormat="1" ht="4.5" customHeight="1">
      <c r="B14" s="982" t="s">
        <v>253</v>
      </c>
      <c r="C14" s="982"/>
      <c r="D14" s="982"/>
      <c r="E14" s="982"/>
      <c r="F14" s="982"/>
      <c r="G14" s="729"/>
      <c r="H14" s="259"/>
      <c r="I14" s="259"/>
      <c r="J14" s="259"/>
      <c r="K14" s="259"/>
      <c r="L14" s="259"/>
      <c r="M14" s="259"/>
      <c r="N14" s="259"/>
      <c r="O14" s="259"/>
      <c r="P14" s="259"/>
      <c r="Q14" s="259"/>
      <c r="R14" s="259"/>
      <c r="S14" s="259"/>
      <c r="T14" s="259"/>
      <c r="U14" s="259"/>
      <c r="V14" s="259"/>
      <c r="W14" s="259"/>
      <c r="X14" s="259"/>
      <c r="Y14" s="259"/>
      <c r="Z14" s="729"/>
      <c r="AA14" s="259"/>
      <c r="AB14" s="268"/>
      <c r="AC14" s="269"/>
    </row>
    <row r="15" spans="2:30" s="354" customFormat="1" ht="13.5" customHeight="1">
      <c r="B15" s="982"/>
      <c r="C15" s="982"/>
      <c r="D15" s="982"/>
      <c r="E15" s="982"/>
      <c r="F15" s="982"/>
      <c r="G15" s="262"/>
      <c r="H15" s="354" t="s">
        <v>229</v>
      </c>
      <c r="Z15" s="262"/>
      <c r="AB15" s="270"/>
      <c r="AC15" s="271"/>
    </row>
    <row r="16" spans="2:30" s="354" customFormat="1" ht="15.75" customHeight="1">
      <c r="B16" s="982"/>
      <c r="C16" s="982"/>
      <c r="D16" s="982"/>
      <c r="E16" s="982"/>
      <c r="F16" s="982"/>
      <c r="G16" s="262"/>
      <c r="I16" s="726" t="s">
        <v>46</v>
      </c>
      <c r="J16" s="983" t="s">
        <v>226</v>
      </c>
      <c r="K16" s="983"/>
      <c r="L16" s="983"/>
      <c r="M16" s="983"/>
      <c r="N16" s="983"/>
      <c r="O16" s="983"/>
      <c r="P16" s="983"/>
      <c r="Q16" s="983"/>
      <c r="R16" s="983"/>
      <c r="S16" s="983"/>
      <c r="T16" s="983"/>
      <c r="U16" s="979"/>
      <c r="V16" s="979"/>
      <c r="W16" s="725" t="s">
        <v>50</v>
      </c>
      <c r="Z16" s="262"/>
      <c r="AB16" s="358"/>
      <c r="AC16" s="272"/>
    </row>
    <row r="17" spans="2:30" s="347" customFormat="1" ht="15.75" customHeight="1">
      <c r="B17" s="982"/>
      <c r="C17" s="982"/>
      <c r="D17" s="982"/>
      <c r="E17" s="982"/>
      <c r="F17" s="982"/>
      <c r="G17" s="262"/>
      <c r="H17" s="354"/>
      <c r="I17" s="273" t="s">
        <v>47</v>
      </c>
      <c r="J17" s="284" t="s">
        <v>227</v>
      </c>
      <c r="K17" s="265"/>
      <c r="L17" s="265"/>
      <c r="M17" s="265"/>
      <c r="N17" s="265"/>
      <c r="O17" s="265"/>
      <c r="P17" s="265"/>
      <c r="Q17" s="265"/>
      <c r="R17" s="265"/>
      <c r="S17" s="265"/>
      <c r="T17" s="265"/>
      <c r="U17" s="984"/>
      <c r="V17" s="984"/>
      <c r="W17" s="267" t="s">
        <v>50</v>
      </c>
      <c r="X17" s="354"/>
      <c r="Y17" s="274"/>
      <c r="Z17" s="977" t="s">
        <v>218</v>
      </c>
      <c r="AA17" s="977"/>
      <c r="AB17" s="977"/>
      <c r="AC17" s="977"/>
    </row>
    <row r="18" spans="2:30" s="347" customFormat="1">
      <c r="B18" s="982"/>
      <c r="C18" s="982"/>
      <c r="D18" s="982"/>
      <c r="E18" s="982"/>
      <c r="F18" s="982"/>
      <c r="G18" s="262"/>
      <c r="H18" s="354" t="s">
        <v>228</v>
      </c>
      <c r="I18" s="354"/>
      <c r="J18" s="354"/>
      <c r="K18" s="354"/>
      <c r="L18" s="354"/>
      <c r="M18" s="354"/>
      <c r="N18" s="354"/>
      <c r="O18" s="354"/>
      <c r="P18" s="354"/>
      <c r="Q18" s="354"/>
      <c r="R18" s="354"/>
      <c r="S18" s="354"/>
      <c r="T18" s="354"/>
      <c r="U18" s="354"/>
      <c r="V18" s="354"/>
      <c r="W18" s="354"/>
      <c r="X18" s="354"/>
      <c r="Y18" s="354"/>
      <c r="Z18" s="262"/>
      <c r="AA18" s="354"/>
      <c r="AB18" s="358"/>
      <c r="AC18" s="272"/>
    </row>
    <row r="19" spans="2:30" s="347" customFormat="1">
      <c r="B19" s="982"/>
      <c r="C19" s="982"/>
      <c r="D19" s="982"/>
      <c r="E19" s="982"/>
      <c r="F19" s="982"/>
      <c r="G19" s="262"/>
      <c r="H19" s="354" t="s">
        <v>230</v>
      </c>
      <c r="I19" s="354"/>
      <c r="J19" s="354"/>
      <c r="K19" s="354"/>
      <c r="L19" s="354"/>
      <c r="M19" s="354"/>
      <c r="N19" s="354"/>
      <c r="O19" s="354"/>
      <c r="P19" s="354"/>
      <c r="Q19" s="354"/>
      <c r="R19" s="354"/>
      <c r="S19" s="354"/>
      <c r="T19" s="274"/>
      <c r="U19" s="274"/>
      <c r="V19" s="354"/>
      <c r="W19" s="354"/>
      <c r="X19" s="354"/>
      <c r="Y19" s="354"/>
      <c r="Z19" s="262"/>
      <c r="AA19" s="354"/>
      <c r="AB19" s="358"/>
      <c r="AC19" s="272"/>
    </row>
    <row r="20" spans="2:30" s="347" customFormat="1" ht="29.25" customHeight="1">
      <c r="B20" s="982"/>
      <c r="C20" s="982"/>
      <c r="D20" s="982"/>
      <c r="E20" s="982"/>
      <c r="F20" s="982"/>
      <c r="G20" s="262"/>
      <c r="H20" s="354"/>
      <c r="I20" s="726" t="s">
        <v>48</v>
      </c>
      <c r="J20" s="978" t="s">
        <v>231</v>
      </c>
      <c r="K20" s="978"/>
      <c r="L20" s="978"/>
      <c r="M20" s="978"/>
      <c r="N20" s="978"/>
      <c r="O20" s="978"/>
      <c r="P20" s="978"/>
      <c r="Q20" s="978"/>
      <c r="R20" s="978"/>
      <c r="S20" s="978"/>
      <c r="T20" s="978"/>
      <c r="U20" s="979"/>
      <c r="V20" s="979"/>
      <c r="W20" s="725" t="s">
        <v>50</v>
      </c>
      <c r="X20" s="354"/>
      <c r="Y20" s="274"/>
      <c r="Z20" s="977" t="s">
        <v>218</v>
      </c>
      <c r="AA20" s="977"/>
      <c r="AB20" s="977"/>
      <c r="AC20" s="977"/>
    </row>
    <row r="21" spans="2:30" s="347" customFormat="1" ht="6" customHeight="1">
      <c r="B21" s="982"/>
      <c r="C21" s="982"/>
      <c r="D21" s="982"/>
      <c r="E21" s="982"/>
      <c r="F21" s="982"/>
      <c r="G21" s="266"/>
      <c r="H21" s="265"/>
      <c r="I21" s="265"/>
      <c r="J21" s="265"/>
      <c r="K21" s="265"/>
      <c r="L21" s="265"/>
      <c r="M21" s="265"/>
      <c r="N21" s="265"/>
      <c r="O21" s="265"/>
      <c r="P21" s="265"/>
      <c r="Q21" s="265"/>
      <c r="R21" s="265"/>
      <c r="S21" s="265"/>
      <c r="T21" s="275"/>
      <c r="U21" s="275"/>
      <c r="V21" s="265"/>
      <c r="W21" s="265"/>
      <c r="X21" s="265"/>
      <c r="Y21" s="265"/>
      <c r="Z21" s="266"/>
      <c r="AA21" s="265"/>
      <c r="AB21" s="258"/>
      <c r="AC21" s="276"/>
    </row>
    <row r="22" spans="2:30" s="347" customFormat="1" ht="6" customHeight="1">
      <c r="B22" s="277"/>
      <c r="C22" s="278"/>
      <c r="D22" s="278"/>
      <c r="E22" s="278"/>
      <c r="F22" s="279"/>
      <c r="G22" s="729"/>
      <c r="H22" s="259"/>
      <c r="I22" s="259"/>
      <c r="J22" s="259"/>
      <c r="K22" s="259"/>
      <c r="L22" s="259"/>
      <c r="M22" s="259"/>
      <c r="N22" s="259"/>
      <c r="O22" s="259"/>
      <c r="P22" s="259"/>
      <c r="Q22" s="259"/>
      <c r="R22" s="259"/>
      <c r="S22" s="259"/>
      <c r="T22" s="280"/>
      <c r="U22" s="280"/>
      <c r="V22" s="259"/>
      <c r="W22" s="259"/>
      <c r="X22" s="259"/>
      <c r="Y22" s="259"/>
      <c r="Z22" s="259"/>
      <c r="AA22" s="259"/>
      <c r="AB22" s="268"/>
      <c r="AC22" s="269"/>
    </row>
    <row r="23" spans="2:30" s="347" customFormat="1" ht="13.2" customHeight="1">
      <c r="B23" s="980" t="s">
        <v>254</v>
      </c>
      <c r="C23" s="980"/>
      <c r="D23" s="980"/>
      <c r="E23" s="980"/>
      <c r="F23" s="980"/>
      <c r="G23" s="285" t="s">
        <v>234</v>
      </c>
      <c r="I23" s="354"/>
      <c r="J23" s="354"/>
      <c r="K23" s="354"/>
      <c r="L23" s="354"/>
      <c r="M23" s="354"/>
      <c r="N23" s="354"/>
      <c r="O23" s="354"/>
      <c r="P23" s="354"/>
      <c r="Q23" s="354"/>
      <c r="R23" s="354"/>
      <c r="S23" s="354"/>
      <c r="T23" s="274"/>
      <c r="U23" s="274"/>
      <c r="V23" s="354"/>
      <c r="W23" s="354"/>
      <c r="X23" s="354"/>
      <c r="Y23" s="354"/>
      <c r="Z23" s="354"/>
      <c r="AA23" s="354"/>
      <c r="AB23" s="358"/>
      <c r="AC23" s="272"/>
    </row>
    <row r="24" spans="2:30" s="347" customFormat="1" ht="51.75" customHeight="1">
      <c r="B24" s="980"/>
      <c r="C24" s="980"/>
      <c r="D24" s="980"/>
      <c r="E24" s="980"/>
      <c r="F24" s="980"/>
      <c r="G24" s="981"/>
      <c r="H24" s="981"/>
      <c r="I24" s="981"/>
      <c r="J24" s="981"/>
      <c r="K24" s="981"/>
      <c r="L24" s="981"/>
      <c r="M24" s="981"/>
      <c r="N24" s="981"/>
      <c r="O24" s="981"/>
      <c r="P24" s="981"/>
      <c r="Q24" s="981"/>
      <c r="R24" s="981"/>
      <c r="S24" s="981"/>
      <c r="T24" s="981"/>
      <c r="U24" s="981"/>
      <c r="V24" s="981"/>
      <c r="W24" s="981"/>
      <c r="X24" s="981"/>
      <c r="Y24" s="981"/>
      <c r="Z24" s="981"/>
      <c r="AA24" s="981"/>
      <c r="AB24" s="981"/>
      <c r="AC24" s="981"/>
    </row>
    <row r="25" spans="2:30" s="347" customFormat="1" ht="6" customHeight="1">
      <c r="B25" s="281"/>
      <c r="C25" s="282"/>
      <c r="D25" s="282"/>
      <c r="E25" s="282"/>
      <c r="F25" s="283"/>
      <c r="G25" s="266"/>
      <c r="H25" s="265"/>
      <c r="I25" s="265"/>
      <c r="J25" s="265"/>
      <c r="K25" s="265"/>
      <c r="L25" s="265"/>
      <c r="M25" s="265"/>
      <c r="N25" s="265"/>
      <c r="O25" s="265"/>
      <c r="P25" s="265"/>
      <c r="Q25" s="265"/>
      <c r="R25" s="265"/>
      <c r="S25" s="265"/>
      <c r="T25" s="275"/>
      <c r="U25" s="275"/>
      <c r="V25" s="265"/>
      <c r="W25" s="265"/>
      <c r="X25" s="265"/>
      <c r="Y25" s="265"/>
      <c r="Z25" s="265"/>
      <c r="AA25" s="265"/>
      <c r="AB25" s="258"/>
      <c r="AC25" s="276"/>
    </row>
    <row r="26" spans="2:30" s="347" customFormat="1" ht="9.75" customHeight="1">
      <c r="B26" s="728"/>
      <c r="C26" s="728"/>
      <c r="D26" s="728"/>
      <c r="E26" s="728"/>
      <c r="F26" s="728"/>
      <c r="G26" s="354"/>
      <c r="H26" s="354"/>
      <c r="I26" s="354"/>
      <c r="J26" s="354"/>
      <c r="K26" s="354"/>
      <c r="L26" s="354"/>
      <c r="M26" s="354"/>
      <c r="N26" s="354"/>
      <c r="O26" s="354"/>
      <c r="P26" s="354"/>
      <c r="Q26" s="354"/>
      <c r="R26" s="354"/>
      <c r="S26" s="354"/>
      <c r="T26" s="274"/>
      <c r="U26" s="274"/>
      <c r="V26" s="354"/>
      <c r="W26" s="354"/>
      <c r="X26" s="354"/>
      <c r="Y26" s="354"/>
      <c r="Z26" s="354"/>
      <c r="AA26" s="354"/>
      <c r="AB26" s="354"/>
      <c r="AC26" s="354"/>
    </row>
    <row r="27" spans="2:30" s="347" customFormat="1">
      <c r="B27" s="354" t="s">
        <v>235</v>
      </c>
      <c r="C27" s="728"/>
      <c r="D27" s="728"/>
      <c r="E27" s="728"/>
      <c r="F27" s="728"/>
      <c r="G27" s="354"/>
      <c r="H27" s="354"/>
      <c r="I27" s="354"/>
      <c r="J27" s="354"/>
      <c r="K27" s="354"/>
      <c r="L27" s="354"/>
      <c r="M27" s="354"/>
      <c r="N27" s="354"/>
      <c r="O27" s="1791" t="s">
        <v>304</v>
      </c>
      <c r="P27" s="1791"/>
      <c r="Q27" s="1791"/>
      <c r="R27" s="1791"/>
      <c r="S27" s="1791"/>
      <c r="T27" s="1791"/>
      <c r="U27" s="1791"/>
      <c r="V27" s="1791"/>
      <c r="W27" s="1791"/>
      <c r="X27" s="1791"/>
      <c r="Y27" s="1791"/>
      <c r="Z27" s="1791"/>
      <c r="AA27" s="1791"/>
      <c r="AB27" s="1791"/>
      <c r="AC27" s="1791"/>
      <c r="AD27" s="1791"/>
    </row>
    <row r="28" spans="2:30" s="347" customFormat="1" ht="6.75" customHeight="1">
      <c r="B28" s="728"/>
      <c r="C28" s="728"/>
      <c r="D28" s="728"/>
      <c r="E28" s="728"/>
      <c r="F28" s="728"/>
      <c r="G28" s="354"/>
      <c r="H28" s="354"/>
      <c r="I28" s="354"/>
      <c r="J28" s="354"/>
      <c r="K28" s="354"/>
      <c r="L28" s="354"/>
      <c r="M28" s="354"/>
      <c r="N28" s="354"/>
      <c r="O28" s="354"/>
      <c r="P28" s="354"/>
      <c r="Q28" s="354"/>
      <c r="R28" s="354"/>
      <c r="S28" s="354"/>
      <c r="T28" s="274"/>
      <c r="U28" s="274"/>
      <c r="V28" s="354"/>
      <c r="W28" s="354"/>
      <c r="X28" s="354"/>
      <c r="Y28" s="354"/>
      <c r="Z28" s="354"/>
      <c r="AA28" s="354"/>
      <c r="AB28" s="354"/>
      <c r="AC28" s="354"/>
    </row>
    <row r="29" spans="2:30" s="347" customFormat="1" ht="4.5" customHeight="1">
      <c r="B29" s="982" t="s">
        <v>253</v>
      </c>
      <c r="C29" s="982"/>
      <c r="D29" s="982"/>
      <c r="E29" s="982"/>
      <c r="F29" s="982"/>
      <c r="G29" s="729"/>
      <c r="H29" s="259"/>
      <c r="I29" s="259"/>
      <c r="J29" s="259"/>
      <c r="K29" s="259"/>
      <c r="L29" s="259"/>
      <c r="M29" s="259"/>
      <c r="N29" s="259"/>
      <c r="O29" s="259"/>
      <c r="P29" s="259"/>
      <c r="Q29" s="259"/>
      <c r="R29" s="259"/>
      <c r="S29" s="259"/>
      <c r="T29" s="259"/>
      <c r="U29" s="259"/>
      <c r="V29" s="259"/>
      <c r="W29" s="259"/>
      <c r="X29" s="259"/>
      <c r="Y29" s="259"/>
      <c r="Z29" s="729"/>
      <c r="AA29" s="259"/>
      <c r="AB29" s="268"/>
      <c r="AC29" s="269"/>
    </row>
    <row r="30" spans="2:30" s="347" customFormat="1" ht="15.75" customHeight="1">
      <c r="B30" s="982"/>
      <c r="C30" s="982"/>
      <c r="D30" s="982"/>
      <c r="E30" s="982"/>
      <c r="F30" s="982"/>
      <c r="G30" s="262"/>
      <c r="H30" s="354" t="s">
        <v>247</v>
      </c>
      <c r="I30" s="354"/>
      <c r="J30" s="354"/>
      <c r="K30" s="354"/>
      <c r="L30" s="354"/>
      <c r="M30" s="354"/>
      <c r="N30" s="354"/>
      <c r="O30" s="354"/>
      <c r="P30" s="354"/>
      <c r="Q30" s="354"/>
      <c r="R30" s="354"/>
      <c r="S30" s="354"/>
      <c r="T30" s="354"/>
      <c r="U30" s="354"/>
      <c r="V30" s="354"/>
      <c r="W30" s="354"/>
      <c r="X30" s="354"/>
      <c r="Y30" s="354"/>
      <c r="Z30" s="262"/>
      <c r="AA30" s="354"/>
      <c r="AB30" s="270"/>
      <c r="AC30" s="271"/>
    </row>
    <row r="31" spans="2:30" s="347" customFormat="1" ht="15.75" customHeight="1">
      <c r="B31" s="982"/>
      <c r="C31" s="982"/>
      <c r="D31" s="982"/>
      <c r="E31" s="982"/>
      <c r="F31" s="982"/>
      <c r="G31" s="262"/>
      <c r="H31" s="354"/>
      <c r="I31" s="726" t="s">
        <v>46</v>
      </c>
      <c r="J31" s="983" t="s">
        <v>226</v>
      </c>
      <c r="K31" s="983"/>
      <c r="L31" s="983"/>
      <c r="M31" s="983"/>
      <c r="N31" s="983"/>
      <c r="O31" s="983"/>
      <c r="P31" s="983"/>
      <c r="Q31" s="983"/>
      <c r="R31" s="983"/>
      <c r="S31" s="983"/>
      <c r="T31" s="983"/>
      <c r="U31" s="979"/>
      <c r="V31" s="979"/>
      <c r="W31" s="725" t="s">
        <v>50</v>
      </c>
      <c r="X31" s="354"/>
      <c r="Y31" s="354"/>
      <c r="Z31" s="262"/>
      <c r="AA31" s="354"/>
      <c r="AB31" s="358"/>
      <c r="AC31" s="272"/>
    </row>
    <row r="32" spans="2:30" s="347" customFormat="1" ht="15.75" customHeight="1">
      <c r="B32" s="982"/>
      <c r="C32" s="982"/>
      <c r="D32" s="982"/>
      <c r="E32" s="982"/>
      <c r="F32" s="982"/>
      <c r="G32" s="262"/>
      <c r="H32" s="354"/>
      <c r="I32" s="273" t="s">
        <v>47</v>
      </c>
      <c r="J32" s="284" t="s">
        <v>227</v>
      </c>
      <c r="K32" s="265"/>
      <c r="L32" s="265"/>
      <c r="M32" s="265"/>
      <c r="N32" s="265"/>
      <c r="O32" s="265"/>
      <c r="P32" s="265"/>
      <c r="Q32" s="265"/>
      <c r="R32" s="265"/>
      <c r="S32" s="265"/>
      <c r="T32" s="265"/>
      <c r="U32" s="979"/>
      <c r="V32" s="979"/>
      <c r="W32" s="267" t="s">
        <v>50</v>
      </c>
      <c r="X32" s="354"/>
      <c r="Y32" s="274"/>
      <c r="Z32" s="977" t="s">
        <v>218</v>
      </c>
      <c r="AA32" s="977"/>
      <c r="AB32" s="977"/>
      <c r="AC32" s="977"/>
    </row>
    <row r="33" spans="2:30" s="347" customFormat="1" ht="6" customHeight="1">
      <c r="B33" s="982"/>
      <c r="C33" s="982"/>
      <c r="D33" s="982"/>
      <c r="E33" s="982"/>
      <c r="F33" s="982"/>
      <c r="G33" s="266"/>
      <c r="H33" s="265"/>
      <c r="I33" s="265"/>
      <c r="J33" s="265"/>
      <c r="K33" s="265"/>
      <c r="L33" s="265"/>
      <c r="M33" s="265"/>
      <c r="N33" s="265"/>
      <c r="O33" s="265"/>
      <c r="P33" s="265"/>
      <c r="Q33" s="265"/>
      <c r="R33" s="265"/>
      <c r="S33" s="265"/>
      <c r="T33" s="275"/>
      <c r="U33" s="275"/>
      <c r="V33" s="265"/>
      <c r="W33" s="265"/>
      <c r="X33" s="265"/>
      <c r="Y33" s="265"/>
      <c r="Z33" s="266"/>
      <c r="AA33" s="265"/>
      <c r="AB33" s="258"/>
      <c r="AC33" s="276"/>
    </row>
    <row r="34" spans="2:30" s="347" customFormat="1" ht="9.75" customHeight="1">
      <c r="B34" s="728"/>
      <c r="C34" s="728"/>
      <c r="D34" s="728"/>
      <c r="E34" s="728"/>
      <c r="F34" s="728"/>
      <c r="G34" s="354"/>
      <c r="H34" s="354"/>
      <c r="I34" s="354"/>
      <c r="J34" s="354"/>
      <c r="K34" s="354"/>
      <c r="L34" s="354"/>
      <c r="M34" s="354"/>
      <c r="N34" s="354"/>
      <c r="O34" s="354"/>
      <c r="P34" s="354"/>
      <c r="Q34" s="354"/>
      <c r="R34" s="354"/>
      <c r="S34" s="354"/>
      <c r="T34" s="274"/>
      <c r="U34" s="274"/>
      <c r="V34" s="354"/>
      <c r="W34" s="354"/>
      <c r="X34" s="354"/>
      <c r="Y34" s="354"/>
      <c r="Z34" s="354"/>
      <c r="AA34" s="354"/>
      <c r="AB34" s="354"/>
      <c r="AC34" s="354"/>
    </row>
    <row r="35" spans="2:30" s="347" customFormat="1" ht="13.5" customHeight="1">
      <c r="B35" s="354" t="s">
        <v>236</v>
      </c>
      <c r="C35" s="728"/>
      <c r="D35" s="728"/>
      <c r="E35" s="728"/>
      <c r="F35" s="728"/>
      <c r="G35" s="354"/>
      <c r="H35" s="354"/>
      <c r="I35" s="354"/>
      <c r="J35" s="354"/>
      <c r="K35" s="354"/>
      <c r="L35" s="354"/>
      <c r="M35" s="354"/>
      <c r="N35" s="322" t="s">
        <v>256</v>
      </c>
      <c r="O35" s="322"/>
      <c r="P35" s="322"/>
      <c r="Q35" s="322"/>
      <c r="R35" s="322"/>
      <c r="S35" s="322"/>
      <c r="T35" s="322"/>
      <c r="U35" s="322"/>
      <c r="V35" s="322"/>
      <c r="W35" s="322"/>
      <c r="X35" s="322"/>
      <c r="Y35" s="322"/>
      <c r="Z35" s="322"/>
      <c r="AA35" s="322"/>
      <c r="AB35" s="322"/>
      <c r="AC35" s="322"/>
      <c r="AD35" s="322"/>
    </row>
    <row r="36" spans="2:30" s="347" customFormat="1">
      <c r="B36" s="286" t="s">
        <v>237</v>
      </c>
      <c r="C36" s="728"/>
      <c r="D36" s="728"/>
      <c r="E36" s="728"/>
      <c r="F36" s="728"/>
      <c r="G36" s="354"/>
      <c r="H36" s="354"/>
      <c r="I36" s="354"/>
      <c r="J36" s="354"/>
      <c r="K36" s="354"/>
      <c r="L36" s="354"/>
      <c r="M36" s="354"/>
      <c r="N36" s="354"/>
      <c r="O36" s="354"/>
      <c r="P36" s="354"/>
      <c r="Q36" s="354"/>
      <c r="R36" s="354"/>
      <c r="S36" s="354"/>
      <c r="T36" s="274"/>
      <c r="U36" s="274"/>
      <c r="V36" s="354"/>
      <c r="W36" s="354"/>
      <c r="X36" s="354"/>
      <c r="Y36" s="354"/>
      <c r="Z36" s="354"/>
      <c r="AA36" s="354"/>
      <c r="AB36" s="354"/>
      <c r="AC36" s="354"/>
    </row>
    <row r="37" spans="2:30" s="347" customFormat="1" ht="4.5" customHeight="1">
      <c r="B37" s="982" t="s">
        <v>225</v>
      </c>
      <c r="C37" s="982"/>
      <c r="D37" s="982"/>
      <c r="E37" s="982"/>
      <c r="F37" s="982"/>
      <c r="G37" s="729"/>
      <c r="H37" s="259"/>
      <c r="I37" s="259"/>
      <c r="J37" s="259"/>
      <c r="K37" s="259"/>
      <c r="L37" s="259"/>
      <c r="M37" s="259"/>
      <c r="N37" s="259"/>
      <c r="O37" s="259"/>
      <c r="P37" s="259"/>
      <c r="Q37" s="259"/>
      <c r="R37" s="259"/>
      <c r="S37" s="259"/>
      <c r="T37" s="259"/>
      <c r="U37" s="259"/>
      <c r="V37" s="259"/>
      <c r="W37" s="259"/>
      <c r="X37" s="259"/>
      <c r="Y37" s="259"/>
      <c r="Z37" s="729"/>
      <c r="AA37" s="259"/>
      <c r="AB37" s="268"/>
      <c r="AC37" s="269"/>
    </row>
    <row r="38" spans="2:30" s="347" customFormat="1" ht="15.75" customHeight="1">
      <c r="B38" s="982"/>
      <c r="C38" s="982"/>
      <c r="D38" s="982"/>
      <c r="E38" s="982"/>
      <c r="F38" s="982"/>
      <c r="G38" s="262"/>
      <c r="H38" s="354" t="s">
        <v>248</v>
      </c>
      <c r="I38" s="354"/>
      <c r="J38" s="354"/>
      <c r="K38" s="354"/>
      <c r="L38" s="354"/>
      <c r="M38" s="354"/>
      <c r="N38" s="354"/>
      <c r="O38" s="354"/>
      <c r="P38" s="354"/>
      <c r="Q38" s="354"/>
      <c r="R38" s="354"/>
      <c r="S38" s="354"/>
      <c r="T38" s="354"/>
      <c r="U38" s="354"/>
      <c r="V38" s="354"/>
      <c r="W38" s="354"/>
      <c r="X38" s="354"/>
      <c r="Y38" s="354"/>
      <c r="Z38" s="262"/>
      <c r="AA38" s="354"/>
      <c r="AB38" s="270"/>
      <c r="AC38" s="271"/>
    </row>
    <row r="39" spans="2:30" s="347" customFormat="1" ht="15.75" customHeight="1">
      <c r="B39" s="982"/>
      <c r="C39" s="982"/>
      <c r="D39" s="982"/>
      <c r="E39" s="982"/>
      <c r="F39" s="982"/>
      <c r="G39" s="262"/>
      <c r="H39" s="354"/>
      <c r="I39" s="726" t="s">
        <v>46</v>
      </c>
      <c r="J39" s="983" t="s">
        <v>226</v>
      </c>
      <c r="K39" s="983"/>
      <c r="L39" s="983"/>
      <c r="M39" s="983"/>
      <c r="N39" s="983"/>
      <c r="O39" s="983"/>
      <c r="P39" s="983"/>
      <c r="Q39" s="983"/>
      <c r="R39" s="983"/>
      <c r="S39" s="983"/>
      <c r="T39" s="983"/>
      <c r="U39" s="979"/>
      <c r="V39" s="979"/>
      <c r="W39" s="725" t="s">
        <v>50</v>
      </c>
      <c r="X39" s="354"/>
      <c r="Y39" s="354"/>
      <c r="Z39" s="262"/>
      <c r="AA39" s="354"/>
      <c r="AB39" s="358"/>
      <c r="AC39" s="272"/>
    </row>
    <row r="40" spans="2:30" s="347" customFormat="1" ht="15.75" customHeight="1">
      <c r="B40" s="982"/>
      <c r="C40" s="982"/>
      <c r="D40" s="982"/>
      <c r="E40" s="982"/>
      <c r="F40" s="982"/>
      <c r="G40" s="262"/>
      <c r="H40" s="354"/>
      <c r="I40" s="273" t="s">
        <v>47</v>
      </c>
      <c r="J40" s="284" t="s">
        <v>227</v>
      </c>
      <c r="K40" s="265"/>
      <c r="L40" s="265"/>
      <c r="M40" s="265"/>
      <c r="N40" s="265"/>
      <c r="O40" s="265"/>
      <c r="P40" s="265"/>
      <c r="Q40" s="265"/>
      <c r="R40" s="265"/>
      <c r="S40" s="265"/>
      <c r="T40" s="265"/>
      <c r="U40" s="979"/>
      <c r="V40" s="979"/>
      <c r="W40" s="267" t="s">
        <v>50</v>
      </c>
      <c r="X40" s="354"/>
      <c r="Y40" s="274"/>
      <c r="Z40" s="977" t="s">
        <v>218</v>
      </c>
      <c r="AA40" s="977"/>
      <c r="AB40" s="977"/>
      <c r="AC40" s="977"/>
    </row>
    <row r="41" spans="2:30" s="347" customFormat="1" ht="6" customHeight="1">
      <c r="B41" s="982"/>
      <c r="C41" s="982"/>
      <c r="D41" s="982"/>
      <c r="E41" s="982"/>
      <c r="F41" s="982"/>
      <c r="G41" s="266"/>
      <c r="H41" s="265"/>
      <c r="I41" s="265"/>
      <c r="J41" s="265"/>
      <c r="K41" s="265"/>
      <c r="L41" s="265"/>
      <c r="M41" s="265"/>
      <c r="N41" s="265"/>
      <c r="O41" s="265"/>
      <c r="P41" s="265"/>
      <c r="Q41" s="265"/>
      <c r="R41" s="265"/>
      <c r="S41" s="265"/>
      <c r="T41" s="275"/>
      <c r="U41" s="275"/>
      <c r="V41" s="265"/>
      <c r="W41" s="265"/>
      <c r="X41" s="265"/>
      <c r="Y41" s="265"/>
      <c r="Z41" s="266"/>
      <c r="AA41" s="265"/>
      <c r="AB41" s="258"/>
      <c r="AC41" s="276"/>
    </row>
    <row r="42" spans="2:30" s="347" customFormat="1" ht="4.5" customHeight="1">
      <c r="B42" s="982" t="s">
        <v>238</v>
      </c>
      <c r="C42" s="982"/>
      <c r="D42" s="982"/>
      <c r="E42" s="982"/>
      <c r="F42" s="982"/>
      <c r="G42" s="729"/>
      <c r="H42" s="259"/>
      <c r="I42" s="259"/>
      <c r="J42" s="259"/>
      <c r="K42" s="259"/>
      <c r="L42" s="259"/>
      <c r="M42" s="259"/>
      <c r="N42" s="259"/>
      <c r="O42" s="259"/>
      <c r="P42" s="259"/>
      <c r="Q42" s="259"/>
      <c r="R42" s="259"/>
      <c r="S42" s="259"/>
      <c r="T42" s="259"/>
      <c r="U42" s="259"/>
      <c r="V42" s="259"/>
      <c r="W42" s="259"/>
      <c r="X42" s="259"/>
      <c r="Y42" s="259"/>
      <c r="Z42" s="729"/>
      <c r="AA42" s="259"/>
      <c r="AB42" s="268"/>
      <c r="AC42" s="269"/>
    </row>
    <row r="43" spans="2:30" s="347" customFormat="1" ht="15.75" customHeight="1">
      <c r="B43" s="982"/>
      <c r="C43" s="982"/>
      <c r="D43" s="982"/>
      <c r="E43" s="982"/>
      <c r="F43" s="982"/>
      <c r="G43" s="262"/>
      <c r="H43" s="354" t="s">
        <v>249</v>
      </c>
      <c r="I43" s="354"/>
      <c r="J43" s="354"/>
      <c r="K43" s="354"/>
      <c r="L43" s="354"/>
      <c r="M43" s="354"/>
      <c r="N43" s="354"/>
      <c r="O43" s="354"/>
      <c r="P43" s="354"/>
      <c r="Q43" s="354"/>
      <c r="R43" s="354"/>
      <c r="S43" s="354"/>
      <c r="T43" s="354"/>
      <c r="U43" s="354"/>
      <c r="V43" s="354"/>
      <c r="W43" s="354"/>
      <c r="X43" s="354"/>
      <c r="Y43" s="354"/>
      <c r="Z43" s="262"/>
      <c r="AA43" s="354"/>
      <c r="AB43" s="270"/>
      <c r="AC43" s="271"/>
    </row>
    <row r="44" spans="2:30" s="347" customFormat="1" ht="15.75" customHeight="1">
      <c r="B44" s="982"/>
      <c r="C44" s="982"/>
      <c r="D44" s="982"/>
      <c r="E44" s="982"/>
      <c r="F44" s="982"/>
      <c r="G44" s="262"/>
      <c r="H44" s="354"/>
      <c r="I44" s="726" t="s">
        <v>46</v>
      </c>
      <c r="J44" s="986" t="s">
        <v>351</v>
      </c>
      <c r="K44" s="986"/>
      <c r="L44" s="986"/>
      <c r="M44" s="986"/>
      <c r="N44" s="986"/>
      <c r="O44" s="986"/>
      <c r="P44" s="986"/>
      <c r="Q44" s="986"/>
      <c r="R44" s="986"/>
      <c r="S44" s="986"/>
      <c r="T44" s="986"/>
      <c r="U44" s="979"/>
      <c r="V44" s="979"/>
      <c r="W44" s="725" t="s">
        <v>50</v>
      </c>
      <c r="X44" s="354"/>
      <c r="Y44" s="354"/>
      <c r="Z44" s="262"/>
      <c r="AA44" s="354"/>
      <c r="AB44" s="358"/>
      <c r="AC44" s="272"/>
    </row>
    <row r="45" spans="2:30" s="347" customFormat="1" ht="15.75" customHeight="1">
      <c r="B45" s="982"/>
      <c r="C45" s="982"/>
      <c r="D45" s="982"/>
      <c r="E45" s="982"/>
      <c r="F45" s="982"/>
      <c r="G45" s="262"/>
      <c r="H45" s="354"/>
      <c r="I45" s="273" t="s">
        <v>47</v>
      </c>
      <c r="J45" s="983" t="s">
        <v>239</v>
      </c>
      <c r="K45" s="983"/>
      <c r="L45" s="983"/>
      <c r="M45" s="983"/>
      <c r="N45" s="983"/>
      <c r="O45" s="983"/>
      <c r="P45" s="983"/>
      <c r="Q45" s="983"/>
      <c r="R45" s="983"/>
      <c r="S45" s="983"/>
      <c r="T45" s="983"/>
      <c r="U45" s="979"/>
      <c r="V45" s="979"/>
      <c r="W45" s="267" t="s">
        <v>50</v>
      </c>
      <c r="X45" s="354"/>
      <c r="Y45" s="274"/>
      <c r="Z45" s="977" t="s">
        <v>218</v>
      </c>
      <c r="AA45" s="977"/>
      <c r="AB45" s="977"/>
      <c r="AC45" s="977"/>
    </row>
    <row r="46" spans="2:30" s="347" customFormat="1" ht="6" customHeight="1">
      <c r="B46" s="982"/>
      <c r="C46" s="982"/>
      <c r="D46" s="982"/>
      <c r="E46" s="982"/>
      <c r="F46" s="982"/>
      <c r="G46" s="266"/>
      <c r="H46" s="265"/>
      <c r="I46" s="265"/>
      <c r="J46" s="265"/>
      <c r="K46" s="265"/>
      <c r="L46" s="265"/>
      <c r="M46" s="265"/>
      <c r="N46" s="265"/>
      <c r="O46" s="265"/>
      <c r="P46" s="265"/>
      <c r="Q46" s="265"/>
      <c r="R46" s="265"/>
      <c r="S46" s="265"/>
      <c r="T46" s="275"/>
      <c r="U46" s="275"/>
      <c r="V46" s="265"/>
      <c r="W46" s="265"/>
      <c r="X46" s="265"/>
      <c r="Y46" s="265"/>
      <c r="Z46" s="266"/>
      <c r="AA46" s="265"/>
      <c r="AB46" s="258"/>
      <c r="AC46" s="276"/>
    </row>
    <row r="47" spans="2:30" s="347" customFormat="1" ht="4.5" customHeight="1">
      <c r="B47" s="982" t="s">
        <v>240</v>
      </c>
      <c r="C47" s="982"/>
      <c r="D47" s="982"/>
      <c r="E47" s="982"/>
      <c r="F47" s="982"/>
      <c r="G47" s="729"/>
      <c r="H47" s="259"/>
      <c r="I47" s="259"/>
      <c r="J47" s="259"/>
      <c r="K47" s="259"/>
      <c r="L47" s="259"/>
      <c r="M47" s="259"/>
      <c r="N47" s="259"/>
      <c r="O47" s="259"/>
      <c r="P47" s="259"/>
      <c r="Q47" s="259"/>
      <c r="R47" s="259"/>
      <c r="S47" s="259"/>
      <c r="T47" s="259"/>
      <c r="U47" s="259"/>
      <c r="V47" s="259"/>
      <c r="W47" s="259"/>
      <c r="X47" s="259"/>
      <c r="Y47" s="259"/>
      <c r="Z47" s="729"/>
      <c r="AA47" s="259"/>
      <c r="AB47" s="268"/>
      <c r="AC47" s="269"/>
    </row>
    <row r="48" spans="2:30" s="347" customFormat="1" ht="13.5" customHeight="1">
      <c r="B48" s="982"/>
      <c r="C48" s="982"/>
      <c r="D48" s="982"/>
      <c r="E48" s="982"/>
      <c r="F48" s="982"/>
      <c r="G48" s="262"/>
      <c r="H48" s="354" t="s">
        <v>250</v>
      </c>
      <c r="I48" s="354"/>
      <c r="J48" s="354"/>
      <c r="K48" s="354"/>
      <c r="L48" s="354"/>
      <c r="M48" s="354"/>
      <c r="N48" s="354"/>
      <c r="O48" s="354"/>
      <c r="P48" s="354"/>
      <c r="Q48" s="354"/>
      <c r="R48" s="354"/>
      <c r="S48" s="354"/>
      <c r="T48" s="354"/>
      <c r="U48" s="354"/>
      <c r="V48" s="354"/>
      <c r="W48" s="354"/>
      <c r="X48" s="354"/>
      <c r="Y48" s="354"/>
      <c r="Z48" s="262"/>
      <c r="AA48" s="354"/>
      <c r="AB48" s="270"/>
      <c r="AC48" s="271"/>
    </row>
    <row r="49" spans="1:35" s="347" customFormat="1" ht="30" customHeight="1">
      <c r="B49" s="982"/>
      <c r="C49" s="982"/>
      <c r="D49" s="982"/>
      <c r="E49" s="982"/>
      <c r="F49" s="982"/>
      <c r="G49" s="262"/>
      <c r="H49" s="354"/>
      <c r="I49" s="726" t="s">
        <v>46</v>
      </c>
      <c r="J49" s="985" t="s">
        <v>241</v>
      </c>
      <c r="K49" s="985"/>
      <c r="L49" s="985"/>
      <c r="M49" s="985"/>
      <c r="N49" s="985"/>
      <c r="O49" s="985"/>
      <c r="P49" s="985"/>
      <c r="Q49" s="985"/>
      <c r="R49" s="985"/>
      <c r="S49" s="985"/>
      <c r="T49" s="985"/>
      <c r="U49" s="979"/>
      <c r="V49" s="979"/>
      <c r="W49" s="725" t="s">
        <v>50</v>
      </c>
      <c r="X49" s="354"/>
      <c r="Y49" s="354"/>
      <c r="Z49" s="262"/>
      <c r="AA49" s="354"/>
      <c r="AB49" s="358"/>
      <c r="AC49" s="272"/>
    </row>
    <row r="50" spans="1:35" s="347" customFormat="1" ht="33" customHeight="1">
      <c r="B50" s="982"/>
      <c r="C50" s="982"/>
      <c r="D50" s="982"/>
      <c r="E50" s="982"/>
      <c r="F50" s="982"/>
      <c r="G50" s="262"/>
      <c r="H50" s="354"/>
      <c r="I50" s="273" t="s">
        <v>47</v>
      </c>
      <c r="J50" s="983" t="s">
        <v>242</v>
      </c>
      <c r="K50" s="983"/>
      <c r="L50" s="983"/>
      <c r="M50" s="983"/>
      <c r="N50" s="983"/>
      <c r="O50" s="983"/>
      <c r="P50" s="983"/>
      <c r="Q50" s="983"/>
      <c r="R50" s="983"/>
      <c r="S50" s="983"/>
      <c r="T50" s="983"/>
      <c r="U50" s="979"/>
      <c r="V50" s="979"/>
      <c r="W50" s="267" t="s">
        <v>50</v>
      </c>
      <c r="X50" s="354"/>
      <c r="Y50" s="274"/>
      <c r="Z50" s="977" t="s">
        <v>218</v>
      </c>
      <c r="AA50" s="977"/>
      <c r="AB50" s="977"/>
      <c r="AC50" s="977"/>
    </row>
    <row r="51" spans="1:35" s="347" customFormat="1" ht="6" customHeight="1">
      <c r="B51" s="982"/>
      <c r="C51" s="982"/>
      <c r="D51" s="982"/>
      <c r="E51" s="982"/>
      <c r="F51" s="982"/>
      <c r="G51" s="266"/>
      <c r="H51" s="265"/>
      <c r="I51" s="265"/>
      <c r="J51" s="265"/>
      <c r="K51" s="265"/>
      <c r="L51" s="265"/>
      <c r="M51" s="265"/>
      <c r="N51" s="265"/>
      <c r="O51" s="265"/>
      <c r="P51" s="265"/>
      <c r="Q51" s="265"/>
      <c r="R51" s="265"/>
      <c r="S51" s="265"/>
      <c r="T51" s="275"/>
      <c r="U51" s="275"/>
      <c r="V51" s="265"/>
      <c r="W51" s="265"/>
      <c r="X51" s="265"/>
      <c r="Y51" s="265"/>
      <c r="Z51" s="266"/>
      <c r="AA51" s="265"/>
      <c r="AB51" s="258"/>
      <c r="AC51" s="276"/>
    </row>
    <row r="52" spans="1:35" s="347" customFormat="1" ht="6" customHeight="1">
      <c r="B52" s="728"/>
      <c r="C52" s="728"/>
      <c r="D52" s="728"/>
      <c r="E52" s="728"/>
      <c r="F52" s="728"/>
      <c r="G52" s="354"/>
      <c r="H52" s="354"/>
      <c r="I52" s="354"/>
      <c r="J52" s="354"/>
      <c r="K52" s="354"/>
      <c r="L52" s="354"/>
      <c r="M52" s="354"/>
      <c r="N52" s="354"/>
      <c r="O52" s="354"/>
      <c r="P52" s="354"/>
      <c r="Q52" s="354"/>
      <c r="R52" s="354"/>
      <c r="S52" s="354"/>
      <c r="T52" s="274"/>
      <c r="U52" s="274"/>
      <c r="V52" s="354"/>
      <c r="W52" s="354"/>
      <c r="X52" s="354"/>
      <c r="Y52" s="354"/>
      <c r="Z52" s="354"/>
      <c r="AA52" s="354"/>
      <c r="AB52" s="354"/>
      <c r="AC52" s="354"/>
    </row>
    <row r="53" spans="1:35" s="347" customFormat="1" ht="15.6" customHeight="1">
      <c r="A53" s="1792" t="s">
        <v>255</v>
      </c>
      <c r="B53" s="1792"/>
      <c r="C53" s="1792"/>
      <c r="D53" s="1792"/>
      <c r="E53" s="1792"/>
      <c r="F53" s="1792"/>
      <c r="G53" s="1792"/>
      <c r="H53" s="1792"/>
      <c r="I53" s="1792"/>
      <c r="J53" s="1792"/>
      <c r="K53" s="1792"/>
      <c r="L53" s="1792"/>
      <c r="M53" s="1792"/>
      <c r="N53" s="1792"/>
      <c r="O53" s="1792"/>
      <c r="P53" s="1792"/>
      <c r="Q53" s="1792"/>
      <c r="R53" s="1792"/>
      <c r="S53" s="1792"/>
      <c r="T53" s="1792"/>
      <c r="U53" s="1792"/>
      <c r="V53" s="1792"/>
      <c r="W53" s="1792"/>
      <c r="X53" s="1792"/>
      <c r="Y53" s="1792"/>
      <c r="Z53" s="1792"/>
      <c r="AA53" s="1792"/>
      <c r="AB53" s="1792"/>
      <c r="AC53" s="1792"/>
      <c r="AD53" s="1792"/>
    </row>
    <row r="54" spans="1:35" s="22" customFormat="1">
      <c r="A54" s="1793"/>
      <c r="B54" s="1794" t="s">
        <v>62</v>
      </c>
      <c r="C54" s="1795" t="s">
        <v>61</v>
      </c>
      <c r="E54" s="1796"/>
      <c r="F54" s="1796"/>
      <c r="G54" s="1796"/>
      <c r="H54" s="1796"/>
      <c r="I54" s="1796"/>
      <c r="J54" s="1796"/>
      <c r="K54" s="1796"/>
      <c r="L54" s="1796"/>
      <c r="M54" s="1796"/>
      <c r="N54" s="1796"/>
      <c r="O54" s="1796"/>
      <c r="P54" s="1796"/>
      <c r="Q54" s="1796"/>
      <c r="R54" s="1796"/>
      <c r="S54" s="1796"/>
      <c r="T54" s="1796"/>
      <c r="U54" s="1796"/>
      <c r="V54" s="1796"/>
      <c r="W54" s="1796"/>
      <c r="X54" s="1796"/>
      <c r="Y54" s="1796"/>
      <c r="Z54" s="1796"/>
      <c r="AA54" s="1796"/>
      <c r="AB54" s="1796"/>
    </row>
    <row r="55" spans="1:35" s="287" customFormat="1" ht="18" customHeight="1">
      <c r="A55" s="323"/>
      <c r="C55" s="287" t="s">
        <v>350</v>
      </c>
      <c r="D55" s="288"/>
    </row>
    <row r="56" spans="1:35" s="287" customFormat="1" ht="18" customHeight="1">
      <c r="A56" s="323"/>
      <c r="D56" s="288" t="s">
        <v>73</v>
      </c>
      <c r="W56" s="1797"/>
    </row>
    <row r="57" spans="1:35" s="289" customFormat="1" ht="30.75" customHeight="1">
      <c r="A57" s="324"/>
      <c r="D57" s="1798" t="s">
        <v>258</v>
      </c>
      <c r="E57" s="1798"/>
      <c r="F57" s="1798"/>
      <c r="G57" s="1798"/>
      <c r="H57" s="1798"/>
      <c r="I57" s="1798"/>
      <c r="J57" s="1798"/>
      <c r="K57" s="1798"/>
      <c r="L57" s="1798"/>
      <c r="M57" s="1798"/>
      <c r="N57" s="1798"/>
      <c r="O57" s="1798"/>
      <c r="P57" s="1798"/>
      <c r="Q57" s="1798"/>
      <c r="R57" s="1798"/>
      <c r="S57" s="1798"/>
      <c r="T57" s="1798"/>
      <c r="U57" s="1798"/>
      <c r="V57" s="1798"/>
      <c r="W57" s="1798"/>
      <c r="X57" s="1798"/>
      <c r="Y57" s="1798"/>
      <c r="Z57" s="1798"/>
      <c r="AA57" s="1798"/>
      <c r="AB57" s="1798"/>
      <c r="AC57" s="1798"/>
      <c r="AD57" s="1798"/>
      <c r="AE57" s="325"/>
      <c r="AF57" s="325"/>
      <c r="AG57" s="326"/>
      <c r="AH57" s="326"/>
      <c r="AI57" s="326"/>
    </row>
    <row r="58" spans="1:35" s="289" customFormat="1" ht="8.25" customHeight="1">
      <c r="A58" s="324"/>
    </row>
    <row r="59" spans="1:35" s="287" customFormat="1" ht="17.25" customHeight="1">
      <c r="A59" s="323"/>
      <c r="C59" s="287" t="s">
        <v>259</v>
      </c>
    </row>
    <row r="60" spans="1:35" s="287" customFormat="1" ht="18" customHeight="1">
      <c r="A60" s="323"/>
      <c r="D60" s="288" t="s">
        <v>257</v>
      </c>
      <c r="W60" s="1797"/>
    </row>
    <row r="61" spans="1:35" s="289" customFormat="1" ht="31.8" customHeight="1">
      <c r="A61" s="324"/>
      <c r="D61" s="1798" t="s">
        <v>114</v>
      </c>
      <c r="E61" s="1798"/>
      <c r="F61" s="1798"/>
      <c r="G61" s="1798"/>
      <c r="H61" s="1798"/>
      <c r="I61" s="1798"/>
      <c r="J61" s="1798"/>
      <c r="K61" s="1798"/>
      <c r="L61" s="1798"/>
      <c r="M61" s="1798"/>
      <c r="N61" s="1798"/>
      <c r="O61" s="1798"/>
      <c r="P61" s="1798"/>
      <c r="Q61" s="1798"/>
      <c r="R61" s="1798"/>
      <c r="S61" s="1798"/>
      <c r="T61" s="1798"/>
      <c r="U61" s="1798"/>
      <c r="V61" s="1798"/>
      <c r="W61" s="1798"/>
      <c r="X61" s="1798"/>
      <c r="Y61" s="1798"/>
      <c r="Z61" s="1798"/>
      <c r="AA61" s="1798"/>
      <c r="AB61" s="1798"/>
      <c r="AC61" s="1798"/>
      <c r="AD61" s="1798"/>
      <c r="AE61" s="325"/>
      <c r="AF61" s="325"/>
      <c r="AG61" s="326"/>
      <c r="AH61" s="326"/>
      <c r="AI61" s="326"/>
    </row>
    <row r="62" spans="1:35" s="289" customFormat="1" ht="9" customHeight="1">
      <c r="A62" s="324"/>
      <c r="C62" s="1799"/>
      <c r="D62" s="1800"/>
    </row>
    <row r="63" spans="1:35" s="287" customFormat="1" ht="18" customHeight="1">
      <c r="A63" s="323"/>
      <c r="C63" s="287" t="s">
        <v>259</v>
      </c>
      <c r="D63" s="288"/>
    </row>
    <row r="64" spans="1:35" s="287" customFormat="1" ht="18" customHeight="1">
      <c r="A64" s="323"/>
      <c r="D64" s="288" t="s">
        <v>338</v>
      </c>
    </row>
    <row r="65" spans="1:35" s="287" customFormat="1" ht="10.199999999999999" customHeight="1">
      <c r="A65" s="323"/>
      <c r="D65" s="288"/>
    </row>
    <row r="66" spans="1:35" s="287" customFormat="1" ht="18" customHeight="1">
      <c r="A66" s="323"/>
      <c r="C66" s="287" t="s">
        <v>352</v>
      </c>
      <c r="D66" s="288"/>
    </row>
    <row r="67" spans="1:35" s="287" customFormat="1" ht="18" customHeight="1">
      <c r="A67" s="323"/>
      <c r="D67" s="288" t="s">
        <v>312</v>
      </c>
    </row>
    <row r="68" spans="1:35" s="287" customFormat="1" ht="6.6" customHeight="1">
      <c r="A68" s="323"/>
      <c r="D68" s="288"/>
    </row>
    <row r="69" spans="1:35" s="289" customFormat="1" ht="48.75" customHeight="1">
      <c r="A69" s="324"/>
      <c r="D69" s="1798" t="s">
        <v>115</v>
      </c>
      <c r="E69" s="1798"/>
      <c r="F69" s="1798"/>
      <c r="G69" s="1798"/>
      <c r="H69" s="1798"/>
      <c r="I69" s="1798"/>
      <c r="J69" s="1798"/>
      <c r="K69" s="1798"/>
      <c r="L69" s="1798"/>
      <c r="M69" s="1798"/>
      <c r="N69" s="1798"/>
      <c r="O69" s="1798"/>
      <c r="P69" s="1798"/>
      <c r="Q69" s="1798"/>
      <c r="R69" s="1798"/>
      <c r="S69" s="1798"/>
      <c r="T69" s="1798"/>
      <c r="U69" s="1798"/>
      <c r="V69" s="1798"/>
      <c r="W69" s="1798"/>
      <c r="X69" s="1798"/>
      <c r="Y69" s="1798"/>
      <c r="Z69" s="1798"/>
      <c r="AA69" s="1798"/>
      <c r="AB69" s="1798"/>
      <c r="AC69" s="1798"/>
      <c r="AD69" s="1798"/>
      <c r="AE69" s="325"/>
      <c r="AF69" s="325"/>
      <c r="AG69" s="326"/>
      <c r="AH69" s="326"/>
      <c r="AI69" s="326"/>
    </row>
    <row r="79" spans="1:35" ht="409.6">
      <c r="A79" s="374" t="s">
        <v>346</v>
      </c>
    </row>
  </sheetData>
  <sheetProtection selectLockedCells="1" selectUnlockedCells="1"/>
  <mergeCells count="49">
    <mergeCell ref="D69:AD69"/>
    <mergeCell ref="A53:AD53"/>
    <mergeCell ref="D57:AD57"/>
    <mergeCell ref="D61:AD61"/>
    <mergeCell ref="Z45:AC45"/>
    <mergeCell ref="B47:F51"/>
    <mergeCell ref="J49:T49"/>
    <mergeCell ref="U49:V49"/>
    <mergeCell ref="J50:T50"/>
    <mergeCell ref="U50:V50"/>
    <mergeCell ref="Z50:AC50"/>
    <mergeCell ref="B42:F46"/>
    <mergeCell ref="J44:T44"/>
    <mergeCell ref="U44:V44"/>
    <mergeCell ref="J45:T45"/>
    <mergeCell ref="U45:V45"/>
    <mergeCell ref="B37:F41"/>
    <mergeCell ref="J39:T39"/>
    <mergeCell ref="U39:V39"/>
    <mergeCell ref="U40:V40"/>
    <mergeCell ref="O12:AD12"/>
    <mergeCell ref="O27:AD27"/>
    <mergeCell ref="U31:V31"/>
    <mergeCell ref="U32:V32"/>
    <mergeCell ref="Z32:AC32"/>
    <mergeCell ref="B8:F9"/>
    <mergeCell ref="G8:AC8"/>
    <mergeCell ref="G9:AC9"/>
    <mergeCell ref="Z40:AC40"/>
    <mergeCell ref="J20:T20"/>
    <mergeCell ref="U20:V20"/>
    <mergeCell ref="Z20:AC20"/>
    <mergeCell ref="B23:F24"/>
    <mergeCell ref="G24:AC24"/>
    <mergeCell ref="B14:F21"/>
    <mergeCell ref="J16:T16"/>
    <mergeCell ref="U16:V16"/>
    <mergeCell ref="U17:V17"/>
    <mergeCell ref="Z17:AC17"/>
    <mergeCell ref="B29:F33"/>
    <mergeCell ref="J31:T31"/>
    <mergeCell ref="B3:AC3"/>
    <mergeCell ref="B4:AC4"/>
    <mergeCell ref="B5:F5"/>
    <mergeCell ref="G5:AC5"/>
    <mergeCell ref="B7:F7"/>
    <mergeCell ref="G7:AC7"/>
    <mergeCell ref="B6:F6"/>
    <mergeCell ref="G6:W6"/>
  </mergeCells>
  <phoneticPr fontId="5"/>
  <printOptions horizontalCentered="1"/>
  <pageMargins left="0.59055118110236227" right="0.59055118110236227" top="0.39370078740157483" bottom="0.51181102362204722" header="0.51181102362204722" footer="0.51181102362204722"/>
  <pageSetup paperSize="9" scale="74" orientation="portrait" r:id="rId1"/>
  <headerFooter alignWithMargins="0"/>
  <rowBreaks count="1" manualBreakCount="1">
    <brk id="53" max="2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Y81"/>
  <sheetViews>
    <sheetView showGridLines="0" view="pageBreakPreview" zoomScaleNormal="100" zoomScaleSheetLayoutView="100" workbookViewId="0">
      <selection activeCell="G9" sqref="G9:AC9"/>
    </sheetView>
  </sheetViews>
  <sheetFormatPr defaultColWidth="4.7109375" defaultRowHeight="35.1" customHeight="1"/>
  <cols>
    <col min="1" max="1" width="3" style="18" customWidth="1"/>
    <col min="2" max="20" width="5" style="16" customWidth="1"/>
    <col min="21" max="24" width="4.7109375" style="16"/>
    <col min="25" max="25" width="3" style="16" customWidth="1"/>
    <col min="26" max="16384" width="4.7109375" style="16"/>
  </cols>
  <sheetData>
    <row r="1" spans="1:25" s="328" customFormat="1" ht="15" customHeight="1">
      <c r="A1" s="691"/>
      <c r="B1" s="691"/>
      <c r="C1" s="691"/>
      <c r="D1" s="691"/>
      <c r="E1" s="691"/>
      <c r="F1" s="691"/>
      <c r="G1" s="691"/>
      <c r="H1" s="691"/>
      <c r="I1" s="691"/>
      <c r="J1" s="691"/>
      <c r="K1" s="691"/>
      <c r="L1" s="691"/>
      <c r="M1" s="691"/>
      <c r="N1" s="691"/>
      <c r="O1" s="691"/>
      <c r="P1" s="691"/>
      <c r="Q1" s="691"/>
      <c r="R1" s="691"/>
      <c r="S1" s="691"/>
      <c r="T1" s="691"/>
      <c r="U1" s="691"/>
      <c r="V1" s="691"/>
      <c r="W1" s="691"/>
      <c r="X1" s="691"/>
      <c r="Y1" s="691"/>
    </row>
    <row r="2" spans="1:25" s="328" customFormat="1" ht="15" customHeight="1">
      <c r="A2" s="691" t="s">
        <v>1003</v>
      </c>
      <c r="C2" s="691"/>
      <c r="D2" s="691"/>
      <c r="E2" s="691"/>
      <c r="F2" s="691"/>
      <c r="G2" s="691"/>
      <c r="H2" s="691"/>
      <c r="I2" s="691"/>
      <c r="J2" s="691"/>
      <c r="K2" s="691"/>
      <c r="L2" s="691"/>
      <c r="M2" s="691"/>
      <c r="N2" s="691"/>
      <c r="O2" s="691"/>
      <c r="P2" s="691"/>
      <c r="Q2" s="691"/>
      <c r="R2" s="691"/>
      <c r="S2" s="991"/>
      <c r="T2" s="991"/>
      <c r="U2" s="991"/>
      <c r="V2" s="991"/>
      <c r="W2" s="991"/>
      <c r="X2" s="991"/>
      <c r="Y2" s="991"/>
    </row>
    <row r="3" spans="1:25" s="328" customFormat="1" ht="15" customHeight="1">
      <c r="A3" s="691"/>
      <c r="B3" s="691"/>
      <c r="C3" s="691"/>
      <c r="D3" s="691"/>
      <c r="E3" s="691"/>
      <c r="F3" s="691"/>
      <c r="G3" s="691"/>
      <c r="H3" s="691"/>
      <c r="I3" s="691"/>
      <c r="J3" s="691"/>
      <c r="K3" s="691"/>
      <c r="L3" s="691"/>
      <c r="M3" s="691"/>
      <c r="N3" s="691"/>
      <c r="O3" s="691"/>
      <c r="P3" s="691"/>
      <c r="Q3" s="691"/>
      <c r="R3" s="691"/>
      <c r="S3" s="730"/>
      <c r="T3" s="730"/>
      <c r="U3" s="730"/>
      <c r="V3" s="730"/>
      <c r="W3" s="730"/>
      <c r="X3" s="730"/>
      <c r="Y3" s="730"/>
    </row>
    <row r="4" spans="1:25" s="328" customFormat="1" ht="20.25" customHeight="1">
      <c r="A4" s="692" t="s">
        <v>53</v>
      </c>
      <c r="B4" s="693"/>
      <c r="C4" s="693"/>
      <c r="D4" s="693"/>
      <c r="E4" s="693"/>
      <c r="F4" s="693"/>
      <c r="G4" s="693"/>
      <c r="H4" s="693"/>
      <c r="I4" s="693"/>
      <c r="J4" s="693"/>
      <c r="K4" s="692"/>
      <c r="L4" s="693"/>
      <c r="M4" s="693"/>
      <c r="N4" s="693"/>
      <c r="O4" s="693"/>
      <c r="P4" s="693"/>
      <c r="Q4" s="693"/>
      <c r="R4" s="693"/>
      <c r="S4" s="693"/>
      <c r="T4" s="693"/>
      <c r="U4" s="693"/>
      <c r="V4" s="693"/>
      <c r="W4" s="693"/>
      <c r="X4" s="693"/>
      <c r="Y4" s="693"/>
    </row>
    <row r="5" spans="1:25" s="328" customFormat="1" ht="30" customHeight="1">
      <c r="A5" s="992" t="s">
        <v>54</v>
      </c>
      <c r="B5" s="992"/>
      <c r="C5" s="992"/>
      <c r="D5" s="992"/>
      <c r="E5" s="992"/>
      <c r="F5" s="992"/>
      <c r="G5" s="992"/>
      <c r="H5" s="992"/>
      <c r="I5" s="992"/>
      <c r="J5" s="992"/>
      <c r="K5" s="992"/>
      <c r="L5" s="992"/>
      <c r="M5" s="992"/>
      <c r="N5" s="992"/>
      <c r="O5" s="992"/>
      <c r="P5" s="992"/>
      <c r="Q5" s="992"/>
      <c r="R5" s="992"/>
      <c r="S5" s="992"/>
      <c r="T5" s="992"/>
      <c r="U5" s="992"/>
      <c r="V5" s="992"/>
      <c r="W5" s="992"/>
      <c r="X5" s="992"/>
      <c r="Y5" s="992"/>
    </row>
    <row r="6" spans="1:25" s="694" customFormat="1" ht="30" customHeight="1">
      <c r="A6" s="993"/>
      <c r="B6" s="993"/>
      <c r="C6" s="993"/>
      <c r="D6" s="993"/>
      <c r="E6" s="993"/>
      <c r="F6" s="993"/>
      <c r="G6" s="993"/>
      <c r="H6" s="993"/>
      <c r="I6" s="993"/>
      <c r="J6" s="993"/>
      <c r="K6" s="993"/>
      <c r="L6" s="993"/>
      <c r="M6" s="993"/>
      <c r="N6" s="993"/>
      <c r="O6" s="993"/>
      <c r="P6" s="993"/>
      <c r="Q6" s="993"/>
      <c r="R6" s="993"/>
      <c r="S6" s="993"/>
      <c r="T6" s="993"/>
      <c r="U6" s="993"/>
      <c r="V6" s="993"/>
      <c r="W6" s="993"/>
      <c r="X6" s="993"/>
      <c r="Y6" s="993"/>
    </row>
    <row r="7" spans="1:25" s="694" customFormat="1" ht="18" customHeight="1">
      <c r="A7" s="695"/>
      <c r="B7" s="695"/>
      <c r="C7" s="695"/>
      <c r="D7" s="695"/>
      <c r="J7" s="695"/>
      <c r="K7" s="695"/>
      <c r="L7" s="695"/>
      <c r="M7" s="695"/>
      <c r="N7" s="695"/>
      <c r="O7" s="695"/>
      <c r="P7" s="695"/>
      <c r="Q7" s="695"/>
      <c r="R7" s="695"/>
      <c r="S7" s="696"/>
    </row>
    <row r="8" spans="1:25" s="328" customFormat="1" ht="35.1" customHeight="1">
      <c r="A8" s="994" t="s">
        <v>55</v>
      </c>
      <c r="B8" s="995"/>
      <c r="C8" s="995"/>
      <c r="D8" s="995"/>
      <c r="E8" s="996"/>
      <c r="F8" s="994"/>
      <c r="G8" s="995"/>
      <c r="H8" s="995"/>
      <c r="I8" s="995"/>
      <c r="J8" s="995"/>
      <c r="K8" s="995"/>
      <c r="L8" s="995"/>
      <c r="M8" s="995"/>
      <c r="N8" s="995"/>
      <c r="O8" s="995"/>
      <c r="P8" s="995"/>
      <c r="Q8" s="995"/>
      <c r="R8" s="995"/>
      <c r="S8" s="995"/>
      <c r="T8" s="995"/>
      <c r="U8" s="995"/>
      <c r="V8" s="995"/>
      <c r="W8" s="995"/>
      <c r="X8" s="995"/>
      <c r="Y8" s="996"/>
    </row>
    <row r="9" spans="1:25" s="328" customFormat="1" ht="35.1" customHeight="1">
      <c r="A9" s="732"/>
      <c r="B9" s="697"/>
      <c r="C9" s="697"/>
      <c r="D9" s="697"/>
      <c r="E9" s="697"/>
      <c r="F9" s="698"/>
      <c r="G9" s="699"/>
      <c r="H9" s="699"/>
      <c r="I9" s="699"/>
      <c r="J9" s="699"/>
      <c r="K9" s="699"/>
      <c r="L9" s="699"/>
      <c r="M9" s="699"/>
      <c r="N9" s="699"/>
      <c r="O9" s="699"/>
      <c r="P9" s="699"/>
      <c r="Q9" s="699"/>
      <c r="R9" s="699"/>
      <c r="S9" s="699"/>
      <c r="T9" s="699"/>
      <c r="U9" s="699"/>
      <c r="V9" s="699"/>
      <c r="W9" s="699"/>
      <c r="X9" s="699"/>
      <c r="Y9" s="700"/>
    </row>
    <row r="10" spans="1:25" s="328" customFormat="1" ht="35.1" customHeight="1">
      <c r="A10" s="997" t="s">
        <v>56</v>
      </c>
      <c r="B10" s="989"/>
      <c r="C10" s="989"/>
      <c r="D10" s="989"/>
      <c r="E10" s="989"/>
      <c r="F10" s="989"/>
      <c r="G10" s="989"/>
      <c r="H10" s="989"/>
      <c r="I10" s="989"/>
      <c r="J10" s="989"/>
      <c r="K10" s="989"/>
      <c r="L10" s="989"/>
      <c r="M10" s="989"/>
      <c r="N10" s="989"/>
      <c r="O10" s="989"/>
      <c r="P10" s="989"/>
      <c r="Q10" s="989"/>
      <c r="R10" s="989"/>
      <c r="S10" s="989"/>
      <c r="T10" s="989"/>
      <c r="U10" s="989"/>
      <c r="V10" s="989"/>
      <c r="W10" s="989"/>
      <c r="X10" s="989"/>
      <c r="Y10" s="998"/>
    </row>
    <row r="11" spans="1:25" s="328" customFormat="1" ht="6" customHeight="1">
      <c r="A11" s="701"/>
      <c r="B11" s="691"/>
      <c r="C11" s="691"/>
      <c r="D11" s="691"/>
      <c r="E11" s="691"/>
      <c r="F11" s="691"/>
      <c r="G11" s="691"/>
      <c r="H11" s="691"/>
      <c r="I11" s="691"/>
      <c r="J11" s="691"/>
      <c r="K11" s="691"/>
      <c r="L11" s="691"/>
      <c r="M11" s="691"/>
      <c r="N11" s="691"/>
      <c r="O11" s="691"/>
      <c r="P11" s="691"/>
      <c r="Q11" s="691"/>
      <c r="R11" s="691"/>
      <c r="S11" s="691"/>
      <c r="T11" s="691"/>
      <c r="U11" s="691"/>
      <c r="V11" s="691"/>
      <c r="W11" s="691"/>
      <c r="X11" s="691"/>
      <c r="Y11" s="702"/>
    </row>
    <row r="12" spans="1:25" s="328" customFormat="1" ht="35.1" customHeight="1">
      <c r="A12" s="701"/>
      <c r="B12" s="999" t="s">
        <v>63</v>
      </c>
      <c r="C12" s="1000"/>
      <c r="D12" s="1000"/>
      <c r="E12" s="1000"/>
      <c r="F12" s="1000"/>
      <c r="G12" s="1000"/>
      <c r="H12" s="1000"/>
      <c r="I12" s="1001"/>
      <c r="J12" s="1002" t="s">
        <v>57</v>
      </c>
      <c r="K12" s="1003"/>
      <c r="L12" s="1003"/>
      <c r="M12" s="1003"/>
      <c r="N12" s="1003"/>
      <c r="O12" s="1004"/>
      <c r="P12" s="691"/>
      <c r="Q12" s="691"/>
      <c r="R12" s="691"/>
      <c r="S12" s="691"/>
      <c r="T12" s="691"/>
      <c r="U12" s="691"/>
      <c r="V12" s="691"/>
      <c r="W12" s="691"/>
      <c r="X12" s="691"/>
      <c r="Y12" s="702"/>
    </row>
    <row r="13" spans="1:25" s="328" customFormat="1" ht="35.1" customHeight="1">
      <c r="A13" s="701"/>
      <c r="B13" s="999" t="s">
        <v>64</v>
      </c>
      <c r="C13" s="1000"/>
      <c r="D13" s="1000"/>
      <c r="E13" s="1000"/>
      <c r="F13" s="1000"/>
      <c r="G13" s="1000"/>
      <c r="H13" s="1000"/>
      <c r="I13" s="1001"/>
      <c r="J13" s="1005" t="s">
        <v>58</v>
      </c>
      <c r="K13" s="1003"/>
      <c r="L13" s="1003"/>
      <c r="M13" s="1003"/>
      <c r="N13" s="1003"/>
      <c r="O13" s="1004"/>
      <c r="P13" s="691"/>
      <c r="Q13" s="691"/>
      <c r="R13" s="691"/>
      <c r="S13" s="691"/>
      <c r="T13" s="691"/>
      <c r="U13" s="691"/>
      <c r="V13" s="691"/>
      <c r="W13" s="691"/>
      <c r="X13" s="691"/>
      <c r="Y13" s="702"/>
    </row>
    <row r="14" spans="1:25" s="328" customFormat="1" ht="35.1" customHeight="1">
      <c r="A14" s="701"/>
      <c r="B14" s="703"/>
      <c r="C14" s="703"/>
      <c r="D14" s="703"/>
      <c r="E14" s="703"/>
      <c r="F14" s="703"/>
      <c r="G14" s="703"/>
      <c r="H14" s="703"/>
      <c r="I14" s="703"/>
      <c r="J14" s="703"/>
      <c r="K14" s="703"/>
      <c r="L14" s="703"/>
      <c r="M14" s="703"/>
      <c r="N14" s="703"/>
      <c r="O14" s="703"/>
      <c r="P14" s="703"/>
      <c r="Q14" s="703"/>
      <c r="R14" s="703"/>
      <c r="S14" s="731"/>
      <c r="T14" s="731"/>
      <c r="U14" s="731"/>
      <c r="V14" s="731"/>
      <c r="W14" s="731"/>
      <c r="X14" s="731"/>
      <c r="Y14" s="702"/>
    </row>
    <row r="15" spans="1:25" s="328" customFormat="1" ht="45" customHeight="1">
      <c r="A15" s="701"/>
      <c r="B15" s="987" t="s">
        <v>117</v>
      </c>
      <c r="C15" s="987"/>
      <c r="D15" s="987"/>
      <c r="E15" s="987"/>
      <c r="F15" s="987"/>
      <c r="G15" s="987"/>
      <c r="H15" s="987"/>
      <c r="I15" s="987"/>
      <c r="J15" s="987"/>
      <c r="K15" s="987"/>
      <c r="L15" s="987"/>
      <c r="M15" s="987"/>
      <c r="N15" s="987"/>
      <c r="O15" s="987"/>
      <c r="P15" s="987"/>
      <c r="Q15" s="987"/>
      <c r="R15" s="987"/>
      <c r="S15" s="987"/>
      <c r="T15" s="987"/>
      <c r="U15" s="988" t="s">
        <v>121</v>
      </c>
      <c r="V15" s="988"/>
      <c r="W15" s="988"/>
      <c r="X15" s="988"/>
      <c r="Y15" s="702"/>
    </row>
    <row r="16" spans="1:25" s="328" customFormat="1" ht="45" customHeight="1">
      <c r="A16" s="701"/>
      <c r="B16" s="990" t="s">
        <v>207</v>
      </c>
      <c r="C16" s="990"/>
      <c r="D16" s="990"/>
      <c r="E16" s="990"/>
      <c r="F16" s="990"/>
      <c r="G16" s="990"/>
      <c r="H16" s="990"/>
      <c r="I16" s="990"/>
      <c r="J16" s="990"/>
      <c r="K16" s="990"/>
      <c r="L16" s="990"/>
      <c r="M16" s="990"/>
      <c r="N16" s="990"/>
      <c r="O16" s="990"/>
      <c r="P16" s="990"/>
      <c r="Q16" s="990"/>
      <c r="R16" s="990"/>
      <c r="S16" s="990"/>
      <c r="T16" s="990"/>
      <c r="U16" s="988" t="s">
        <v>121</v>
      </c>
      <c r="V16" s="988"/>
      <c r="W16" s="988"/>
      <c r="X16" s="988"/>
      <c r="Y16" s="702"/>
    </row>
    <row r="17" spans="1:25" s="328" customFormat="1" ht="45" customHeight="1">
      <c r="A17" s="701"/>
      <c r="B17" s="987" t="s">
        <v>112</v>
      </c>
      <c r="C17" s="987"/>
      <c r="D17" s="987"/>
      <c r="E17" s="987"/>
      <c r="F17" s="987"/>
      <c r="G17" s="987"/>
      <c r="H17" s="987"/>
      <c r="I17" s="987"/>
      <c r="J17" s="987"/>
      <c r="K17" s="987"/>
      <c r="L17" s="987"/>
      <c r="M17" s="987"/>
      <c r="N17" s="987"/>
      <c r="O17" s="987"/>
      <c r="P17" s="987"/>
      <c r="Q17" s="987"/>
      <c r="R17" s="987"/>
      <c r="S17" s="987"/>
      <c r="T17" s="987"/>
      <c r="U17" s="988" t="s">
        <v>121</v>
      </c>
      <c r="V17" s="988"/>
      <c r="W17" s="988"/>
      <c r="X17" s="988"/>
      <c r="Y17" s="702"/>
    </row>
    <row r="18" spans="1:25" s="328" customFormat="1" ht="45" customHeight="1">
      <c r="A18" s="701"/>
      <c r="B18" s="987" t="s">
        <v>113</v>
      </c>
      <c r="C18" s="987"/>
      <c r="D18" s="987"/>
      <c r="E18" s="987"/>
      <c r="F18" s="987"/>
      <c r="G18" s="987"/>
      <c r="H18" s="987"/>
      <c r="I18" s="987"/>
      <c r="J18" s="987"/>
      <c r="K18" s="987"/>
      <c r="L18" s="987"/>
      <c r="M18" s="987"/>
      <c r="N18" s="987"/>
      <c r="O18" s="987"/>
      <c r="P18" s="987"/>
      <c r="Q18" s="987"/>
      <c r="R18" s="987"/>
      <c r="S18" s="987"/>
      <c r="T18" s="987"/>
      <c r="U18" s="988" t="s">
        <v>121</v>
      </c>
      <c r="V18" s="988"/>
      <c r="W18" s="988"/>
      <c r="X18" s="988"/>
      <c r="Y18" s="702"/>
    </row>
    <row r="19" spans="1:25" s="328" customFormat="1" ht="45" customHeight="1">
      <c r="A19" s="701"/>
      <c r="B19" s="987" t="s">
        <v>65</v>
      </c>
      <c r="C19" s="987"/>
      <c r="D19" s="987"/>
      <c r="E19" s="987"/>
      <c r="F19" s="987"/>
      <c r="G19" s="987"/>
      <c r="H19" s="987"/>
      <c r="I19" s="987"/>
      <c r="J19" s="987"/>
      <c r="K19" s="987"/>
      <c r="L19" s="987"/>
      <c r="M19" s="987"/>
      <c r="N19" s="987"/>
      <c r="O19" s="987"/>
      <c r="P19" s="987"/>
      <c r="Q19" s="987"/>
      <c r="R19" s="987"/>
      <c r="S19" s="987"/>
      <c r="T19" s="987"/>
      <c r="U19" s="988" t="s">
        <v>121</v>
      </c>
      <c r="V19" s="988"/>
      <c r="W19" s="988"/>
      <c r="X19" s="988"/>
      <c r="Y19" s="702"/>
    </row>
    <row r="20" spans="1:25" s="257" customFormat="1" ht="15" customHeight="1">
      <c r="A20" s="704"/>
      <c r="B20" s="705"/>
      <c r="C20" s="705"/>
      <c r="D20" s="705"/>
      <c r="E20" s="705"/>
      <c r="F20" s="705"/>
      <c r="G20" s="705"/>
      <c r="H20" s="705"/>
      <c r="I20" s="705"/>
      <c r="J20" s="705"/>
      <c r="K20" s="705"/>
      <c r="L20" s="705"/>
      <c r="M20" s="705"/>
      <c r="N20" s="705"/>
      <c r="O20" s="705"/>
      <c r="P20" s="705"/>
      <c r="Q20" s="705"/>
      <c r="R20" s="705"/>
      <c r="S20" s="705"/>
      <c r="T20" s="705"/>
      <c r="U20" s="705"/>
      <c r="V20" s="705"/>
      <c r="W20" s="705"/>
      <c r="X20" s="705"/>
      <c r="Y20" s="706"/>
    </row>
    <row r="21" spans="1:25" ht="15" customHeight="1">
      <c r="A21" s="707"/>
      <c r="B21" s="708"/>
      <c r="C21" s="708"/>
      <c r="D21" s="708"/>
      <c r="E21" s="708"/>
      <c r="F21" s="708"/>
      <c r="G21" s="708"/>
      <c r="H21" s="708"/>
      <c r="I21" s="708"/>
      <c r="J21" s="708"/>
      <c r="K21" s="708"/>
      <c r="L21" s="708"/>
      <c r="M21" s="708"/>
      <c r="N21" s="708"/>
      <c r="O21" s="708"/>
      <c r="P21" s="708"/>
      <c r="Q21" s="708"/>
      <c r="R21" s="708"/>
      <c r="S21" s="708"/>
      <c r="T21" s="708"/>
      <c r="U21" s="708"/>
      <c r="V21" s="708"/>
      <c r="W21" s="708"/>
      <c r="X21" s="708"/>
      <c r="Y21" s="709"/>
    </row>
    <row r="22" spans="1:25" ht="35.1" customHeight="1">
      <c r="A22" s="989" t="s">
        <v>70</v>
      </c>
      <c r="B22" s="989"/>
      <c r="C22" s="989"/>
      <c r="D22" s="989"/>
      <c r="E22" s="989"/>
      <c r="F22" s="989"/>
      <c r="G22" s="989"/>
      <c r="H22" s="989"/>
      <c r="I22" s="989"/>
      <c r="J22" s="989"/>
      <c r="K22" s="989"/>
      <c r="L22" s="989"/>
      <c r="M22" s="989"/>
      <c r="N22" s="989"/>
      <c r="O22" s="989"/>
      <c r="P22" s="989"/>
      <c r="Q22" s="989"/>
      <c r="R22" s="989"/>
      <c r="S22" s="989"/>
      <c r="T22" s="989"/>
      <c r="U22" s="989"/>
      <c r="V22" s="989"/>
      <c r="W22" s="989"/>
      <c r="X22" s="989"/>
      <c r="Y22" s="989"/>
    </row>
    <row r="23" spans="1:25" ht="35.1" customHeight="1">
      <c r="A23" s="710"/>
      <c r="B23" s="711"/>
      <c r="C23" s="711"/>
      <c r="D23" s="711"/>
      <c r="E23" s="711"/>
      <c r="F23" s="711"/>
      <c r="G23" s="711"/>
      <c r="H23" s="711"/>
      <c r="I23" s="711"/>
      <c r="J23" s="711"/>
      <c r="K23" s="711"/>
      <c r="L23" s="711"/>
      <c r="M23" s="711"/>
      <c r="N23" s="711"/>
      <c r="O23" s="711"/>
      <c r="P23" s="711"/>
      <c r="Q23" s="711"/>
      <c r="R23" s="711"/>
      <c r="S23" s="711"/>
      <c r="T23" s="711"/>
      <c r="U23" s="711"/>
      <c r="V23" s="711"/>
      <c r="W23" s="711"/>
      <c r="X23" s="711"/>
      <c r="Y23" s="711"/>
    </row>
    <row r="24" spans="1:25" ht="35.1" customHeight="1">
      <c r="A24" s="712"/>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row>
    <row r="30" spans="1:25" ht="35.1" customHeight="1">
      <c r="A30" s="712"/>
      <c r="B30" s="711"/>
      <c r="C30" s="711"/>
      <c r="D30" s="711"/>
      <c r="E30" s="711"/>
      <c r="F30" s="711"/>
      <c r="G30" s="711"/>
      <c r="H30" s="711"/>
      <c r="I30" s="711"/>
      <c r="J30" s="711"/>
      <c r="K30" s="711"/>
      <c r="L30" s="711"/>
      <c r="M30" s="711"/>
      <c r="N30" s="711"/>
      <c r="O30" s="711"/>
      <c r="P30" s="711"/>
      <c r="Q30" s="711"/>
      <c r="R30" s="711"/>
      <c r="S30" s="711"/>
      <c r="T30" s="711"/>
      <c r="U30" s="711"/>
      <c r="V30" s="711"/>
      <c r="W30" s="711"/>
      <c r="X30" s="711"/>
      <c r="Y30" s="711"/>
    </row>
    <row r="31" spans="1:25" s="328" customFormat="1" ht="35.1" customHeight="1">
      <c r="A31" s="691"/>
      <c r="B31" s="691"/>
      <c r="C31" s="691"/>
      <c r="D31" s="691"/>
      <c r="E31" s="691"/>
      <c r="F31" s="691"/>
      <c r="G31" s="691"/>
      <c r="H31" s="691"/>
      <c r="I31" s="691"/>
      <c r="J31" s="691"/>
      <c r="K31" s="691"/>
      <c r="L31" s="691"/>
      <c r="M31" s="691"/>
      <c r="N31" s="691"/>
      <c r="O31" s="691"/>
      <c r="P31" s="691"/>
      <c r="Q31" s="691"/>
      <c r="R31" s="691"/>
      <c r="S31" s="691"/>
      <c r="T31" s="691"/>
      <c r="U31" s="691"/>
      <c r="V31" s="691"/>
      <c r="W31" s="691"/>
      <c r="X31" s="691"/>
      <c r="Y31" s="691"/>
    </row>
    <row r="81" spans="1:1" ht="35.1" customHeight="1">
      <c r="A81" s="371"/>
    </row>
  </sheetData>
  <mergeCells count="21">
    <mergeCell ref="U15:X15"/>
    <mergeCell ref="S2:Y2"/>
    <mergeCell ref="A5:Y5"/>
    <mergeCell ref="A6:Y6"/>
    <mergeCell ref="A8:E8"/>
    <mergeCell ref="F8:Y8"/>
    <mergeCell ref="A10:Y10"/>
    <mergeCell ref="B12:I12"/>
    <mergeCell ref="J12:O12"/>
    <mergeCell ref="B13:I13"/>
    <mergeCell ref="J13:O13"/>
    <mergeCell ref="B15:T15"/>
    <mergeCell ref="B19:T19"/>
    <mergeCell ref="U19:X19"/>
    <mergeCell ref="A22:Y22"/>
    <mergeCell ref="B16:T16"/>
    <mergeCell ref="U16:X16"/>
    <mergeCell ref="B17:T17"/>
    <mergeCell ref="U17:X17"/>
    <mergeCell ref="B18:T18"/>
    <mergeCell ref="U18:X18"/>
  </mergeCells>
  <phoneticPr fontId="5"/>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K100"/>
  <sheetViews>
    <sheetView view="pageBreakPreview" zoomScaleNormal="100" zoomScaleSheetLayoutView="100" workbookViewId="0">
      <selection activeCell="G9" sqref="G9:AC9"/>
    </sheetView>
  </sheetViews>
  <sheetFormatPr defaultColWidth="4.42578125" defaultRowHeight="13.2"/>
  <cols>
    <col min="1" max="1" width="1.42578125" style="345" customWidth="1"/>
    <col min="2" max="2" width="3.85546875" style="357" customWidth="1"/>
    <col min="3" max="6" width="4.42578125" style="345" customWidth="1"/>
    <col min="7" max="7" width="1.85546875" style="345" customWidth="1"/>
    <col min="8" max="8" width="3.140625" style="345" customWidth="1"/>
    <col min="9" max="24" width="4.42578125" style="345" customWidth="1"/>
    <col min="25" max="25" width="7" style="345" customWidth="1"/>
    <col min="26" max="26" width="4.42578125" style="345" customWidth="1"/>
    <col min="27" max="27" width="1.28515625" style="345" customWidth="1"/>
    <col min="28" max="29" width="5.140625" style="345" customWidth="1"/>
    <col min="30" max="30" width="1.42578125" style="345" customWidth="1"/>
    <col min="31" max="257" width="4.42578125" style="345"/>
    <col min="258" max="258" width="1.42578125" style="345" customWidth="1"/>
    <col min="259" max="259" width="3.85546875" style="345" customWidth="1"/>
    <col min="260" max="263" width="4.42578125" style="345" customWidth="1"/>
    <col min="264" max="264" width="1.85546875" style="345" customWidth="1"/>
    <col min="265" max="265" width="3.140625" style="345" customWidth="1"/>
    <col min="266" max="282" width="4.42578125" style="345" customWidth="1"/>
    <col min="283" max="283" width="1.28515625" style="345" customWidth="1"/>
    <col min="284" max="285" width="5.140625" style="345" customWidth="1"/>
    <col min="286" max="286" width="1.42578125" style="345" customWidth="1"/>
    <col min="287" max="513" width="4.42578125" style="345"/>
    <col min="514" max="514" width="1.42578125" style="345" customWidth="1"/>
    <col min="515" max="515" width="3.85546875" style="345" customWidth="1"/>
    <col min="516" max="519" width="4.42578125" style="345" customWidth="1"/>
    <col min="520" max="520" width="1.85546875" style="345" customWidth="1"/>
    <col min="521" max="521" width="3.140625" style="345" customWidth="1"/>
    <col min="522" max="538" width="4.42578125" style="345" customWidth="1"/>
    <col min="539" max="539" width="1.28515625" style="345" customWidth="1"/>
    <col min="540" max="541" width="5.140625" style="345" customWidth="1"/>
    <col min="542" max="542" width="1.42578125" style="345" customWidth="1"/>
    <col min="543" max="769" width="4.42578125" style="345"/>
    <col min="770" max="770" width="1.42578125" style="345" customWidth="1"/>
    <col min="771" max="771" width="3.85546875" style="345" customWidth="1"/>
    <col min="772" max="775" width="4.42578125" style="345" customWidth="1"/>
    <col min="776" max="776" width="1.85546875" style="345" customWidth="1"/>
    <col min="777" max="777" width="3.140625" style="345" customWidth="1"/>
    <col min="778" max="794" width="4.42578125" style="345" customWidth="1"/>
    <col min="795" max="795" width="1.28515625" style="345" customWidth="1"/>
    <col min="796" max="797" width="5.140625" style="345" customWidth="1"/>
    <col min="798" max="798" width="1.42578125" style="345" customWidth="1"/>
    <col min="799" max="1025" width="4.42578125" style="345"/>
    <col min="1026" max="1026" width="1.42578125" style="345" customWidth="1"/>
    <col min="1027" max="1027" width="3.85546875" style="345" customWidth="1"/>
    <col min="1028" max="1031" width="4.42578125" style="345" customWidth="1"/>
    <col min="1032" max="1032" width="1.85546875" style="345" customWidth="1"/>
    <col min="1033" max="1033" width="3.140625" style="345" customWidth="1"/>
    <col min="1034" max="1050" width="4.42578125" style="345" customWidth="1"/>
    <col min="1051" max="1051" width="1.28515625" style="345" customWidth="1"/>
    <col min="1052" max="1053" width="5.140625" style="345" customWidth="1"/>
    <col min="1054" max="1054" width="1.42578125" style="345" customWidth="1"/>
    <col min="1055" max="1281" width="4.42578125" style="345"/>
    <col min="1282" max="1282" width="1.42578125" style="345" customWidth="1"/>
    <col min="1283" max="1283" width="3.85546875" style="345" customWidth="1"/>
    <col min="1284" max="1287" width="4.42578125" style="345" customWidth="1"/>
    <col min="1288" max="1288" width="1.85546875" style="345" customWidth="1"/>
    <col min="1289" max="1289" width="3.140625" style="345" customWidth="1"/>
    <col min="1290" max="1306" width="4.42578125" style="345" customWidth="1"/>
    <col min="1307" max="1307" width="1.28515625" style="345" customWidth="1"/>
    <col min="1308" max="1309" width="5.140625" style="345" customWidth="1"/>
    <col min="1310" max="1310" width="1.42578125" style="345" customWidth="1"/>
    <col min="1311" max="1537" width="4.42578125" style="345"/>
    <col min="1538" max="1538" width="1.42578125" style="345" customWidth="1"/>
    <col min="1539" max="1539" width="3.85546875" style="345" customWidth="1"/>
    <col min="1540" max="1543" width="4.42578125" style="345" customWidth="1"/>
    <col min="1544" max="1544" width="1.85546875" style="345" customWidth="1"/>
    <col min="1545" max="1545" width="3.140625" style="345" customWidth="1"/>
    <col min="1546" max="1562" width="4.42578125" style="345" customWidth="1"/>
    <col min="1563" max="1563" width="1.28515625" style="345" customWidth="1"/>
    <col min="1564" max="1565" width="5.140625" style="345" customWidth="1"/>
    <col min="1566" max="1566" width="1.42578125" style="345" customWidth="1"/>
    <col min="1567" max="1793" width="4.42578125" style="345"/>
    <col min="1794" max="1794" width="1.42578125" style="345" customWidth="1"/>
    <col min="1795" max="1795" width="3.85546875" style="345" customWidth="1"/>
    <col min="1796" max="1799" width="4.42578125" style="345" customWidth="1"/>
    <col min="1800" max="1800" width="1.85546875" style="345" customWidth="1"/>
    <col min="1801" max="1801" width="3.140625" style="345" customWidth="1"/>
    <col min="1802" max="1818" width="4.42578125" style="345" customWidth="1"/>
    <col min="1819" max="1819" width="1.28515625" style="345" customWidth="1"/>
    <col min="1820" max="1821" width="5.140625" style="345" customWidth="1"/>
    <col min="1822" max="1822" width="1.42578125" style="345" customWidth="1"/>
    <col min="1823" max="2049" width="4.42578125" style="345"/>
    <col min="2050" max="2050" width="1.42578125" style="345" customWidth="1"/>
    <col min="2051" max="2051" width="3.85546875" style="345" customWidth="1"/>
    <col min="2052" max="2055" width="4.42578125" style="345" customWidth="1"/>
    <col min="2056" max="2056" width="1.85546875" style="345" customWidth="1"/>
    <col min="2057" max="2057" width="3.140625" style="345" customWidth="1"/>
    <col min="2058" max="2074" width="4.42578125" style="345" customWidth="1"/>
    <col min="2075" max="2075" width="1.28515625" style="345" customWidth="1"/>
    <col min="2076" max="2077" width="5.140625" style="345" customWidth="1"/>
    <col min="2078" max="2078" width="1.42578125" style="345" customWidth="1"/>
    <col min="2079" max="2305" width="4.42578125" style="345"/>
    <col min="2306" max="2306" width="1.42578125" style="345" customWidth="1"/>
    <col min="2307" max="2307" width="3.85546875" style="345" customWidth="1"/>
    <col min="2308" max="2311" width="4.42578125" style="345" customWidth="1"/>
    <col min="2312" max="2312" width="1.85546875" style="345" customWidth="1"/>
    <col min="2313" max="2313" width="3.140625" style="345" customWidth="1"/>
    <col min="2314" max="2330" width="4.42578125" style="345" customWidth="1"/>
    <col min="2331" max="2331" width="1.28515625" style="345" customWidth="1"/>
    <col min="2332" max="2333" width="5.140625" style="345" customWidth="1"/>
    <col min="2334" max="2334" width="1.42578125" style="345" customWidth="1"/>
    <col min="2335" max="2561" width="4.42578125" style="345"/>
    <col min="2562" max="2562" width="1.42578125" style="345" customWidth="1"/>
    <col min="2563" max="2563" width="3.85546875" style="345" customWidth="1"/>
    <col min="2564" max="2567" width="4.42578125" style="345" customWidth="1"/>
    <col min="2568" max="2568" width="1.85546875" style="345" customWidth="1"/>
    <col min="2569" max="2569" width="3.140625" style="345" customWidth="1"/>
    <col min="2570" max="2586" width="4.42578125" style="345" customWidth="1"/>
    <col min="2587" max="2587" width="1.28515625" style="345" customWidth="1"/>
    <col min="2588" max="2589" width="5.140625" style="345" customWidth="1"/>
    <col min="2590" max="2590" width="1.42578125" style="345" customWidth="1"/>
    <col min="2591" max="2817" width="4.42578125" style="345"/>
    <col min="2818" max="2818" width="1.42578125" style="345" customWidth="1"/>
    <col min="2819" max="2819" width="3.85546875" style="345" customWidth="1"/>
    <col min="2820" max="2823" width="4.42578125" style="345" customWidth="1"/>
    <col min="2824" max="2824" width="1.85546875" style="345" customWidth="1"/>
    <col min="2825" max="2825" width="3.140625" style="345" customWidth="1"/>
    <col min="2826" max="2842" width="4.42578125" style="345" customWidth="1"/>
    <col min="2843" max="2843" width="1.28515625" style="345" customWidth="1"/>
    <col min="2844" max="2845" width="5.140625" style="345" customWidth="1"/>
    <col min="2846" max="2846" width="1.42578125" style="345" customWidth="1"/>
    <col min="2847" max="3073" width="4.42578125" style="345"/>
    <col min="3074" max="3074" width="1.42578125" style="345" customWidth="1"/>
    <col min="3075" max="3075" width="3.85546875" style="345" customWidth="1"/>
    <col min="3076" max="3079" width="4.42578125" style="345" customWidth="1"/>
    <col min="3080" max="3080" width="1.85546875" style="345" customWidth="1"/>
    <col min="3081" max="3081" width="3.140625" style="345" customWidth="1"/>
    <col min="3082" max="3098" width="4.42578125" style="345" customWidth="1"/>
    <col min="3099" max="3099" width="1.28515625" style="345" customWidth="1"/>
    <col min="3100" max="3101" width="5.140625" style="345" customWidth="1"/>
    <col min="3102" max="3102" width="1.42578125" style="345" customWidth="1"/>
    <col min="3103" max="3329" width="4.42578125" style="345"/>
    <col min="3330" max="3330" width="1.42578125" style="345" customWidth="1"/>
    <col min="3331" max="3331" width="3.85546875" style="345" customWidth="1"/>
    <col min="3332" max="3335" width="4.42578125" style="345" customWidth="1"/>
    <col min="3336" max="3336" width="1.85546875" style="345" customWidth="1"/>
    <col min="3337" max="3337" width="3.140625" style="345" customWidth="1"/>
    <col min="3338" max="3354" width="4.42578125" style="345" customWidth="1"/>
    <col min="3355" max="3355" width="1.28515625" style="345" customWidth="1"/>
    <col min="3356" max="3357" width="5.140625" style="345" customWidth="1"/>
    <col min="3358" max="3358" width="1.42578125" style="345" customWidth="1"/>
    <col min="3359" max="3585" width="4.42578125" style="345"/>
    <col min="3586" max="3586" width="1.42578125" style="345" customWidth="1"/>
    <col min="3587" max="3587" width="3.85546875" style="345" customWidth="1"/>
    <col min="3588" max="3591" width="4.42578125" style="345" customWidth="1"/>
    <col min="3592" max="3592" width="1.85546875" style="345" customWidth="1"/>
    <col min="3593" max="3593" width="3.140625" style="345" customWidth="1"/>
    <col min="3594" max="3610" width="4.42578125" style="345" customWidth="1"/>
    <col min="3611" max="3611" width="1.28515625" style="345" customWidth="1"/>
    <col min="3612" max="3613" width="5.140625" style="345" customWidth="1"/>
    <col min="3614" max="3614" width="1.42578125" style="345" customWidth="1"/>
    <col min="3615" max="3841" width="4.42578125" style="345"/>
    <col min="3842" max="3842" width="1.42578125" style="345" customWidth="1"/>
    <col min="3843" max="3843" width="3.85546875" style="345" customWidth="1"/>
    <col min="3844" max="3847" width="4.42578125" style="345" customWidth="1"/>
    <col min="3848" max="3848" width="1.85546875" style="345" customWidth="1"/>
    <col min="3849" max="3849" width="3.140625" style="345" customWidth="1"/>
    <col min="3850" max="3866" width="4.42578125" style="345" customWidth="1"/>
    <col min="3867" max="3867" width="1.28515625" style="345" customWidth="1"/>
    <col min="3868" max="3869" width="5.140625" style="345" customWidth="1"/>
    <col min="3870" max="3870" width="1.42578125" style="345" customWidth="1"/>
    <col min="3871" max="4097" width="4.42578125" style="345"/>
    <col min="4098" max="4098" width="1.42578125" style="345" customWidth="1"/>
    <col min="4099" max="4099" width="3.85546875" style="345" customWidth="1"/>
    <col min="4100" max="4103" width="4.42578125" style="345" customWidth="1"/>
    <col min="4104" max="4104" width="1.85546875" style="345" customWidth="1"/>
    <col min="4105" max="4105" width="3.140625" style="345" customWidth="1"/>
    <col min="4106" max="4122" width="4.42578125" style="345" customWidth="1"/>
    <col min="4123" max="4123" width="1.28515625" style="345" customWidth="1"/>
    <col min="4124" max="4125" width="5.140625" style="345" customWidth="1"/>
    <col min="4126" max="4126" width="1.42578125" style="345" customWidth="1"/>
    <col min="4127" max="4353" width="4.42578125" style="345"/>
    <col min="4354" max="4354" width="1.42578125" style="345" customWidth="1"/>
    <col min="4355" max="4355" width="3.85546875" style="345" customWidth="1"/>
    <col min="4356" max="4359" width="4.42578125" style="345" customWidth="1"/>
    <col min="4360" max="4360" width="1.85546875" style="345" customWidth="1"/>
    <col min="4361" max="4361" width="3.140625" style="345" customWidth="1"/>
    <col min="4362" max="4378" width="4.42578125" style="345" customWidth="1"/>
    <col min="4379" max="4379" width="1.28515625" style="345" customWidth="1"/>
    <col min="4380" max="4381" width="5.140625" style="345" customWidth="1"/>
    <col min="4382" max="4382" width="1.42578125" style="345" customWidth="1"/>
    <col min="4383" max="4609" width="4.42578125" style="345"/>
    <col min="4610" max="4610" width="1.42578125" style="345" customWidth="1"/>
    <col min="4611" max="4611" width="3.85546875" style="345" customWidth="1"/>
    <col min="4612" max="4615" width="4.42578125" style="345" customWidth="1"/>
    <col min="4616" max="4616" width="1.85546875" style="345" customWidth="1"/>
    <col min="4617" max="4617" width="3.140625" style="345" customWidth="1"/>
    <col min="4618" max="4634" width="4.42578125" style="345" customWidth="1"/>
    <col min="4635" max="4635" width="1.28515625" style="345" customWidth="1"/>
    <col min="4636" max="4637" width="5.140625" style="345" customWidth="1"/>
    <col min="4638" max="4638" width="1.42578125" style="345" customWidth="1"/>
    <col min="4639" max="4865" width="4.42578125" style="345"/>
    <col min="4866" max="4866" width="1.42578125" style="345" customWidth="1"/>
    <col min="4867" max="4867" width="3.85546875" style="345" customWidth="1"/>
    <col min="4868" max="4871" width="4.42578125" style="345" customWidth="1"/>
    <col min="4872" max="4872" width="1.85546875" style="345" customWidth="1"/>
    <col min="4873" max="4873" width="3.140625" style="345" customWidth="1"/>
    <col min="4874" max="4890" width="4.42578125" style="345" customWidth="1"/>
    <col min="4891" max="4891" width="1.28515625" style="345" customWidth="1"/>
    <col min="4892" max="4893" width="5.140625" style="345" customWidth="1"/>
    <col min="4894" max="4894" width="1.42578125" style="345" customWidth="1"/>
    <col min="4895" max="5121" width="4.42578125" style="345"/>
    <col min="5122" max="5122" width="1.42578125" style="345" customWidth="1"/>
    <col min="5123" max="5123" width="3.85546875" style="345" customWidth="1"/>
    <col min="5124" max="5127" width="4.42578125" style="345" customWidth="1"/>
    <col min="5128" max="5128" width="1.85546875" style="345" customWidth="1"/>
    <col min="5129" max="5129" width="3.140625" style="345" customWidth="1"/>
    <col min="5130" max="5146" width="4.42578125" style="345" customWidth="1"/>
    <col min="5147" max="5147" width="1.28515625" style="345" customWidth="1"/>
    <col min="5148" max="5149" width="5.140625" style="345" customWidth="1"/>
    <col min="5150" max="5150" width="1.42578125" style="345" customWidth="1"/>
    <col min="5151" max="5377" width="4.42578125" style="345"/>
    <col min="5378" max="5378" width="1.42578125" style="345" customWidth="1"/>
    <col min="5379" max="5379" width="3.85546875" style="345" customWidth="1"/>
    <col min="5380" max="5383" width="4.42578125" style="345" customWidth="1"/>
    <col min="5384" max="5384" width="1.85546875" style="345" customWidth="1"/>
    <col min="5385" max="5385" width="3.140625" style="345" customWidth="1"/>
    <col min="5386" max="5402" width="4.42578125" style="345" customWidth="1"/>
    <col min="5403" max="5403" width="1.28515625" style="345" customWidth="1"/>
    <col min="5404" max="5405" width="5.140625" style="345" customWidth="1"/>
    <col min="5406" max="5406" width="1.42578125" style="345" customWidth="1"/>
    <col min="5407" max="5633" width="4.42578125" style="345"/>
    <col min="5634" max="5634" width="1.42578125" style="345" customWidth="1"/>
    <col min="5635" max="5635" width="3.85546875" style="345" customWidth="1"/>
    <col min="5636" max="5639" width="4.42578125" style="345" customWidth="1"/>
    <col min="5640" max="5640" width="1.85546875" style="345" customWidth="1"/>
    <col min="5641" max="5641" width="3.140625" style="345" customWidth="1"/>
    <col min="5642" max="5658" width="4.42578125" style="345" customWidth="1"/>
    <col min="5659" max="5659" width="1.28515625" style="345" customWidth="1"/>
    <col min="5660" max="5661" width="5.140625" style="345" customWidth="1"/>
    <col min="5662" max="5662" width="1.42578125" style="345" customWidth="1"/>
    <col min="5663" max="5889" width="4.42578125" style="345"/>
    <col min="5890" max="5890" width="1.42578125" style="345" customWidth="1"/>
    <col min="5891" max="5891" width="3.85546875" style="345" customWidth="1"/>
    <col min="5892" max="5895" width="4.42578125" style="345" customWidth="1"/>
    <col min="5896" max="5896" width="1.85546875" style="345" customWidth="1"/>
    <col min="5897" max="5897" width="3.140625" style="345" customWidth="1"/>
    <col min="5898" max="5914" width="4.42578125" style="345" customWidth="1"/>
    <col min="5915" max="5915" width="1.28515625" style="345" customWidth="1"/>
    <col min="5916" max="5917" width="5.140625" style="345" customWidth="1"/>
    <col min="5918" max="5918" width="1.42578125" style="345" customWidth="1"/>
    <col min="5919" max="6145" width="4.42578125" style="345"/>
    <col min="6146" max="6146" width="1.42578125" style="345" customWidth="1"/>
    <col min="6147" max="6147" width="3.85546875" style="345" customWidth="1"/>
    <col min="6148" max="6151" width="4.42578125" style="345" customWidth="1"/>
    <col min="6152" max="6152" width="1.85546875" style="345" customWidth="1"/>
    <col min="6153" max="6153" width="3.140625" style="345" customWidth="1"/>
    <col min="6154" max="6170" width="4.42578125" style="345" customWidth="1"/>
    <col min="6171" max="6171" width="1.28515625" style="345" customWidth="1"/>
    <col min="6172" max="6173" width="5.140625" style="345" customWidth="1"/>
    <col min="6174" max="6174" width="1.42578125" style="345" customWidth="1"/>
    <col min="6175" max="6401" width="4.42578125" style="345"/>
    <col min="6402" max="6402" width="1.42578125" style="345" customWidth="1"/>
    <col min="6403" max="6403" width="3.85546875" style="345" customWidth="1"/>
    <col min="6404" max="6407" width="4.42578125" style="345" customWidth="1"/>
    <col min="6408" max="6408" width="1.85546875" style="345" customWidth="1"/>
    <col min="6409" max="6409" width="3.140625" style="345" customWidth="1"/>
    <col min="6410" max="6426" width="4.42578125" style="345" customWidth="1"/>
    <col min="6427" max="6427" width="1.28515625" style="345" customWidth="1"/>
    <col min="6428" max="6429" width="5.140625" style="345" customWidth="1"/>
    <col min="6430" max="6430" width="1.42578125" style="345" customWidth="1"/>
    <col min="6431" max="6657" width="4.42578125" style="345"/>
    <col min="6658" max="6658" width="1.42578125" style="345" customWidth="1"/>
    <col min="6659" max="6659" width="3.85546875" style="345" customWidth="1"/>
    <col min="6660" max="6663" width="4.42578125" style="345" customWidth="1"/>
    <col min="6664" max="6664" width="1.85546875" style="345" customWidth="1"/>
    <col min="6665" max="6665" width="3.140625" style="345" customWidth="1"/>
    <col min="6666" max="6682" width="4.42578125" style="345" customWidth="1"/>
    <col min="6683" max="6683" width="1.28515625" style="345" customWidth="1"/>
    <col min="6684" max="6685" width="5.140625" style="345" customWidth="1"/>
    <col min="6686" max="6686" width="1.42578125" style="345" customWidth="1"/>
    <col min="6687" max="6913" width="4.42578125" style="345"/>
    <col min="6914" max="6914" width="1.42578125" style="345" customWidth="1"/>
    <col min="6915" max="6915" width="3.85546875" style="345" customWidth="1"/>
    <col min="6916" max="6919" width="4.42578125" style="345" customWidth="1"/>
    <col min="6920" max="6920" width="1.85546875" style="345" customWidth="1"/>
    <col min="6921" max="6921" width="3.140625" style="345" customWidth="1"/>
    <col min="6922" max="6938" width="4.42578125" style="345" customWidth="1"/>
    <col min="6939" max="6939" width="1.28515625" style="345" customWidth="1"/>
    <col min="6940" max="6941" width="5.140625" style="345" customWidth="1"/>
    <col min="6942" max="6942" width="1.42578125" style="345" customWidth="1"/>
    <col min="6943" max="7169" width="4.42578125" style="345"/>
    <col min="7170" max="7170" width="1.42578125" style="345" customWidth="1"/>
    <col min="7171" max="7171" width="3.85546875" style="345" customWidth="1"/>
    <col min="7172" max="7175" width="4.42578125" style="345" customWidth="1"/>
    <col min="7176" max="7176" width="1.85546875" style="345" customWidth="1"/>
    <col min="7177" max="7177" width="3.140625" style="345" customWidth="1"/>
    <col min="7178" max="7194" width="4.42578125" style="345" customWidth="1"/>
    <col min="7195" max="7195" width="1.28515625" style="345" customWidth="1"/>
    <col min="7196" max="7197" width="5.140625" style="345" customWidth="1"/>
    <col min="7198" max="7198" width="1.42578125" style="345" customWidth="1"/>
    <col min="7199" max="7425" width="4.42578125" style="345"/>
    <col min="7426" max="7426" width="1.42578125" style="345" customWidth="1"/>
    <col min="7427" max="7427" width="3.85546875" style="345" customWidth="1"/>
    <col min="7428" max="7431" width="4.42578125" style="345" customWidth="1"/>
    <col min="7432" max="7432" width="1.85546875" style="345" customWidth="1"/>
    <col min="7433" max="7433" width="3.140625" style="345" customWidth="1"/>
    <col min="7434" max="7450" width="4.42578125" style="345" customWidth="1"/>
    <col min="7451" max="7451" width="1.28515625" style="345" customWidth="1"/>
    <col min="7452" max="7453" width="5.140625" style="345" customWidth="1"/>
    <col min="7454" max="7454" width="1.42578125" style="345" customWidth="1"/>
    <col min="7455" max="7681" width="4.42578125" style="345"/>
    <col min="7682" max="7682" width="1.42578125" style="345" customWidth="1"/>
    <col min="7683" max="7683" width="3.85546875" style="345" customWidth="1"/>
    <col min="7684" max="7687" width="4.42578125" style="345" customWidth="1"/>
    <col min="7688" max="7688" width="1.85546875" style="345" customWidth="1"/>
    <col min="7689" max="7689" width="3.140625" style="345" customWidth="1"/>
    <col min="7690" max="7706" width="4.42578125" style="345" customWidth="1"/>
    <col min="7707" max="7707" width="1.28515625" style="345" customWidth="1"/>
    <col min="7708" max="7709" width="5.140625" style="345" customWidth="1"/>
    <col min="7710" max="7710" width="1.42578125" style="345" customWidth="1"/>
    <col min="7711" max="7937" width="4.42578125" style="345"/>
    <col min="7938" max="7938" width="1.42578125" style="345" customWidth="1"/>
    <col min="7939" max="7939" width="3.85546875" style="345" customWidth="1"/>
    <col min="7940" max="7943" width="4.42578125" style="345" customWidth="1"/>
    <col min="7944" max="7944" width="1.85546875" style="345" customWidth="1"/>
    <col min="7945" max="7945" width="3.140625" style="345" customWidth="1"/>
    <col min="7946" max="7962" width="4.42578125" style="345" customWidth="1"/>
    <col min="7963" max="7963" width="1.28515625" style="345" customWidth="1"/>
    <col min="7964" max="7965" width="5.140625" style="345" customWidth="1"/>
    <col min="7966" max="7966" width="1.42578125" style="345" customWidth="1"/>
    <col min="7967" max="8193" width="4.42578125" style="345"/>
    <col min="8194" max="8194" width="1.42578125" style="345" customWidth="1"/>
    <col min="8195" max="8195" width="3.85546875" style="345" customWidth="1"/>
    <col min="8196" max="8199" width="4.42578125" style="345" customWidth="1"/>
    <col min="8200" max="8200" width="1.85546875" style="345" customWidth="1"/>
    <col min="8201" max="8201" width="3.140625" style="345" customWidth="1"/>
    <col min="8202" max="8218" width="4.42578125" style="345" customWidth="1"/>
    <col min="8219" max="8219" width="1.28515625" style="345" customWidth="1"/>
    <col min="8220" max="8221" width="5.140625" style="345" customWidth="1"/>
    <col min="8222" max="8222" width="1.42578125" style="345" customWidth="1"/>
    <col min="8223" max="8449" width="4.42578125" style="345"/>
    <col min="8450" max="8450" width="1.42578125" style="345" customWidth="1"/>
    <col min="8451" max="8451" width="3.85546875" style="345" customWidth="1"/>
    <col min="8452" max="8455" width="4.42578125" style="345" customWidth="1"/>
    <col min="8456" max="8456" width="1.85546875" style="345" customWidth="1"/>
    <col min="8457" max="8457" width="3.140625" style="345" customWidth="1"/>
    <col min="8458" max="8474" width="4.42578125" style="345" customWidth="1"/>
    <col min="8475" max="8475" width="1.28515625" style="345" customWidth="1"/>
    <col min="8476" max="8477" width="5.140625" style="345" customWidth="1"/>
    <col min="8478" max="8478" width="1.42578125" style="345" customWidth="1"/>
    <col min="8479" max="8705" width="4.42578125" style="345"/>
    <col min="8706" max="8706" width="1.42578125" style="345" customWidth="1"/>
    <col min="8707" max="8707" width="3.85546875" style="345" customWidth="1"/>
    <col min="8708" max="8711" width="4.42578125" style="345" customWidth="1"/>
    <col min="8712" max="8712" width="1.85546875" style="345" customWidth="1"/>
    <col min="8713" max="8713" width="3.140625" style="345" customWidth="1"/>
    <col min="8714" max="8730" width="4.42578125" style="345" customWidth="1"/>
    <col min="8731" max="8731" width="1.28515625" style="345" customWidth="1"/>
    <col min="8732" max="8733" width="5.140625" style="345" customWidth="1"/>
    <col min="8734" max="8734" width="1.42578125" style="345" customWidth="1"/>
    <col min="8735" max="8961" width="4.42578125" style="345"/>
    <col min="8962" max="8962" width="1.42578125" style="345" customWidth="1"/>
    <col min="8963" max="8963" width="3.85546875" style="345" customWidth="1"/>
    <col min="8964" max="8967" width="4.42578125" style="345" customWidth="1"/>
    <col min="8968" max="8968" width="1.85546875" style="345" customWidth="1"/>
    <col min="8969" max="8969" width="3.140625" style="345" customWidth="1"/>
    <col min="8970" max="8986" width="4.42578125" style="345" customWidth="1"/>
    <col min="8987" max="8987" width="1.28515625" style="345" customWidth="1"/>
    <col min="8988" max="8989" width="5.140625" style="345" customWidth="1"/>
    <col min="8990" max="8990" width="1.42578125" style="345" customWidth="1"/>
    <col min="8991" max="9217" width="4.42578125" style="345"/>
    <col min="9218" max="9218" width="1.42578125" style="345" customWidth="1"/>
    <col min="9219" max="9219" width="3.85546875" style="345" customWidth="1"/>
    <col min="9220" max="9223" width="4.42578125" style="345" customWidth="1"/>
    <col min="9224" max="9224" width="1.85546875" style="345" customWidth="1"/>
    <col min="9225" max="9225" width="3.140625" style="345" customWidth="1"/>
    <col min="9226" max="9242" width="4.42578125" style="345" customWidth="1"/>
    <col min="9243" max="9243" width="1.28515625" style="345" customWidth="1"/>
    <col min="9244" max="9245" width="5.140625" style="345" customWidth="1"/>
    <col min="9246" max="9246" width="1.42578125" style="345" customWidth="1"/>
    <col min="9247" max="9473" width="4.42578125" style="345"/>
    <col min="9474" max="9474" width="1.42578125" style="345" customWidth="1"/>
    <col min="9475" max="9475" width="3.85546875" style="345" customWidth="1"/>
    <col min="9476" max="9479" width="4.42578125" style="345" customWidth="1"/>
    <col min="9480" max="9480" width="1.85546875" style="345" customWidth="1"/>
    <col min="9481" max="9481" width="3.140625" style="345" customWidth="1"/>
    <col min="9482" max="9498" width="4.42578125" style="345" customWidth="1"/>
    <col min="9499" max="9499" width="1.28515625" style="345" customWidth="1"/>
    <col min="9500" max="9501" width="5.140625" style="345" customWidth="1"/>
    <col min="9502" max="9502" width="1.42578125" style="345" customWidth="1"/>
    <col min="9503" max="9729" width="4.42578125" style="345"/>
    <col min="9730" max="9730" width="1.42578125" style="345" customWidth="1"/>
    <col min="9731" max="9731" width="3.85546875" style="345" customWidth="1"/>
    <col min="9732" max="9735" width="4.42578125" style="345" customWidth="1"/>
    <col min="9736" max="9736" width="1.85546875" style="345" customWidth="1"/>
    <col min="9737" max="9737" width="3.140625" style="345" customWidth="1"/>
    <col min="9738" max="9754" width="4.42578125" style="345" customWidth="1"/>
    <col min="9755" max="9755" width="1.28515625" style="345" customWidth="1"/>
    <col min="9756" max="9757" width="5.140625" style="345" customWidth="1"/>
    <col min="9758" max="9758" width="1.42578125" style="345" customWidth="1"/>
    <col min="9759" max="9985" width="4.42578125" style="345"/>
    <col min="9986" max="9986" width="1.42578125" style="345" customWidth="1"/>
    <col min="9987" max="9987" width="3.85546875" style="345" customWidth="1"/>
    <col min="9988" max="9991" width="4.42578125" style="345" customWidth="1"/>
    <col min="9992" max="9992" width="1.85546875" style="345" customWidth="1"/>
    <col min="9993" max="9993" width="3.140625" style="345" customWidth="1"/>
    <col min="9994" max="10010" width="4.42578125" style="345" customWidth="1"/>
    <col min="10011" max="10011" width="1.28515625" style="345" customWidth="1"/>
    <col min="10012" max="10013" width="5.140625" style="345" customWidth="1"/>
    <col min="10014" max="10014" width="1.42578125" style="345" customWidth="1"/>
    <col min="10015" max="10241" width="4.42578125" style="345"/>
    <col min="10242" max="10242" width="1.42578125" style="345" customWidth="1"/>
    <col min="10243" max="10243" width="3.85546875" style="345" customWidth="1"/>
    <col min="10244" max="10247" width="4.42578125" style="345" customWidth="1"/>
    <col min="10248" max="10248" width="1.85546875" style="345" customWidth="1"/>
    <col min="10249" max="10249" width="3.140625" style="345" customWidth="1"/>
    <col min="10250" max="10266" width="4.42578125" style="345" customWidth="1"/>
    <col min="10267" max="10267" width="1.28515625" style="345" customWidth="1"/>
    <col min="10268" max="10269" width="5.140625" style="345" customWidth="1"/>
    <col min="10270" max="10270" width="1.42578125" style="345" customWidth="1"/>
    <col min="10271" max="10497" width="4.42578125" style="345"/>
    <col min="10498" max="10498" width="1.42578125" style="345" customWidth="1"/>
    <col min="10499" max="10499" width="3.85546875" style="345" customWidth="1"/>
    <col min="10500" max="10503" width="4.42578125" style="345" customWidth="1"/>
    <col min="10504" max="10504" width="1.85546875" style="345" customWidth="1"/>
    <col min="10505" max="10505" width="3.140625" style="345" customWidth="1"/>
    <col min="10506" max="10522" width="4.42578125" style="345" customWidth="1"/>
    <col min="10523" max="10523" width="1.28515625" style="345" customWidth="1"/>
    <col min="10524" max="10525" width="5.140625" style="345" customWidth="1"/>
    <col min="10526" max="10526" width="1.42578125" style="345" customWidth="1"/>
    <col min="10527" max="10753" width="4.42578125" style="345"/>
    <col min="10754" max="10754" width="1.42578125" style="345" customWidth="1"/>
    <col min="10755" max="10755" width="3.85546875" style="345" customWidth="1"/>
    <col min="10756" max="10759" width="4.42578125" style="345" customWidth="1"/>
    <col min="10760" max="10760" width="1.85546875" style="345" customWidth="1"/>
    <col min="10761" max="10761" width="3.140625" style="345" customWidth="1"/>
    <col min="10762" max="10778" width="4.42578125" style="345" customWidth="1"/>
    <col min="10779" max="10779" width="1.28515625" style="345" customWidth="1"/>
    <col min="10780" max="10781" width="5.140625" style="345" customWidth="1"/>
    <col min="10782" max="10782" width="1.42578125" style="345" customWidth="1"/>
    <col min="10783" max="11009" width="4.42578125" style="345"/>
    <col min="11010" max="11010" width="1.42578125" style="345" customWidth="1"/>
    <col min="11011" max="11011" width="3.85546875" style="345" customWidth="1"/>
    <col min="11012" max="11015" width="4.42578125" style="345" customWidth="1"/>
    <col min="11016" max="11016" width="1.85546875" style="345" customWidth="1"/>
    <col min="11017" max="11017" width="3.140625" style="345" customWidth="1"/>
    <col min="11018" max="11034" width="4.42578125" style="345" customWidth="1"/>
    <col min="11035" max="11035" width="1.28515625" style="345" customWidth="1"/>
    <col min="11036" max="11037" width="5.140625" style="345" customWidth="1"/>
    <col min="11038" max="11038" width="1.42578125" style="345" customWidth="1"/>
    <col min="11039" max="11265" width="4.42578125" style="345"/>
    <col min="11266" max="11266" width="1.42578125" style="345" customWidth="1"/>
    <col min="11267" max="11267" width="3.85546875" style="345" customWidth="1"/>
    <col min="11268" max="11271" width="4.42578125" style="345" customWidth="1"/>
    <col min="11272" max="11272" width="1.85546875" style="345" customWidth="1"/>
    <col min="11273" max="11273" width="3.140625" style="345" customWidth="1"/>
    <col min="11274" max="11290" width="4.42578125" style="345" customWidth="1"/>
    <col min="11291" max="11291" width="1.28515625" style="345" customWidth="1"/>
    <col min="11292" max="11293" width="5.140625" style="345" customWidth="1"/>
    <col min="11294" max="11294" width="1.42578125" style="345" customWidth="1"/>
    <col min="11295" max="11521" width="4.42578125" style="345"/>
    <col min="11522" max="11522" width="1.42578125" style="345" customWidth="1"/>
    <col min="11523" max="11523" width="3.85546875" style="345" customWidth="1"/>
    <col min="11524" max="11527" width="4.42578125" style="345" customWidth="1"/>
    <col min="11528" max="11528" width="1.85546875" style="345" customWidth="1"/>
    <col min="11529" max="11529" width="3.140625" style="345" customWidth="1"/>
    <col min="11530" max="11546" width="4.42578125" style="345" customWidth="1"/>
    <col min="11547" max="11547" width="1.28515625" style="345" customWidth="1"/>
    <col min="11548" max="11549" width="5.140625" style="345" customWidth="1"/>
    <col min="11550" max="11550" width="1.42578125" style="345" customWidth="1"/>
    <col min="11551" max="11777" width="4.42578125" style="345"/>
    <col min="11778" max="11778" width="1.42578125" style="345" customWidth="1"/>
    <col min="11779" max="11779" width="3.85546875" style="345" customWidth="1"/>
    <col min="11780" max="11783" width="4.42578125" style="345" customWidth="1"/>
    <col min="11784" max="11784" width="1.85546875" style="345" customWidth="1"/>
    <col min="11785" max="11785" width="3.140625" style="345" customWidth="1"/>
    <col min="11786" max="11802" width="4.42578125" style="345" customWidth="1"/>
    <col min="11803" max="11803" width="1.28515625" style="345" customWidth="1"/>
    <col min="11804" max="11805" width="5.140625" style="345" customWidth="1"/>
    <col min="11806" max="11806" width="1.42578125" style="345" customWidth="1"/>
    <col min="11807" max="12033" width="4.42578125" style="345"/>
    <col min="12034" max="12034" width="1.42578125" style="345" customWidth="1"/>
    <col min="12035" max="12035" width="3.85546875" style="345" customWidth="1"/>
    <col min="12036" max="12039" width="4.42578125" style="345" customWidth="1"/>
    <col min="12040" max="12040" width="1.85546875" style="345" customWidth="1"/>
    <col min="12041" max="12041" width="3.140625" style="345" customWidth="1"/>
    <col min="12042" max="12058" width="4.42578125" style="345" customWidth="1"/>
    <col min="12059" max="12059" width="1.28515625" style="345" customWidth="1"/>
    <col min="12060" max="12061" width="5.140625" style="345" customWidth="1"/>
    <col min="12062" max="12062" width="1.42578125" style="345" customWidth="1"/>
    <col min="12063" max="12289" width="4.42578125" style="345"/>
    <col min="12290" max="12290" width="1.42578125" style="345" customWidth="1"/>
    <col min="12291" max="12291" width="3.85546875" style="345" customWidth="1"/>
    <col min="12292" max="12295" width="4.42578125" style="345" customWidth="1"/>
    <col min="12296" max="12296" width="1.85546875" style="345" customWidth="1"/>
    <col min="12297" max="12297" width="3.140625" style="345" customWidth="1"/>
    <col min="12298" max="12314" width="4.42578125" style="345" customWidth="1"/>
    <col min="12315" max="12315" width="1.28515625" style="345" customWidth="1"/>
    <col min="12316" max="12317" width="5.140625" style="345" customWidth="1"/>
    <col min="12318" max="12318" width="1.42578125" style="345" customWidth="1"/>
    <col min="12319" max="12545" width="4.42578125" style="345"/>
    <col min="12546" max="12546" width="1.42578125" style="345" customWidth="1"/>
    <col min="12547" max="12547" width="3.85546875" style="345" customWidth="1"/>
    <col min="12548" max="12551" width="4.42578125" style="345" customWidth="1"/>
    <col min="12552" max="12552" width="1.85546875" style="345" customWidth="1"/>
    <col min="12553" max="12553" width="3.140625" style="345" customWidth="1"/>
    <col min="12554" max="12570" width="4.42578125" style="345" customWidth="1"/>
    <col min="12571" max="12571" width="1.28515625" style="345" customWidth="1"/>
    <col min="12572" max="12573" width="5.140625" style="345" customWidth="1"/>
    <col min="12574" max="12574" width="1.42578125" style="345" customWidth="1"/>
    <col min="12575" max="12801" width="4.42578125" style="345"/>
    <col min="12802" max="12802" width="1.42578125" style="345" customWidth="1"/>
    <col min="12803" max="12803" width="3.85546875" style="345" customWidth="1"/>
    <col min="12804" max="12807" width="4.42578125" style="345" customWidth="1"/>
    <col min="12808" max="12808" width="1.85546875" style="345" customWidth="1"/>
    <col min="12809" max="12809" width="3.140625" style="345" customWidth="1"/>
    <col min="12810" max="12826" width="4.42578125" style="345" customWidth="1"/>
    <col min="12827" max="12827" width="1.28515625" style="345" customWidth="1"/>
    <col min="12828" max="12829" width="5.140625" style="345" customWidth="1"/>
    <col min="12830" max="12830" width="1.42578125" style="345" customWidth="1"/>
    <col min="12831" max="13057" width="4.42578125" style="345"/>
    <col min="13058" max="13058" width="1.42578125" style="345" customWidth="1"/>
    <col min="13059" max="13059" width="3.85546875" style="345" customWidth="1"/>
    <col min="13060" max="13063" width="4.42578125" style="345" customWidth="1"/>
    <col min="13064" max="13064" width="1.85546875" style="345" customWidth="1"/>
    <col min="13065" max="13065" width="3.140625" style="345" customWidth="1"/>
    <col min="13066" max="13082" width="4.42578125" style="345" customWidth="1"/>
    <col min="13083" max="13083" width="1.28515625" style="345" customWidth="1"/>
    <col min="13084" max="13085" width="5.140625" style="345" customWidth="1"/>
    <col min="13086" max="13086" width="1.42578125" style="345" customWidth="1"/>
    <col min="13087" max="13313" width="4.42578125" style="345"/>
    <col min="13314" max="13314" width="1.42578125" style="345" customWidth="1"/>
    <col min="13315" max="13315" width="3.85546875" style="345" customWidth="1"/>
    <col min="13316" max="13319" width="4.42578125" style="345" customWidth="1"/>
    <col min="13320" max="13320" width="1.85546875" style="345" customWidth="1"/>
    <col min="13321" max="13321" width="3.140625" style="345" customWidth="1"/>
    <col min="13322" max="13338" width="4.42578125" style="345" customWidth="1"/>
    <col min="13339" max="13339" width="1.28515625" style="345" customWidth="1"/>
    <col min="13340" max="13341" width="5.140625" style="345" customWidth="1"/>
    <col min="13342" max="13342" width="1.42578125" style="345" customWidth="1"/>
    <col min="13343" max="13569" width="4.42578125" style="345"/>
    <col min="13570" max="13570" width="1.42578125" style="345" customWidth="1"/>
    <col min="13571" max="13571" width="3.85546875" style="345" customWidth="1"/>
    <col min="13572" max="13575" width="4.42578125" style="345" customWidth="1"/>
    <col min="13576" max="13576" width="1.85546875" style="345" customWidth="1"/>
    <col min="13577" max="13577" width="3.140625" style="345" customWidth="1"/>
    <col min="13578" max="13594" width="4.42578125" style="345" customWidth="1"/>
    <col min="13595" max="13595" width="1.28515625" style="345" customWidth="1"/>
    <col min="13596" max="13597" width="5.140625" style="345" customWidth="1"/>
    <col min="13598" max="13598" width="1.42578125" style="345" customWidth="1"/>
    <col min="13599" max="13825" width="4.42578125" style="345"/>
    <col min="13826" max="13826" width="1.42578125" style="345" customWidth="1"/>
    <col min="13827" max="13827" width="3.85546875" style="345" customWidth="1"/>
    <col min="13828" max="13831" width="4.42578125" style="345" customWidth="1"/>
    <col min="13832" max="13832" width="1.85546875" style="345" customWidth="1"/>
    <col min="13833" max="13833" width="3.140625" style="345" customWidth="1"/>
    <col min="13834" max="13850" width="4.42578125" style="345" customWidth="1"/>
    <col min="13851" max="13851" width="1.28515625" style="345" customWidth="1"/>
    <col min="13852" max="13853" width="5.140625" style="345" customWidth="1"/>
    <col min="13854" max="13854" width="1.42578125" style="345" customWidth="1"/>
    <col min="13855" max="14081" width="4.42578125" style="345"/>
    <col min="14082" max="14082" width="1.42578125" style="345" customWidth="1"/>
    <col min="14083" max="14083" width="3.85546875" style="345" customWidth="1"/>
    <col min="14084" max="14087" width="4.42578125" style="345" customWidth="1"/>
    <col min="14088" max="14088" width="1.85546875" style="345" customWidth="1"/>
    <col min="14089" max="14089" width="3.140625" style="345" customWidth="1"/>
    <col min="14090" max="14106" width="4.42578125" style="345" customWidth="1"/>
    <col min="14107" max="14107" width="1.28515625" style="345" customWidth="1"/>
    <col min="14108" max="14109" width="5.140625" style="345" customWidth="1"/>
    <col min="14110" max="14110" width="1.42578125" style="345" customWidth="1"/>
    <col min="14111" max="14337" width="4.42578125" style="345"/>
    <col min="14338" max="14338" width="1.42578125" style="345" customWidth="1"/>
    <col min="14339" max="14339" width="3.85546875" style="345" customWidth="1"/>
    <col min="14340" max="14343" width="4.42578125" style="345" customWidth="1"/>
    <col min="14344" max="14344" width="1.85546875" style="345" customWidth="1"/>
    <col min="14345" max="14345" width="3.140625" style="345" customWidth="1"/>
    <col min="14346" max="14362" width="4.42578125" style="345" customWidth="1"/>
    <col min="14363" max="14363" width="1.28515625" style="345" customWidth="1"/>
    <col min="14364" max="14365" width="5.140625" style="345" customWidth="1"/>
    <col min="14366" max="14366" width="1.42578125" style="345" customWidth="1"/>
    <col min="14367" max="14593" width="4.42578125" style="345"/>
    <col min="14594" max="14594" width="1.42578125" style="345" customWidth="1"/>
    <col min="14595" max="14595" width="3.85546875" style="345" customWidth="1"/>
    <col min="14596" max="14599" width="4.42578125" style="345" customWidth="1"/>
    <col min="14600" max="14600" width="1.85546875" style="345" customWidth="1"/>
    <col min="14601" max="14601" width="3.140625" style="345" customWidth="1"/>
    <col min="14602" max="14618" width="4.42578125" style="345" customWidth="1"/>
    <col min="14619" max="14619" width="1.28515625" style="345" customWidth="1"/>
    <col min="14620" max="14621" width="5.140625" style="345" customWidth="1"/>
    <col min="14622" max="14622" width="1.42578125" style="345" customWidth="1"/>
    <col min="14623" max="14849" width="4.42578125" style="345"/>
    <col min="14850" max="14850" width="1.42578125" style="345" customWidth="1"/>
    <col min="14851" max="14851" width="3.85546875" style="345" customWidth="1"/>
    <col min="14852" max="14855" width="4.42578125" style="345" customWidth="1"/>
    <col min="14856" max="14856" width="1.85546875" style="345" customWidth="1"/>
    <col min="14857" max="14857" width="3.140625" style="345" customWidth="1"/>
    <col min="14858" max="14874" width="4.42578125" style="345" customWidth="1"/>
    <col min="14875" max="14875" width="1.28515625" style="345" customWidth="1"/>
    <col min="14876" max="14877" width="5.140625" style="345" customWidth="1"/>
    <col min="14878" max="14878" width="1.42578125" style="345" customWidth="1"/>
    <col min="14879" max="15105" width="4.42578125" style="345"/>
    <col min="15106" max="15106" width="1.42578125" style="345" customWidth="1"/>
    <col min="15107" max="15107" width="3.85546875" style="345" customWidth="1"/>
    <col min="15108" max="15111" width="4.42578125" style="345" customWidth="1"/>
    <col min="15112" max="15112" width="1.85546875" style="345" customWidth="1"/>
    <col min="15113" max="15113" width="3.140625" style="345" customWidth="1"/>
    <col min="15114" max="15130" width="4.42578125" style="345" customWidth="1"/>
    <col min="15131" max="15131" width="1.28515625" style="345" customWidth="1"/>
    <col min="15132" max="15133" width="5.140625" style="345" customWidth="1"/>
    <col min="15134" max="15134" width="1.42578125" style="345" customWidth="1"/>
    <col min="15135" max="15361" width="4.42578125" style="345"/>
    <col min="15362" max="15362" width="1.42578125" style="345" customWidth="1"/>
    <col min="15363" max="15363" width="3.85546875" style="345" customWidth="1"/>
    <col min="15364" max="15367" width="4.42578125" style="345" customWidth="1"/>
    <col min="15368" max="15368" width="1.85546875" style="345" customWidth="1"/>
    <col min="15369" max="15369" width="3.140625" style="345" customWidth="1"/>
    <col min="15370" max="15386" width="4.42578125" style="345" customWidth="1"/>
    <col min="15387" max="15387" width="1.28515625" style="345" customWidth="1"/>
    <col min="15388" max="15389" width="5.140625" style="345" customWidth="1"/>
    <col min="15390" max="15390" width="1.42578125" style="345" customWidth="1"/>
    <col min="15391" max="15617" width="4.42578125" style="345"/>
    <col min="15618" max="15618" width="1.42578125" style="345" customWidth="1"/>
    <col min="15619" max="15619" width="3.85546875" style="345" customWidth="1"/>
    <col min="15620" max="15623" width="4.42578125" style="345" customWidth="1"/>
    <col min="15624" max="15624" width="1.85546875" style="345" customWidth="1"/>
    <col min="15625" max="15625" width="3.140625" style="345" customWidth="1"/>
    <col min="15626" max="15642" width="4.42578125" style="345" customWidth="1"/>
    <col min="15643" max="15643" width="1.28515625" style="345" customWidth="1"/>
    <col min="15644" max="15645" width="5.140625" style="345" customWidth="1"/>
    <col min="15646" max="15646" width="1.42578125" style="345" customWidth="1"/>
    <col min="15647" max="15873" width="4.42578125" style="345"/>
    <col min="15874" max="15874" width="1.42578125" style="345" customWidth="1"/>
    <col min="15875" max="15875" width="3.85546875" style="345" customWidth="1"/>
    <col min="15876" max="15879" width="4.42578125" style="345" customWidth="1"/>
    <col min="15880" max="15880" width="1.85546875" style="345" customWidth="1"/>
    <col min="15881" max="15881" width="3.140625" style="345" customWidth="1"/>
    <col min="15882" max="15898" width="4.42578125" style="345" customWidth="1"/>
    <col min="15899" max="15899" width="1.28515625" style="345" customWidth="1"/>
    <col min="15900" max="15901" width="5.140625" style="345" customWidth="1"/>
    <col min="15902" max="15902" width="1.42578125" style="345" customWidth="1"/>
    <col min="15903" max="16129" width="4.42578125" style="345"/>
    <col min="16130" max="16130" width="1.42578125" style="345" customWidth="1"/>
    <col min="16131" max="16131" width="3.85546875" style="345" customWidth="1"/>
    <col min="16132" max="16135" width="4.42578125" style="345" customWidth="1"/>
    <col min="16136" max="16136" width="1.85546875" style="345" customWidth="1"/>
    <col min="16137" max="16137" width="3.140625" style="345" customWidth="1"/>
    <col min="16138" max="16154" width="4.42578125" style="345" customWidth="1"/>
    <col min="16155" max="16155" width="1.28515625" style="345" customWidth="1"/>
    <col min="16156" max="16157" width="5.140625" style="345" customWidth="1"/>
    <col min="16158" max="16158" width="1.42578125" style="345" customWidth="1"/>
    <col min="16159" max="16384" width="4.42578125" style="345"/>
  </cols>
  <sheetData>
    <row r="1" spans="2:37" s="347" customFormat="1">
      <c r="B1" s="347" t="s">
        <v>1013</v>
      </c>
    </row>
    <row r="2" spans="2:37" s="347" customFormat="1" ht="31.2" customHeight="1">
      <c r="B2" s="969" t="s">
        <v>442</v>
      </c>
      <c r="C2" s="969"/>
      <c r="D2" s="969"/>
      <c r="E2" s="969"/>
      <c r="F2" s="969"/>
      <c r="G2" s="969"/>
      <c r="H2" s="969"/>
      <c r="I2" s="969"/>
      <c r="J2" s="969"/>
      <c r="K2" s="969"/>
      <c r="L2" s="969"/>
      <c r="M2" s="969"/>
      <c r="N2" s="969"/>
      <c r="O2" s="969"/>
      <c r="P2" s="969"/>
      <c r="Q2" s="969"/>
      <c r="R2" s="969"/>
      <c r="S2" s="969"/>
      <c r="T2" s="969"/>
      <c r="U2" s="969"/>
      <c r="V2" s="969"/>
      <c r="W2" s="969"/>
      <c r="X2" s="969"/>
      <c r="Y2" s="969"/>
      <c r="Z2" s="969"/>
      <c r="AA2" s="969"/>
      <c r="AB2" s="969"/>
      <c r="AC2" s="969"/>
    </row>
    <row r="3" spans="2:37" s="347" customFormat="1"/>
    <row r="4" spans="2:37" s="347" customFormat="1" ht="39" customHeight="1">
      <c r="B4" s="957" t="s">
        <v>243</v>
      </c>
      <c r="C4" s="957"/>
      <c r="D4" s="957"/>
      <c r="E4" s="957"/>
      <c r="F4" s="957"/>
      <c r="G4" s="723"/>
      <c r="H4" s="724"/>
      <c r="I4" s="724"/>
      <c r="J4" s="724"/>
      <c r="K4" s="724"/>
      <c r="L4" s="724"/>
      <c r="M4" s="724"/>
      <c r="N4" s="359"/>
      <c r="O4" s="359"/>
      <c r="P4" s="359"/>
      <c r="Q4" s="359"/>
      <c r="R4" s="359"/>
      <c r="S4" s="359"/>
      <c r="T4" s="359"/>
      <c r="U4" s="359"/>
      <c r="V4" s="359"/>
      <c r="W4" s="359"/>
      <c r="X4" s="359"/>
      <c r="Y4" s="359"/>
      <c r="Z4" s="359"/>
      <c r="AA4" s="359"/>
      <c r="AB4" s="359"/>
      <c r="AC4" s="360"/>
    </row>
    <row r="5" spans="2:37" ht="39" customHeight="1">
      <c r="B5" s="957" t="s">
        <v>325</v>
      </c>
      <c r="C5" s="957"/>
      <c r="D5" s="957"/>
      <c r="E5" s="957"/>
      <c r="F5" s="957"/>
      <c r="G5" s="961" t="s">
        <v>217</v>
      </c>
      <c r="H5" s="961"/>
      <c r="I5" s="961"/>
      <c r="J5" s="961"/>
      <c r="K5" s="961"/>
      <c r="L5" s="961"/>
      <c r="M5" s="961"/>
      <c r="N5" s="961"/>
      <c r="O5" s="961"/>
      <c r="P5" s="961"/>
      <c r="Q5" s="961"/>
      <c r="R5" s="961"/>
      <c r="S5" s="961"/>
      <c r="T5" s="961"/>
      <c r="U5" s="961"/>
      <c r="V5" s="961"/>
      <c r="W5" s="961"/>
      <c r="X5" s="961"/>
      <c r="Y5" s="961"/>
      <c r="Z5" s="961"/>
      <c r="AA5" s="961"/>
      <c r="AB5" s="961"/>
      <c r="AC5" s="961"/>
    </row>
    <row r="6" spans="2:37" ht="39" customHeight="1">
      <c r="B6" s="957" t="s">
        <v>244</v>
      </c>
      <c r="C6" s="957"/>
      <c r="D6" s="957"/>
      <c r="E6" s="957"/>
      <c r="F6" s="957"/>
      <c r="G6" s="1024" t="s">
        <v>276</v>
      </c>
      <c r="H6" s="1024"/>
      <c r="I6" s="1024"/>
      <c r="J6" s="1024"/>
      <c r="K6" s="1024"/>
      <c r="L6" s="1024"/>
      <c r="M6" s="1024"/>
      <c r="N6" s="1024"/>
      <c r="O6" s="1024"/>
      <c r="P6" s="1024"/>
      <c r="Q6" s="1024"/>
      <c r="R6" s="1024"/>
      <c r="S6" s="1024"/>
      <c r="T6" s="1024"/>
      <c r="U6" s="1024"/>
      <c r="V6" s="1024"/>
      <c r="W6" s="1024"/>
      <c r="X6" s="1024"/>
      <c r="Y6" s="1024"/>
      <c r="Z6" s="1024"/>
      <c r="AA6" s="1024"/>
      <c r="AB6" s="1024"/>
      <c r="AC6" s="1024"/>
    </row>
    <row r="7" spans="2:37" ht="39" customHeight="1">
      <c r="B7" s="957" t="s">
        <v>277</v>
      </c>
      <c r="C7" s="957"/>
      <c r="D7" s="957"/>
      <c r="E7" s="957"/>
      <c r="F7" s="957"/>
      <c r="G7" s="961" t="s">
        <v>278</v>
      </c>
      <c r="H7" s="961"/>
      <c r="I7" s="961"/>
      <c r="J7" s="961"/>
      <c r="K7" s="961"/>
      <c r="L7" s="961"/>
      <c r="M7" s="961"/>
      <c r="N7" s="961"/>
      <c r="O7" s="961"/>
      <c r="P7" s="961"/>
      <c r="Q7" s="961"/>
      <c r="R7" s="961"/>
      <c r="S7" s="961"/>
      <c r="T7" s="961"/>
      <c r="U7" s="961"/>
      <c r="V7" s="961"/>
      <c r="W7" s="961"/>
      <c r="X7" s="961"/>
      <c r="Y7" s="961"/>
      <c r="Z7" s="961"/>
      <c r="AA7" s="961"/>
      <c r="AB7" s="961"/>
      <c r="AC7" s="961"/>
    </row>
    <row r="8" spans="2:37" s="290" customFormat="1" ht="11.4" customHeight="1">
      <c r="B8" s="727"/>
      <c r="C8" s="727"/>
      <c r="D8" s="727"/>
      <c r="E8" s="727"/>
      <c r="F8" s="727"/>
      <c r="G8" s="365"/>
      <c r="H8" s="365"/>
      <c r="I8" s="365"/>
      <c r="J8" s="365"/>
      <c r="K8" s="365"/>
      <c r="L8" s="365"/>
      <c r="M8" s="365"/>
      <c r="N8" s="365"/>
      <c r="O8" s="365"/>
      <c r="P8" s="365"/>
      <c r="Q8" s="365"/>
      <c r="R8" s="365"/>
      <c r="S8" s="365"/>
      <c r="T8" s="365"/>
      <c r="U8" s="365"/>
      <c r="V8" s="365"/>
      <c r="W8" s="365"/>
      <c r="X8" s="365"/>
      <c r="Y8" s="365"/>
      <c r="Z8" s="365"/>
      <c r="AA8" s="365"/>
      <c r="AB8" s="365"/>
      <c r="AC8" s="365"/>
    </row>
    <row r="9" spans="2:37" ht="23.4" customHeight="1">
      <c r="B9" s="350" t="s">
        <v>722</v>
      </c>
      <c r="C9" s="362"/>
      <c r="D9" s="362"/>
      <c r="E9" s="362"/>
      <c r="F9" s="366"/>
      <c r="G9" s="743"/>
      <c r="H9" s="743"/>
      <c r="I9" s="743"/>
      <c r="J9" s="743"/>
      <c r="K9" s="743"/>
      <c r="L9" s="743"/>
      <c r="M9" s="743"/>
      <c r="N9" s="743"/>
      <c r="O9" s="743"/>
      <c r="P9" s="743"/>
      <c r="Q9" s="743"/>
      <c r="R9" s="743"/>
      <c r="S9" s="743"/>
      <c r="T9" s="743"/>
      <c r="U9" s="743"/>
      <c r="V9" s="743"/>
      <c r="W9" s="743"/>
      <c r="X9" s="743"/>
      <c r="Y9" s="743"/>
      <c r="Z9" s="743"/>
      <c r="AA9" s="743"/>
      <c r="AB9" s="743"/>
      <c r="AC9" s="744"/>
    </row>
    <row r="10" spans="2:37" s="347" customFormat="1" ht="10.5" customHeight="1">
      <c r="B10" s="353"/>
      <c r="C10" s="1015" t="s">
        <v>265</v>
      </c>
      <c r="D10" s="1016"/>
      <c r="E10" s="1016"/>
      <c r="F10" s="1017"/>
      <c r="G10" s="352"/>
      <c r="H10" s="352"/>
      <c r="I10" s="352"/>
      <c r="J10" s="352"/>
      <c r="K10" s="352"/>
      <c r="L10" s="352"/>
      <c r="M10" s="352"/>
      <c r="N10" s="352"/>
      <c r="O10" s="352"/>
      <c r="P10" s="352"/>
      <c r="Q10" s="352"/>
      <c r="R10" s="352"/>
      <c r="S10" s="352"/>
      <c r="T10" s="352"/>
      <c r="U10" s="352"/>
      <c r="V10" s="352"/>
      <c r="W10" s="352"/>
      <c r="X10" s="352"/>
      <c r="Y10" s="352"/>
      <c r="Z10" s="352"/>
      <c r="AA10" s="352"/>
      <c r="AB10" s="350"/>
      <c r="AC10" s="349"/>
    </row>
    <row r="11" spans="2:37" s="347" customFormat="1" ht="15.75" customHeight="1">
      <c r="B11" s="353"/>
      <c r="C11" s="1018"/>
      <c r="D11" s="1019"/>
      <c r="E11" s="1019"/>
      <c r="F11" s="1020"/>
      <c r="G11" s="584"/>
      <c r="H11" s="1013" t="s">
        <v>266</v>
      </c>
      <c r="I11" s="1013"/>
      <c r="J11" s="1013"/>
      <c r="K11" s="1013"/>
      <c r="L11" s="1013"/>
      <c r="M11" s="1013"/>
      <c r="N11" s="1013"/>
      <c r="O11" s="1013"/>
      <c r="P11" s="1013"/>
      <c r="Q11" s="1013"/>
      <c r="R11" s="1013"/>
      <c r="S11" s="1013"/>
      <c r="T11" s="1013"/>
      <c r="U11" s="1013"/>
      <c r="V11" s="1013"/>
      <c r="W11" s="367"/>
      <c r="X11" s="367"/>
      <c r="Y11" s="367"/>
      <c r="Z11" s="367"/>
      <c r="AA11" s="584"/>
      <c r="AB11" s="353"/>
      <c r="AC11" s="585"/>
      <c r="AD11" s="354"/>
      <c r="AE11" s="354"/>
      <c r="AF11" s="354"/>
      <c r="AK11" s="358"/>
    </row>
    <row r="12" spans="2:37" s="347" customFormat="1" ht="25.8" customHeight="1">
      <c r="B12" s="361"/>
      <c r="C12" s="1018"/>
      <c r="D12" s="1019"/>
      <c r="E12" s="1019"/>
      <c r="F12" s="1020"/>
      <c r="G12" s="584"/>
      <c r="H12" s="577" t="s">
        <v>46</v>
      </c>
      <c r="I12" s="1011" t="s">
        <v>267</v>
      </c>
      <c r="J12" s="1011"/>
      <c r="K12" s="1011"/>
      <c r="L12" s="1011"/>
      <c r="M12" s="1011"/>
      <c r="N12" s="1011"/>
      <c r="O12" s="1011"/>
      <c r="P12" s="1011"/>
      <c r="Q12" s="1011"/>
      <c r="R12" s="1011"/>
      <c r="S12" s="1011"/>
      <c r="T12" s="741"/>
      <c r="U12" s="742"/>
      <c r="V12" s="740" t="s">
        <v>50</v>
      </c>
      <c r="W12" s="584"/>
      <c r="X12" s="733"/>
      <c r="Y12" s="733"/>
      <c r="Z12" s="733"/>
      <c r="AA12" s="584"/>
      <c r="AB12" s="363"/>
      <c r="AC12" s="583"/>
      <c r="AD12" s="354"/>
      <c r="AE12" s="354"/>
      <c r="AF12" s="354"/>
      <c r="AK12" s="358"/>
    </row>
    <row r="13" spans="2:37" s="347" customFormat="1" ht="9.6" customHeight="1">
      <c r="B13" s="361"/>
      <c r="C13" s="1018"/>
      <c r="D13" s="1019"/>
      <c r="E13" s="1019"/>
      <c r="F13" s="1020"/>
      <c r="G13" s="584"/>
      <c r="H13" s="739"/>
      <c r="I13" s="356"/>
      <c r="J13" s="356"/>
      <c r="K13" s="356"/>
      <c r="L13" s="356"/>
      <c r="M13" s="356"/>
      <c r="N13" s="356"/>
      <c r="O13" s="356"/>
      <c r="P13" s="356"/>
      <c r="Q13" s="356"/>
      <c r="R13" s="356"/>
      <c r="S13" s="356"/>
      <c r="T13" s="584"/>
      <c r="U13" s="584"/>
      <c r="V13" s="343"/>
      <c r="W13" s="584"/>
      <c r="X13" s="733"/>
      <c r="Y13" s="733"/>
      <c r="Z13" s="733"/>
      <c r="AA13" s="584"/>
      <c r="AB13" s="363"/>
      <c r="AC13" s="583"/>
      <c r="AD13" s="354"/>
      <c r="AE13" s="354"/>
      <c r="AF13" s="354"/>
      <c r="AK13" s="358"/>
    </row>
    <row r="14" spans="2:37" s="347" customFormat="1" ht="40.5" customHeight="1">
      <c r="B14" s="361"/>
      <c r="C14" s="1018"/>
      <c r="D14" s="1019"/>
      <c r="E14" s="1019"/>
      <c r="F14" s="1020"/>
      <c r="G14" s="584"/>
      <c r="H14" s="578" t="s">
        <v>47</v>
      </c>
      <c r="I14" s="1014" t="s">
        <v>987</v>
      </c>
      <c r="J14" s="1014"/>
      <c r="K14" s="1014"/>
      <c r="L14" s="1014"/>
      <c r="M14" s="1014"/>
      <c r="N14" s="1014"/>
      <c r="O14" s="1014"/>
      <c r="P14" s="1014"/>
      <c r="Q14" s="1014"/>
      <c r="R14" s="1014"/>
      <c r="S14" s="1014"/>
      <c r="T14" s="579"/>
      <c r="U14" s="580"/>
      <c r="V14" s="581" t="s">
        <v>50</v>
      </c>
      <c r="W14" s="584" t="s">
        <v>269</v>
      </c>
      <c r="X14" s="1010" t="s">
        <v>270</v>
      </c>
      <c r="Y14" s="1010"/>
      <c r="Z14" s="1010"/>
      <c r="AA14" s="584"/>
      <c r="AB14" s="1012" t="s">
        <v>271</v>
      </c>
      <c r="AC14" s="1012"/>
      <c r="AD14" s="354"/>
      <c r="AE14" s="354"/>
      <c r="AF14" s="354"/>
      <c r="AK14" s="358"/>
    </row>
    <row r="15" spans="2:37" s="347" customFormat="1" ht="12.6" customHeight="1">
      <c r="B15" s="361"/>
      <c r="C15" s="1018"/>
      <c r="D15" s="1019"/>
      <c r="E15" s="1019"/>
      <c r="F15" s="1020"/>
      <c r="G15" s="584"/>
      <c r="H15" s="739" t="s">
        <v>811</v>
      </c>
      <c r="I15" s="356"/>
      <c r="J15" s="356"/>
      <c r="K15" s="356"/>
      <c r="L15" s="356"/>
      <c r="M15" s="356"/>
      <c r="N15" s="356"/>
      <c r="O15" s="356"/>
      <c r="P15" s="356"/>
      <c r="Q15" s="356"/>
      <c r="R15" s="356"/>
      <c r="S15" s="356"/>
      <c r="T15" s="584"/>
      <c r="U15" s="584"/>
      <c r="V15" s="343"/>
      <c r="W15" s="584"/>
      <c r="X15" s="733"/>
      <c r="Y15" s="733"/>
      <c r="Z15" s="733"/>
      <c r="AA15" s="584"/>
      <c r="AB15" s="363"/>
      <c r="AC15" s="583"/>
      <c r="AD15" s="354"/>
      <c r="AE15" s="354"/>
      <c r="AF15" s="354"/>
      <c r="AK15" s="358"/>
    </row>
    <row r="16" spans="2:37" s="347" customFormat="1" ht="81" customHeight="1">
      <c r="B16" s="361"/>
      <c r="C16" s="1018"/>
      <c r="D16" s="1019"/>
      <c r="E16" s="1019"/>
      <c r="F16" s="1020"/>
      <c r="G16" s="584"/>
      <c r="H16" s="1621" t="s">
        <v>717</v>
      </c>
      <c r="I16" s="1622" t="s">
        <v>812</v>
      </c>
      <c r="J16" s="1622"/>
      <c r="K16" s="1622"/>
      <c r="L16" s="1622"/>
      <c r="M16" s="1622"/>
      <c r="N16" s="1622"/>
      <c r="O16" s="1622"/>
      <c r="P16" s="1622"/>
      <c r="Q16" s="1622"/>
      <c r="R16" s="1622"/>
      <c r="S16" s="1622"/>
      <c r="T16" s="1623"/>
      <c r="U16" s="1624"/>
      <c r="V16" s="1625" t="s">
        <v>50</v>
      </c>
      <c r="W16" s="584" t="s">
        <v>269</v>
      </c>
      <c r="X16" s="1010" t="s">
        <v>822</v>
      </c>
      <c r="Y16" s="1010"/>
      <c r="Z16" s="1010"/>
      <c r="AA16" s="584"/>
      <c r="AB16" s="1012" t="s">
        <v>271</v>
      </c>
      <c r="AC16" s="1012"/>
      <c r="AD16" s="354"/>
      <c r="AE16" s="354"/>
      <c r="AF16" s="354"/>
      <c r="AK16" s="358"/>
    </row>
    <row r="17" spans="1:37" s="347" customFormat="1" ht="8.4" customHeight="1">
      <c r="B17" s="361"/>
      <c r="C17" s="1018"/>
      <c r="D17" s="1019"/>
      <c r="E17" s="1019"/>
      <c r="F17" s="1020"/>
      <c r="G17" s="584"/>
      <c r="H17" s="1626"/>
      <c r="I17" s="356"/>
      <c r="J17" s="356"/>
      <c r="K17" s="356"/>
      <c r="L17" s="356"/>
      <c r="M17" s="356"/>
      <c r="N17" s="356"/>
      <c r="O17" s="356"/>
      <c r="P17" s="356"/>
      <c r="Q17" s="356"/>
      <c r="R17" s="356"/>
      <c r="S17" s="356"/>
      <c r="T17" s="584"/>
      <c r="U17" s="584"/>
      <c r="V17" s="343"/>
      <c r="W17" s="584"/>
      <c r="X17" s="733"/>
      <c r="Y17" s="733"/>
      <c r="Z17" s="733"/>
      <c r="AA17" s="584"/>
      <c r="AB17" s="363"/>
      <c r="AC17" s="583"/>
      <c r="AD17" s="354"/>
      <c r="AE17" s="354"/>
      <c r="AF17" s="354"/>
      <c r="AK17" s="358"/>
    </row>
    <row r="18" spans="1:37" s="347" customFormat="1">
      <c r="B18" s="361"/>
      <c r="C18" s="1018"/>
      <c r="D18" s="1019"/>
      <c r="E18" s="1019"/>
      <c r="F18" s="1020"/>
      <c r="G18" s="584"/>
      <c r="H18" s="591" t="s">
        <v>49</v>
      </c>
      <c r="I18" s="592"/>
      <c r="J18" s="592"/>
      <c r="K18" s="592"/>
      <c r="L18" s="592"/>
      <c r="M18" s="592"/>
      <c r="N18" s="592"/>
      <c r="O18" s="592"/>
      <c r="P18" s="592"/>
      <c r="Q18" s="592"/>
      <c r="R18" s="592"/>
      <c r="S18" s="592"/>
      <c r="T18" s="593"/>
      <c r="U18" s="593"/>
      <c r="V18" s="594"/>
      <c r="W18" s="593"/>
      <c r="X18" s="595"/>
      <c r="Y18" s="595"/>
      <c r="Z18" s="733"/>
      <c r="AA18" s="584"/>
      <c r="AB18" s="363"/>
      <c r="AC18" s="583"/>
      <c r="AD18" s="354"/>
      <c r="AE18" s="354"/>
      <c r="AF18" s="354"/>
      <c r="AK18" s="358"/>
    </row>
    <row r="19" spans="1:37" s="347" customFormat="1">
      <c r="B19" s="361"/>
      <c r="C19" s="1018"/>
      <c r="D19" s="1019"/>
      <c r="E19" s="1019"/>
      <c r="F19" s="1020"/>
      <c r="G19" s="584"/>
      <c r="H19" s="1627" t="s">
        <v>814</v>
      </c>
      <c r="I19" s="1628" t="s">
        <v>815</v>
      </c>
      <c r="J19" s="1628"/>
      <c r="K19" s="1628"/>
      <c r="L19" s="1628"/>
      <c r="M19" s="1628"/>
      <c r="N19" s="1628"/>
      <c r="O19" s="1628"/>
      <c r="P19" s="1628"/>
      <c r="Q19" s="1628"/>
      <c r="R19" s="1628"/>
      <c r="S19" s="1628"/>
      <c r="T19" s="1628"/>
      <c r="U19" s="1628"/>
      <c r="V19" s="1628"/>
      <c r="W19" s="1629"/>
      <c r="X19" s="1629"/>
      <c r="Y19" s="1629"/>
      <c r="Z19" s="733"/>
      <c r="AA19" s="584"/>
      <c r="AB19" s="1630" t="s">
        <v>271</v>
      </c>
      <c r="AC19" s="1631"/>
      <c r="AD19" s="354"/>
      <c r="AE19" s="354"/>
      <c r="AF19" s="354"/>
      <c r="AK19" s="358"/>
    </row>
    <row r="20" spans="1:37" s="347" customFormat="1">
      <c r="B20" s="361"/>
      <c r="C20" s="1018"/>
      <c r="D20" s="1019"/>
      <c r="E20" s="1019"/>
      <c r="F20" s="1020"/>
      <c r="G20" s="584"/>
      <c r="H20" s="1627"/>
      <c r="I20" s="1628"/>
      <c r="J20" s="1628"/>
      <c r="K20" s="1628"/>
      <c r="L20" s="1628"/>
      <c r="M20" s="1628"/>
      <c r="N20" s="1628"/>
      <c r="O20" s="1628"/>
      <c r="P20" s="1628"/>
      <c r="Q20" s="1628"/>
      <c r="R20" s="1628"/>
      <c r="S20" s="1628"/>
      <c r="T20" s="1628"/>
      <c r="U20" s="1628"/>
      <c r="V20" s="1628"/>
      <c r="W20" s="584"/>
      <c r="X20" s="733"/>
      <c r="Y20" s="733"/>
      <c r="Z20" s="733"/>
      <c r="AA20" s="584"/>
      <c r="AB20" s="1630"/>
      <c r="AC20" s="1631"/>
      <c r="AD20" s="354"/>
      <c r="AE20" s="354"/>
      <c r="AF20" s="354"/>
      <c r="AK20" s="358"/>
    </row>
    <row r="21" spans="1:37" s="347" customFormat="1">
      <c r="B21" s="361"/>
      <c r="C21" s="1018"/>
      <c r="D21" s="1019"/>
      <c r="E21" s="1019"/>
      <c r="F21" s="1020"/>
      <c r="G21" s="584"/>
      <c r="H21" s="1632" t="s">
        <v>819</v>
      </c>
      <c r="I21" s="597"/>
      <c r="J21" s="597"/>
      <c r="K21" s="597"/>
      <c r="L21" s="597"/>
      <c r="M21" s="597"/>
      <c r="N21" s="597"/>
      <c r="O21" s="597"/>
      <c r="P21" s="597"/>
      <c r="Q21" s="597"/>
      <c r="R21" s="597"/>
      <c r="S21" s="597"/>
      <c r="T21" s="597"/>
      <c r="U21" s="597"/>
      <c r="V21" s="597"/>
      <c r="W21" s="584"/>
      <c r="X21" s="733"/>
      <c r="Y21" s="733"/>
      <c r="Z21" s="733"/>
      <c r="AA21" s="584"/>
      <c r="AB21" s="363"/>
      <c r="AC21" s="583"/>
      <c r="AD21" s="354"/>
      <c r="AE21" s="354"/>
      <c r="AF21" s="354"/>
      <c r="AK21" s="358"/>
    </row>
    <row r="22" spans="1:37" s="347" customFormat="1" ht="9" customHeight="1">
      <c r="B22" s="361"/>
      <c r="C22" s="1018"/>
      <c r="D22" s="1019"/>
      <c r="E22" s="1019"/>
      <c r="F22" s="1020"/>
      <c r="G22" s="584"/>
      <c r="H22" s="596"/>
      <c r="I22" s="597"/>
      <c r="J22" s="597"/>
      <c r="K22" s="597"/>
      <c r="L22" s="597"/>
      <c r="M22" s="597"/>
      <c r="N22" s="597"/>
      <c r="O22" s="597"/>
      <c r="P22" s="597"/>
      <c r="Q22" s="597"/>
      <c r="R22" s="597"/>
      <c r="S22" s="597"/>
      <c r="T22" s="597"/>
      <c r="U22" s="597"/>
      <c r="V22" s="597"/>
      <c r="W22" s="584"/>
      <c r="X22" s="733"/>
      <c r="Y22" s="733"/>
      <c r="Z22" s="733"/>
      <c r="AA22" s="584"/>
      <c r="AB22" s="363"/>
      <c r="AC22" s="583"/>
      <c r="AD22" s="354"/>
      <c r="AE22" s="354"/>
      <c r="AF22" s="354"/>
      <c r="AK22" s="358"/>
    </row>
    <row r="23" spans="1:37" s="347" customFormat="1">
      <c r="B23" s="361"/>
      <c r="C23" s="1018"/>
      <c r="D23" s="1019"/>
      <c r="E23" s="1019"/>
      <c r="F23" s="1020"/>
      <c r="G23" s="584"/>
      <c r="H23" s="739" t="s">
        <v>272</v>
      </c>
      <c r="I23" s="356"/>
      <c r="J23" s="356"/>
      <c r="K23" s="356"/>
      <c r="L23" s="356"/>
      <c r="M23" s="356"/>
      <c r="N23" s="356"/>
      <c r="O23" s="356"/>
      <c r="P23" s="356"/>
      <c r="Q23" s="356"/>
      <c r="R23" s="356"/>
      <c r="S23" s="356"/>
      <c r="T23" s="584"/>
      <c r="U23" s="584"/>
      <c r="V23" s="343"/>
      <c r="W23" s="584"/>
      <c r="X23" s="733"/>
      <c r="Y23" s="733"/>
      <c r="Z23" s="733"/>
      <c r="AA23" s="584"/>
      <c r="AB23" s="363"/>
      <c r="AC23" s="583"/>
      <c r="AD23" s="354"/>
      <c r="AE23" s="354"/>
      <c r="AF23" s="354"/>
      <c r="AK23" s="358"/>
    </row>
    <row r="24" spans="1:37" s="347" customFormat="1" ht="37.799999999999997" customHeight="1">
      <c r="B24" s="361"/>
      <c r="C24" s="1018"/>
      <c r="D24" s="1019"/>
      <c r="E24" s="1019"/>
      <c r="F24" s="1020"/>
      <c r="G24" s="584"/>
      <c r="H24" s="690" t="s">
        <v>813</v>
      </c>
      <c r="I24" s="606" t="s">
        <v>273</v>
      </c>
      <c r="J24" s="590"/>
      <c r="K24" s="590"/>
      <c r="L24" s="590"/>
      <c r="M24" s="291" t="s">
        <v>274</v>
      </c>
      <c r="N24" s="364"/>
      <c r="O24" s="364"/>
      <c r="P24" s="364"/>
      <c r="Q24" s="364"/>
      <c r="R24" s="364"/>
      <c r="S24" s="364"/>
      <c r="T24" s="742"/>
      <c r="U24" s="742"/>
      <c r="V24" s="740" t="s">
        <v>50</v>
      </c>
      <c r="W24" s="584" t="s">
        <v>269</v>
      </c>
      <c r="X24" s="1010" t="s">
        <v>275</v>
      </c>
      <c r="Y24" s="1010"/>
      <c r="Z24" s="1010"/>
      <c r="AA24" s="584"/>
      <c r="AB24" s="1012" t="s">
        <v>271</v>
      </c>
      <c r="AC24" s="1012"/>
      <c r="AD24" s="354"/>
      <c r="AE24" s="354"/>
      <c r="AF24" s="354"/>
      <c r="AK24" s="358"/>
    </row>
    <row r="25" spans="1:37" s="347" customFormat="1" ht="7.8" customHeight="1">
      <c r="B25" s="361"/>
      <c r="C25" s="1018"/>
      <c r="D25" s="1019"/>
      <c r="E25" s="1019"/>
      <c r="F25" s="1020"/>
      <c r="G25" s="584"/>
      <c r="H25" s="354"/>
      <c r="I25" s="306"/>
      <c r="J25" s="306"/>
      <c r="K25" s="306"/>
      <c r="L25" s="306"/>
      <c r="M25" s="306"/>
      <c r="N25" s="307"/>
      <c r="O25" s="307"/>
      <c r="P25" s="307"/>
      <c r="Q25" s="307"/>
      <c r="R25" s="307"/>
      <c r="S25" s="307"/>
      <c r="T25" s="584"/>
      <c r="U25" s="584"/>
      <c r="V25" s="343"/>
      <c r="W25" s="584"/>
      <c r="X25" s="733"/>
      <c r="Y25" s="733"/>
      <c r="Z25" s="733"/>
      <c r="AA25" s="584"/>
      <c r="AB25" s="363"/>
      <c r="AC25" s="583"/>
      <c r="AD25" s="354"/>
      <c r="AE25" s="354"/>
      <c r="AF25" s="354"/>
      <c r="AK25" s="358"/>
    </row>
    <row r="26" spans="1:37" s="347" customFormat="1" ht="14.4" customHeight="1">
      <c r="B26" s="361"/>
      <c r="C26" s="1018"/>
      <c r="D26" s="1019"/>
      <c r="E26" s="1019"/>
      <c r="F26" s="1020"/>
      <c r="G26" s="584"/>
      <c r="H26" s="591" t="s">
        <v>816</v>
      </c>
      <c r="I26" s="607"/>
      <c r="J26" s="592"/>
      <c r="K26" s="592"/>
      <c r="L26" s="592"/>
      <c r="M26" s="592"/>
      <c r="N26" s="592"/>
      <c r="O26" s="592"/>
      <c r="P26" s="592"/>
      <c r="Q26" s="592"/>
      <c r="R26" s="592"/>
      <c r="S26" s="592"/>
      <c r="T26" s="593"/>
      <c r="U26" s="593"/>
      <c r="V26" s="594"/>
      <c r="W26" s="593"/>
      <c r="X26" s="595"/>
      <c r="Y26" s="595"/>
      <c r="Z26" s="733"/>
      <c r="AA26" s="584"/>
      <c r="AB26" s="363"/>
      <c r="AC26" s="583"/>
      <c r="AD26" s="354"/>
      <c r="AE26" s="354"/>
      <c r="AF26" s="354"/>
      <c r="AK26" s="358"/>
    </row>
    <row r="27" spans="1:37" s="347" customFormat="1" ht="16.8" customHeight="1">
      <c r="B27" s="353"/>
      <c r="C27" s="1018"/>
      <c r="D27" s="1019"/>
      <c r="E27" s="1019"/>
      <c r="F27" s="1020"/>
      <c r="G27" s="589"/>
      <c r="H27" s="598" t="s">
        <v>817</v>
      </c>
      <c r="I27" s="1008" t="s">
        <v>818</v>
      </c>
      <c r="J27" s="1009"/>
      <c r="K27" s="1009"/>
      <c r="L27" s="1009"/>
      <c r="M27" s="1009"/>
      <c r="N27" s="1009"/>
      <c r="O27" s="1009"/>
      <c r="P27" s="1009"/>
      <c r="Q27" s="1009"/>
      <c r="R27" s="1009"/>
      <c r="S27" s="1009"/>
      <c r="T27" s="1009"/>
      <c r="U27" s="1009"/>
      <c r="V27" s="1009"/>
      <c r="W27" s="603"/>
      <c r="X27" s="600"/>
      <c r="Y27" s="600"/>
      <c r="Z27" s="584"/>
      <c r="AA27" s="589"/>
      <c r="AB27" s="1012" t="s">
        <v>271</v>
      </c>
      <c r="AC27" s="1012"/>
      <c r="AD27" s="354"/>
    </row>
    <row r="28" spans="1:37" s="347" customFormat="1">
      <c r="A28" s="604"/>
      <c r="B28" s="584"/>
      <c r="C28" s="1021"/>
      <c r="D28" s="1022"/>
      <c r="E28" s="1022"/>
      <c r="F28" s="1023"/>
      <c r="G28" s="586"/>
      <c r="H28" s="601"/>
      <c r="I28" s="599"/>
      <c r="J28" s="599"/>
      <c r="K28" s="599"/>
      <c r="L28" s="599"/>
      <c r="M28" s="599"/>
      <c r="N28" s="599"/>
      <c r="O28" s="599"/>
      <c r="P28" s="599"/>
      <c r="Q28" s="599"/>
      <c r="R28" s="599"/>
      <c r="S28" s="599"/>
      <c r="T28" s="599"/>
      <c r="U28" s="599"/>
      <c r="V28" s="599"/>
      <c r="W28" s="599"/>
      <c r="X28" s="599"/>
      <c r="Y28" s="599"/>
      <c r="Z28" s="586"/>
      <c r="AA28" s="587"/>
      <c r="AB28" s="586"/>
      <c r="AC28" s="586"/>
      <c r="AD28" s="602"/>
    </row>
    <row r="29" spans="1:37" s="290" customFormat="1" ht="7.8" customHeight="1">
      <c r="A29" s="605"/>
      <c r="B29" s="343"/>
      <c r="C29" s="343"/>
      <c r="D29" s="343"/>
      <c r="E29" s="343"/>
      <c r="F29" s="343"/>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row>
    <row r="30" spans="1:37" ht="21" customHeight="1">
      <c r="B30" s="350" t="s">
        <v>723</v>
      </c>
      <c r="C30" s="362"/>
      <c r="D30" s="362"/>
      <c r="E30" s="362"/>
      <c r="F30" s="366"/>
      <c r="G30" s="743"/>
      <c r="H30" s="743"/>
      <c r="I30" s="743"/>
      <c r="J30" s="743"/>
      <c r="K30" s="743"/>
      <c r="L30" s="743"/>
      <c r="M30" s="743"/>
      <c r="N30" s="743"/>
      <c r="O30" s="743"/>
      <c r="P30" s="743"/>
      <c r="Q30" s="743"/>
      <c r="R30" s="743"/>
      <c r="S30" s="743"/>
      <c r="T30" s="743"/>
      <c r="U30" s="743"/>
      <c r="V30" s="743"/>
      <c r="W30" s="743"/>
      <c r="X30" s="743"/>
      <c r="Y30" s="743"/>
      <c r="Z30" s="743"/>
      <c r="AA30" s="743"/>
      <c r="AB30" s="743"/>
      <c r="AC30" s="744"/>
    </row>
    <row r="31" spans="1:37" s="347" customFormat="1" ht="6" customHeight="1">
      <c r="B31" s="353"/>
      <c r="C31" s="1007" t="s">
        <v>265</v>
      </c>
      <c r="D31" s="1007"/>
      <c r="E31" s="1007"/>
      <c r="F31" s="1007"/>
      <c r="G31" s="352"/>
      <c r="H31" s="352"/>
      <c r="I31" s="352"/>
      <c r="J31" s="352"/>
      <c r="K31" s="352"/>
      <c r="L31" s="352"/>
      <c r="M31" s="352"/>
      <c r="N31" s="352"/>
      <c r="O31" s="352"/>
      <c r="P31" s="352"/>
      <c r="Q31" s="352"/>
      <c r="R31" s="352"/>
      <c r="S31" s="352"/>
      <c r="T31" s="352"/>
      <c r="U31" s="352"/>
      <c r="V31" s="352"/>
      <c r="W31" s="352"/>
      <c r="X31" s="352"/>
      <c r="Y31" s="352"/>
      <c r="Z31" s="352"/>
      <c r="AA31" s="352"/>
      <c r="AB31" s="350"/>
      <c r="AC31" s="349"/>
    </row>
    <row r="32" spans="1:37" s="347" customFormat="1" ht="15.75" customHeight="1">
      <c r="B32" s="353"/>
      <c r="C32" s="1007"/>
      <c r="D32" s="1007"/>
      <c r="E32" s="1007"/>
      <c r="F32" s="1007"/>
      <c r="G32" s="584"/>
      <c r="H32" s="1013" t="s">
        <v>266</v>
      </c>
      <c r="I32" s="1013"/>
      <c r="J32" s="1013"/>
      <c r="K32" s="1013"/>
      <c r="L32" s="1013"/>
      <c r="M32" s="1013"/>
      <c r="N32" s="1013"/>
      <c r="O32" s="1013"/>
      <c r="P32" s="1013"/>
      <c r="Q32" s="1013"/>
      <c r="R32" s="1013"/>
      <c r="S32" s="1013"/>
      <c r="T32" s="1013"/>
      <c r="U32" s="1013"/>
      <c r="V32" s="1013"/>
      <c r="W32" s="367"/>
      <c r="X32" s="367"/>
      <c r="Y32" s="367"/>
      <c r="Z32" s="367"/>
      <c r="AA32" s="584"/>
      <c r="AB32" s="353"/>
      <c r="AC32" s="585"/>
      <c r="AD32" s="354"/>
      <c r="AE32" s="354"/>
      <c r="AF32" s="354"/>
      <c r="AK32" s="358"/>
    </row>
    <row r="33" spans="2:37" s="347" customFormat="1" ht="25.8" customHeight="1">
      <c r="B33" s="361"/>
      <c r="C33" s="1007"/>
      <c r="D33" s="1007"/>
      <c r="E33" s="1007"/>
      <c r="F33" s="1007"/>
      <c r="G33" s="584"/>
      <c r="H33" s="577" t="s">
        <v>46</v>
      </c>
      <c r="I33" s="1011" t="s">
        <v>267</v>
      </c>
      <c r="J33" s="1011"/>
      <c r="K33" s="1011"/>
      <c r="L33" s="1011"/>
      <c r="M33" s="1011"/>
      <c r="N33" s="1011"/>
      <c r="O33" s="1011"/>
      <c r="P33" s="1011"/>
      <c r="Q33" s="1011"/>
      <c r="R33" s="1011"/>
      <c r="S33" s="1011"/>
      <c r="T33" s="741"/>
      <c r="U33" s="742"/>
      <c r="V33" s="740" t="s">
        <v>50</v>
      </c>
      <c r="W33" s="584"/>
      <c r="X33" s="733"/>
      <c r="Y33" s="733"/>
      <c r="Z33" s="733"/>
      <c r="AA33" s="584"/>
      <c r="AB33" s="363"/>
      <c r="AC33" s="583"/>
      <c r="AD33" s="354"/>
      <c r="AE33" s="354"/>
      <c r="AF33" s="354"/>
      <c r="AK33" s="358"/>
    </row>
    <row r="34" spans="2:37" s="347" customFormat="1" ht="7.2" customHeight="1">
      <c r="B34" s="361"/>
      <c r="C34" s="1007"/>
      <c r="D34" s="1007"/>
      <c r="E34" s="1007"/>
      <c r="F34" s="1007"/>
      <c r="G34" s="584"/>
      <c r="H34" s="739"/>
      <c r="I34" s="356"/>
      <c r="J34" s="356"/>
      <c r="K34" s="356"/>
      <c r="L34" s="356"/>
      <c r="M34" s="356"/>
      <c r="N34" s="356"/>
      <c r="O34" s="356"/>
      <c r="P34" s="356"/>
      <c r="Q34" s="356"/>
      <c r="R34" s="356"/>
      <c r="S34" s="356"/>
      <c r="T34" s="584"/>
      <c r="U34" s="584"/>
      <c r="V34" s="343"/>
      <c r="W34" s="584"/>
      <c r="X34" s="733"/>
      <c r="Y34" s="733"/>
      <c r="Z34" s="733"/>
      <c r="AA34" s="584"/>
      <c r="AB34" s="363"/>
      <c r="AC34" s="583"/>
      <c r="AD34" s="354"/>
      <c r="AE34" s="354"/>
      <c r="AF34" s="354"/>
      <c r="AK34" s="358"/>
    </row>
    <row r="35" spans="2:37" s="347" customFormat="1" ht="40.5" customHeight="1">
      <c r="B35" s="361"/>
      <c r="C35" s="1007"/>
      <c r="D35" s="1007"/>
      <c r="E35" s="1007"/>
      <c r="F35" s="1007"/>
      <c r="G35" s="584"/>
      <c r="H35" s="578" t="s">
        <v>47</v>
      </c>
      <c r="I35" s="1014" t="s">
        <v>268</v>
      </c>
      <c r="J35" s="1014"/>
      <c r="K35" s="1014"/>
      <c r="L35" s="1014"/>
      <c r="M35" s="1014"/>
      <c r="N35" s="1014"/>
      <c r="O35" s="1014"/>
      <c r="P35" s="1014"/>
      <c r="Q35" s="1014"/>
      <c r="R35" s="1014"/>
      <c r="S35" s="1014"/>
      <c r="T35" s="579"/>
      <c r="U35" s="580"/>
      <c r="V35" s="581" t="s">
        <v>50</v>
      </c>
      <c r="W35" s="584" t="s">
        <v>269</v>
      </c>
      <c r="X35" s="1010" t="s">
        <v>820</v>
      </c>
      <c r="Y35" s="1010"/>
      <c r="Z35" s="1010"/>
      <c r="AA35" s="584"/>
      <c r="AB35" s="1012" t="s">
        <v>271</v>
      </c>
      <c r="AC35" s="1012"/>
      <c r="AD35" s="354"/>
      <c r="AE35" s="354"/>
      <c r="AF35" s="354"/>
      <c r="AK35" s="358"/>
    </row>
    <row r="36" spans="2:37" s="347" customFormat="1" ht="17.399999999999999" customHeight="1">
      <c r="B36" s="361"/>
      <c r="C36" s="1007"/>
      <c r="D36" s="1007"/>
      <c r="E36" s="1007"/>
      <c r="F36" s="1007"/>
      <c r="G36" s="584"/>
      <c r="H36" s="739" t="s">
        <v>811</v>
      </c>
      <c r="I36" s="356"/>
      <c r="J36" s="356"/>
      <c r="K36" s="356"/>
      <c r="L36" s="356"/>
      <c r="M36" s="356"/>
      <c r="N36" s="356"/>
      <c r="O36" s="356"/>
      <c r="P36" s="356"/>
      <c r="Q36" s="356"/>
      <c r="R36" s="356"/>
      <c r="S36" s="356"/>
      <c r="T36" s="584"/>
      <c r="U36" s="584"/>
      <c r="V36" s="343"/>
      <c r="W36" s="584"/>
      <c r="X36" s="733"/>
      <c r="Y36" s="733"/>
      <c r="Z36" s="733"/>
      <c r="AA36" s="584"/>
      <c r="AB36" s="363"/>
      <c r="AC36" s="583"/>
      <c r="AD36" s="354"/>
      <c r="AE36" s="354"/>
      <c r="AF36" s="354"/>
      <c r="AK36" s="358"/>
    </row>
    <row r="37" spans="2:37" s="347" customFormat="1" ht="81" customHeight="1">
      <c r="B37" s="361"/>
      <c r="C37" s="1007"/>
      <c r="D37" s="1007"/>
      <c r="E37" s="1007"/>
      <c r="F37" s="1007"/>
      <c r="G37" s="584"/>
      <c r="H37" s="1621" t="s">
        <v>717</v>
      </c>
      <c r="I37" s="1622" t="s">
        <v>812</v>
      </c>
      <c r="J37" s="1622"/>
      <c r="K37" s="1622"/>
      <c r="L37" s="1622"/>
      <c r="M37" s="1622"/>
      <c r="N37" s="1622"/>
      <c r="O37" s="1622"/>
      <c r="P37" s="1622"/>
      <c r="Q37" s="1622"/>
      <c r="R37" s="1622"/>
      <c r="S37" s="1622"/>
      <c r="T37" s="1623"/>
      <c r="U37" s="1624"/>
      <c r="V37" s="1625" t="s">
        <v>50</v>
      </c>
      <c r="W37" s="584" t="s">
        <v>269</v>
      </c>
      <c r="X37" s="1010" t="s">
        <v>821</v>
      </c>
      <c r="Y37" s="1010"/>
      <c r="Z37" s="1010"/>
      <c r="AA37" s="584"/>
      <c r="AB37" s="1012" t="s">
        <v>271</v>
      </c>
      <c r="AC37" s="1012"/>
      <c r="AD37" s="354"/>
      <c r="AE37" s="354"/>
      <c r="AF37" s="354"/>
      <c r="AK37" s="358"/>
    </row>
    <row r="38" spans="2:37" s="347" customFormat="1" ht="7.2" customHeight="1">
      <c r="B38" s="361"/>
      <c r="C38" s="1007"/>
      <c r="D38" s="1007"/>
      <c r="E38" s="1007"/>
      <c r="F38" s="1007"/>
      <c r="G38" s="584"/>
      <c r="H38" s="1626"/>
      <c r="I38" s="356"/>
      <c r="J38" s="356"/>
      <c r="K38" s="356"/>
      <c r="L38" s="356"/>
      <c r="M38" s="356"/>
      <c r="N38" s="356"/>
      <c r="O38" s="356"/>
      <c r="P38" s="356"/>
      <c r="Q38" s="356"/>
      <c r="R38" s="356"/>
      <c r="S38" s="356"/>
      <c r="T38" s="584"/>
      <c r="U38" s="584"/>
      <c r="V38" s="343"/>
      <c r="W38" s="584"/>
      <c r="X38" s="733"/>
      <c r="Y38" s="733"/>
      <c r="Z38" s="733"/>
      <c r="AA38" s="584"/>
      <c r="AB38" s="363"/>
      <c r="AC38" s="583"/>
      <c r="AD38" s="354"/>
      <c r="AE38" s="354"/>
      <c r="AF38" s="354"/>
      <c r="AK38" s="358"/>
    </row>
    <row r="39" spans="2:37" s="347" customFormat="1">
      <c r="B39" s="361"/>
      <c r="C39" s="1007"/>
      <c r="D39" s="1007"/>
      <c r="E39" s="1007"/>
      <c r="F39" s="1007"/>
      <c r="G39" s="584"/>
      <c r="H39" s="591" t="s">
        <v>49</v>
      </c>
      <c r="I39" s="592"/>
      <c r="J39" s="592"/>
      <c r="K39" s="592"/>
      <c r="L39" s="592"/>
      <c r="M39" s="592"/>
      <c r="N39" s="592"/>
      <c r="O39" s="592"/>
      <c r="P39" s="592"/>
      <c r="Q39" s="592"/>
      <c r="R39" s="592"/>
      <c r="S39" s="592"/>
      <c r="T39" s="593"/>
      <c r="U39" s="593"/>
      <c r="V39" s="594"/>
      <c r="W39" s="593"/>
      <c r="X39" s="595"/>
      <c r="Y39" s="595"/>
      <c r="Z39" s="733"/>
      <c r="AA39" s="584"/>
      <c r="AB39" s="363"/>
      <c r="AC39" s="583"/>
      <c r="AD39" s="354"/>
      <c r="AE39" s="354"/>
      <c r="AF39" s="354"/>
      <c r="AK39" s="358"/>
    </row>
    <row r="40" spans="2:37" s="347" customFormat="1">
      <c r="B40" s="361"/>
      <c r="C40" s="1007"/>
      <c r="D40" s="1007"/>
      <c r="E40" s="1007"/>
      <c r="F40" s="1007"/>
      <c r="G40" s="584"/>
      <c r="H40" s="1627" t="s">
        <v>814</v>
      </c>
      <c r="I40" s="1628" t="s">
        <v>815</v>
      </c>
      <c r="J40" s="1628"/>
      <c r="K40" s="1628"/>
      <c r="L40" s="1628"/>
      <c r="M40" s="1628"/>
      <c r="N40" s="1628"/>
      <c r="O40" s="1628"/>
      <c r="P40" s="1628"/>
      <c r="Q40" s="1628"/>
      <c r="R40" s="1628"/>
      <c r="S40" s="1628"/>
      <c r="T40" s="1628"/>
      <c r="U40" s="1628"/>
      <c r="V40" s="1628"/>
      <c r="W40" s="1629"/>
      <c r="X40" s="1629"/>
      <c r="Y40" s="1629"/>
      <c r="Z40" s="733"/>
      <c r="AA40" s="584"/>
      <c r="AB40" s="1630" t="s">
        <v>271</v>
      </c>
      <c r="AC40" s="1631"/>
      <c r="AD40" s="354"/>
      <c r="AE40" s="354"/>
      <c r="AF40" s="354"/>
      <c r="AK40" s="358"/>
    </row>
    <row r="41" spans="2:37" s="347" customFormat="1">
      <c r="B41" s="361"/>
      <c r="C41" s="1007"/>
      <c r="D41" s="1007"/>
      <c r="E41" s="1007"/>
      <c r="F41" s="1007"/>
      <c r="G41" s="584"/>
      <c r="H41" s="1627"/>
      <c r="I41" s="1628"/>
      <c r="J41" s="1628"/>
      <c r="K41" s="1628"/>
      <c r="L41" s="1628"/>
      <c r="M41" s="1628"/>
      <c r="N41" s="1628"/>
      <c r="O41" s="1628"/>
      <c r="P41" s="1628"/>
      <c r="Q41" s="1628"/>
      <c r="R41" s="1628"/>
      <c r="S41" s="1628"/>
      <c r="T41" s="1628"/>
      <c r="U41" s="1628"/>
      <c r="V41" s="1628"/>
      <c r="W41" s="584"/>
      <c r="X41" s="733"/>
      <c r="Y41" s="733"/>
      <c r="Z41" s="733"/>
      <c r="AA41" s="584"/>
      <c r="AB41" s="1630"/>
      <c r="AC41" s="1631"/>
      <c r="AD41" s="354"/>
      <c r="AE41" s="354"/>
      <c r="AF41" s="354"/>
      <c r="AK41" s="358"/>
    </row>
    <row r="42" spans="2:37" s="347" customFormat="1">
      <c r="B42" s="361"/>
      <c r="C42" s="1007"/>
      <c r="D42" s="1007"/>
      <c r="E42" s="1007"/>
      <c r="F42" s="1007"/>
      <c r="G42" s="584"/>
      <c r="H42" s="1632" t="s">
        <v>819</v>
      </c>
      <c r="I42" s="597"/>
      <c r="J42" s="597"/>
      <c r="K42" s="597"/>
      <c r="L42" s="597"/>
      <c r="M42" s="597"/>
      <c r="N42" s="597"/>
      <c r="O42" s="597"/>
      <c r="P42" s="597"/>
      <c r="Q42" s="597"/>
      <c r="R42" s="597"/>
      <c r="S42" s="597"/>
      <c r="T42" s="597"/>
      <c r="U42" s="597"/>
      <c r="V42" s="597"/>
      <c r="W42" s="584"/>
      <c r="X42" s="733"/>
      <c r="Y42" s="733"/>
      <c r="Z42" s="733"/>
      <c r="AA42" s="584"/>
      <c r="AB42" s="363"/>
      <c r="AC42" s="583"/>
      <c r="AD42" s="354"/>
      <c r="AE42" s="354"/>
      <c r="AF42" s="354"/>
      <c r="AK42" s="358"/>
    </row>
    <row r="43" spans="2:37" s="347" customFormat="1" ht="6" customHeight="1">
      <c r="B43" s="361"/>
      <c r="C43" s="1007"/>
      <c r="D43" s="1007"/>
      <c r="E43" s="1007"/>
      <c r="F43" s="1007"/>
      <c r="G43" s="584"/>
      <c r="H43" s="596"/>
      <c r="I43" s="597"/>
      <c r="J43" s="597"/>
      <c r="K43" s="597"/>
      <c r="L43" s="597"/>
      <c r="M43" s="597"/>
      <c r="N43" s="597"/>
      <c r="O43" s="597"/>
      <c r="P43" s="597"/>
      <c r="Q43" s="597"/>
      <c r="R43" s="597"/>
      <c r="S43" s="597"/>
      <c r="T43" s="597"/>
      <c r="U43" s="597"/>
      <c r="V43" s="597"/>
      <c r="W43" s="584"/>
      <c r="X43" s="733"/>
      <c r="Y43" s="733"/>
      <c r="Z43" s="733"/>
      <c r="AA43" s="584"/>
      <c r="AB43" s="363"/>
      <c r="AC43" s="583"/>
      <c r="AD43" s="354"/>
      <c r="AE43" s="354"/>
      <c r="AF43" s="354"/>
      <c r="AK43" s="358"/>
    </row>
    <row r="44" spans="2:37" s="347" customFormat="1">
      <c r="B44" s="361"/>
      <c r="C44" s="1007"/>
      <c r="D44" s="1007"/>
      <c r="E44" s="1007"/>
      <c r="F44" s="1007"/>
      <c r="G44" s="584"/>
      <c r="H44" s="739" t="s">
        <v>272</v>
      </c>
      <c r="I44" s="356"/>
      <c r="J44" s="356"/>
      <c r="K44" s="356"/>
      <c r="L44" s="356"/>
      <c r="M44" s="356"/>
      <c r="N44" s="356"/>
      <c r="O44" s="356"/>
      <c r="P44" s="356"/>
      <c r="Q44" s="356"/>
      <c r="R44" s="356"/>
      <c r="S44" s="356"/>
      <c r="T44" s="584"/>
      <c r="U44" s="584"/>
      <c r="V44" s="343"/>
      <c r="W44" s="584"/>
      <c r="X44" s="733"/>
      <c r="Y44" s="733"/>
      <c r="Z44" s="733"/>
      <c r="AA44" s="584"/>
      <c r="AB44" s="363"/>
      <c r="AC44" s="583"/>
      <c r="AD44" s="354"/>
      <c r="AE44" s="354"/>
      <c r="AF44" s="354"/>
      <c r="AK44" s="358"/>
    </row>
    <row r="45" spans="2:37" s="347" customFormat="1" ht="40.799999999999997" customHeight="1">
      <c r="B45" s="361"/>
      <c r="C45" s="1007"/>
      <c r="D45" s="1007"/>
      <c r="E45" s="1007"/>
      <c r="F45" s="1007"/>
      <c r="G45" s="584"/>
      <c r="H45" s="690" t="s">
        <v>813</v>
      </c>
      <c r="I45" s="606" t="s">
        <v>273</v>
      </c>
      <c r="J45" s="590"/>
      <c r="K45" s="590"/>
      <c r="L45" s="590"/>
      <c r="M45" s="291" t="s">
        <v>274</v>
      </c>
      <c r="N45" s="364"/>
      <c r="O45" s="364"/>
      <c r="P45" s="364"/>
      <c r="Q45" s="364"/>
      <c r="R45" s="364"/>
      <c r="S45" s="364"/>
      <c r="T45" s="742"/>
      <c r="U45" s="742"/>
      <c r="V45" s="740" t="s">
        <v>50</v>
      </c>
      <c r="W45" s="584" t="s">
        <v>269</v>
      </c>
      <c r="X45" s="1010" t="s">
        <v>275</v>
      </c>
      <c r="Y45" s="1010"/>
      <c r="Z45" s="1010"/>
      <c r="AA45" s="584"/>
      <c r="AB45" s="1012" t="s">
        <v>271</v>
      </c>
      <c r="AC45" s="1012"/>
      <c r="AD45" s="354"/>
      <c r="AE45" s="354"/>
      <c r="AF45" s="354"/>
      <c r="AK45" s="358"/>
    </row>
    <row r="46" spans="2:37" s="347" customFormat="1" ht="6.6" customHeight="1">
      <c r="B46" s="361"/>
      <c r="C46" s="1007"/>
      <c r="D46" s="1007"/>
      <c r="E46" s="1007"/>
      <c r="F46" s="1007"/>
      <c r="G46" s="584"/>
      <c r="H46" s="354"/>
      <c r="I46" s="306"/>
      <c r="J46" s="306"/>
      <c r="K46" s="306"/>
      <c r="L46" s="306"/>
      <c r="M46" s="306"/>
      <c r="N46" s="307"/>
      <c r="O46" s="307"/>
      <c r="P46" s="307"/>
      <c r="Q46" s="307"/>
      <c r="R46" s="307"/>
      <c r="S46" s="307"/>
      <c r="T46" s="584"/>
      <c r="U46" s="584"/>
      <c r="V46" s="343"/>
      <c r="W46" s="584"/>
      <c r="X46" s="733"/>
      <c r="Y46" s="733"/>
      <c r="Z46" s="733"/>
      <c r="AA46" s="584"/>
      <c r="AB46" s="363"/>
      <c r="AC46" s="583"/>
      <c r="AD46" s="354"/>
      <c r="AE46" s="354"/>
      <c r="AF46" s="354"/>
      <c r="AK46" s="358"/>
    </row>
    <row r="47" spans="2:37" s="347" customFormat="1" ht="16.2" customHeight="1">
      <c r="B47" s="361"/>
      <c r="C47" s="1007"/>
      <c r="D47" s="1007"/>
      <c r="E47" s="1007"/>
      <c r="F47" s="1007"/>
      <c r="G47" s="584"/>
      <c r="H47" s="591" t="s">
        <v>816</v>
      </c>
      <c r="I47" s="607"/>
      <c r="J47" s="592"/>
      <c r="K47" s="592"/>
      <c r="L47" s="592"/>
      <c r="M47" s="592"/>
      <c r="N47" s="592"/>
      <c r="O47" s="592"/>
      <c r="P47" s="592"/>
      <c r="Q47" s="592"/>
      <c r="R47" s="592"/>
      <c r="S47" s="592"/>
      <c r="T47" s="593"/>
      <c r="U47" s="593"/>
      <c r="V47" s="594"/>
      <c r="W47" s="593"/>
      <c r="X47" s="595"/>
      <c r="Y47" s="595"/>
      <c r="Z47" s="733"/>
      <c r="AA47" s="584"/>
      <c r="AB47" s="363"/>
      <c r="AC47" s="583"/>
      <c r="AD47" s="354"/>
      <c r="AE47" s="354"/>
      <c r="AF47" s="354"/>
      <c r="AK47" s="358"/>
    </row>
    <row r="48" spans="2:37" s="347" customFormat="1" ht="16.8" customHeight="1">
      <c r="B48" s="353"/>
      <c r="C48" s="1007"/>
      <c r="D48" s="1007"/>
      <c r="E48" s="1007"/>
      <c r="F48" s="1007"/>
      <c r="G48" s="589"/>
      <c r="H48" s="598" t="s">
        <v>817</v>
      </c>
      <c r="I48" s="1633" t="s">
        <v>818</v>
      </c>
      <c r="J48" s="1634"/>
      <c r="K48" s="1634"/>
      <c r="L48" s="1634"/>
      <c r="M48" s="1634"/>
      <c r="N48" s="1634"/>
      <c r="O48" s="1634"/>
      <c r="P48" s="1634"/>
      <c r="Q48" s="1634"/>
      <c r="R48" s="1634"/>
      <c r="S48" s="1634"/>
      <c r="T48" s="1634"/>
      <c r="U48" s="1634"/>
      <c r="V48" s="1634"/>
      <c r="W48" s="603"/>
      <c r="X48" s="600"/>
      <c r="Y48" s="600"/>
      <c r="Z48" s="584"/>
      <c r="AA48" s="589"/>
      <c r="AB48" s="1012" t="s">
        <v>271</v>
      </c>
      <c r="AC48" s="1012"/>
      <c r="AD48" s="354"/>
    </row>
    <row r="49" spans="2:30" s="347" customFormat="1" ht="7.2" customHeight="1">
      <c r="B49" s="344"/>
      <c r="C49" s="1007"/>
      <c r="D49" s="1007"/>
      <c r="E49" s="1007"/>
      <c r="F49" s="1007"/>
      <c r="G49" s="351"/>
      <c r="H49" s="351"/>
      <c r="I49" s="351"/>
      <c r="J49" s="351"/>
      <c r="K49" s="351"/>
      <c r="L49" s="351"/>
      <c r="M49" s="351"/>
      <c r="N49" s="351"/>
      <c r="O49" s="351"/>
      <c r="P49" s="351"/>
      <c r="Q49" s="351"/>
      <c r="R49" s="351"/>
      <c r="S49" s="351"/>
      <c r="T49" s="351"/>
      <c r="U49" s="351"/>
      <c r="V49" s="351"/>
      <c r="W49" s="351"/>
      <c r="X49" s="351"/>
      <c r="Y49" s="351"/>
      <c r="Z49" s="351"/>
      <c r="AA49" s="351"/>
      <c r="AB49" s="344"/>
      <c r="AC49" s="355"/>
      <c r="AD49" s="354"/>
    </row>
    <row r="50" spans="2:30" s="347" customFormat="1" ht="33" customHeight="1">
      <c r="B50" s="1006" t="s">
        <v>332</v>
      </c>
      <c r="C50" s="1006"/>
      <c r="D50" s="1006"/>
      <c r="E50" s="1006"/>
      <c r="F50" s="1006"/>
      <c r="G50" s="1006"/>
      <c r="H50" s="1006"/>
      <c r="I50" s="1006"/>
      <c r="J50" s="1006"/>
      <c r="K50" s="1006"/>
      <c r="L50" s="1006"/>
      <c r="M50" s="1006"/>
      <c r="N50" s="1006"/>
      <c r="O50" s="1006"/>
      <c r="P50" s="1006"/>
      <c r="Q50" s="1006"/>
      <c r="R50" s="1006"/>
      <c r="S50" s="1006"/>
      <c r="T50" s="1006"/>
      <c r="U50" s="1006"/>
      <c r="V50" s="1006"/>
      <c r="W50" s="1006"/>
      <c r="X50" s="1006"/>
      <c r="Y50" s="1006"/>
      <c r="Z50" s="1006"/>
      <c r="AA50" s="1006"/>
      <c r="AB50" s="1006"/>
      <c r="AC50" s="1006"/>
      <c r="AD50" s="354"/>
    </row>
    <row r="51" spans="2:30" s="347" customFormat="1">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54"/>
    </row>
    <row r="52" spans="2:30" s="346" customFormat="1">
      <c r="B52" s="357"/>
      <c r="C52" s="34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row>
    <row r="53" spans="2:30" s="346" customFormat="1">
      <c r="B53" s="357"/>
      <c r="C53" s="345"/>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row>
    <row r="54" spans="2:30" s="346" customFormat="1">
      <c r="B54" s="357"/>
      <c r="C54" s="345"/>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row>
    <row r="55" spans="2:30" s="346" customFormat="1">
      <c r="B55" s="357"/>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row>
    <row r="56" spans="2:30" s="346" customFormat="1">
      <c r="B56" s="357"/>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row>
    <row r="57" spans="2:30" s="346" customFormat="1">
      <c r="B57" s="357"/>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row>
    <row r="100" spans="1:1" ht="409.6">
      <c r="A100" s="374" t="s">
        <v>346</v>
      </c>
    </row>
  </sheetData>
  <sheetProtection selectLockedCells="1" selectUnlockedCells="1"/>
  <mergeCells count="41">
    <mergeCell ref="I19:V20"/>
    <mergeCell ref="H19:H20"/>
    <mergeCell ref="AB24:AC24"/>
    <mergeCell ref="B2:AC2"/>
    <mergeCell ref="B4:F4"/>
    <mergeCell ref="B5:F5"/>
    <mergeCell ref="G5:AC5"/>
    <mergeCell ref="B6:F6"/>
    <mergeCell ref="G6:AC6"/>
    <mergeCell ref="X45:Z45"/>
    <mergeCell ref="AB45:AC45"/>
    <mergeCell ref="H32:V32"/>
    <mergeCell ref="B7:F7"/>
    <mergeCell ref="G7:AC7"/>
    <mergeCell ref="H11:V11"/>
    <mergeCell ref="I12:S12"/>
    <mergeCell ref="I16:S16"/>
    <mergeCell ref="X16:Z16"/>
    <mergeCell ref="AB16:AC16"/>
    <mergeCell ref="I14:S14"/>
    <mergeCell ref="X14:Z14"/>
    <mergeCell ref="AB14:AC14"/>
    <mergeCell ref="C10:F28"/>
    <mergeCell ref="AB19:AC20"/>
    <mergeCell ref="AB27:AC27"/>
    <mergeCell ref="B50:AC50"/>
    <mergeCell ref="C31:F49"/>
    <mergeCell ref="I27:V27"/>
    <mergeCell ref="H40:H41"/>
    <mergeCell ref="X24:Z24"/>
    <mergeCell ref="I48:V48"/>
    <mergeCell ref="AB48:AC48"/>
    <mergeCell ref="I33:S33"/>
    <mergeCell ref="I35:S35"/>
    <mergeCell ref="X35:Z35"/>
    <mergeCell ref="AB35:AC35"/>
    <mergeCell ref="I37:S37"/>
    <mergeCell ref="X37:Z37"/>
    <mergeCell ref="AB37:AC37"/>
    <mergeCell ref="I40:V41"/>
    <mergeCell ref="AB40:AC41"/>
  </mergeCells>
  <phoneticPr fontId="5"/>
  <printOptions horizontalCentered="1"/>
  <pageMargins left="0.59055118110236227" right="0.59055118110236227" top="0.39370078740157483" bottom="0.31496062992125984" header="0.51181102362204722"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37</vt:i4>
      </vt:variant>
    </vt:vector>
  </HeadingPairs>
  <TitlesOfParts>
    <vt:vector size="60" baseType="lpstr">
      <vt:lpstr>【必須】チェックシート </vt:lpstr>
      <vt:lpstr>別紙２</vt:lpstr>
      <vt:lpstr>別紙２②【必須】届出書（２枚目） (新4月～)</vt:lpstr>
      <vt:lpstr>別紙33（夜間看護体制） </vt:lpstr>
      <vt:lpstr>別紙34-2(看取り介護)</vt:lpstr>
      <vt:lpstr>別紙12-2（認知症専門ケア）</vt:lpstr>
      <vt:lpstr>別紙14-6（サービス提供体制）</vt:lpstr>
      <vt:lpstr>加算様式１（短期利用） </vt:lpstr>
      <vt:lpstr>別紙32（入居継続支援加算）</vt:lpstr>
      <vt:lpstr>別紙32-2（テクノロジーの導入入居継続支援加算） </vt:lpstr>
      <vt:lpstr>別紙28（生産性向上推進体制加算）</vt:lpstr>
      <vt:lpstr>別紙28②　別紙 成果の確認の根拠データ</vt:lpstr>
      <vt:lpstr>別紙35　高齢者施設等感染対策向上加算</vt:lpstr>
      <vt:lpstr>参考計算書Ａ（有資格者の割合） </vt:lpstr>
      <vt:lpstr>参考計算書B（勤続年数） </vt:lpstr>
      <vt:lpstr>参考計算書Ｃ（常勤職員の割合） </vt:lpstr>
      <vt:lpstr>参考計算書D（有資格者の割合・勤続年数） </vt:lpstr>
      <vt:lpstr>標準様式１（勤務表）</vt:lpstr>
      <vt:lpstr>標準様式１（勤務表_シフト記号表）</vt:lpstr>
      <vt:lpstr>記入方法</vt:lpstr>
      <vt:lpstr>【記載例】標準様式１（勤務表）</vt:lpstr>
      <vt:lpstr>【記載例】標準様式１（勤務表_シフト記号表）</vt:lpstr>
      <vt:lpstr>プルダウン・リスト</vt:lpstr>
      <vt:lpstr>'別紙32（入居継続支援加算）'!_____xlnm.Print_Area</vt:lpstr>
      <vt:lpstr>'別紙28（生産性向上推進体制加算）'!____xlnm.Print_Area</vt:lpstr>
      <vt:lpstr>'別紙32-2（テクノロジーの導入入居継続支援加算） '!____xlnm.Print_Area</vt:lpstr>
      <vt:lpstr>'別紙14-6（サービス提供体制）'!__xlnm.Print_Area</vt:lpstr>
      <vt:lpstr>'標準様式１（勤務表_シフト記号表）'!【記載例】シフト記号</vt:lpstr>
      <vt:lpstr>【記載例】シフト記号</vt:lpstr>
      <vt:lpstr>'標準様式１（勤務表_シフト記号表）'!【記載例】シフト記号表</vt:lpstr>
      <vt:lpstr>【記載例】シフト記号表</vt:lpstr>
      <vt:lpstr>'【記載例】標準様式１（勤務表）'!Print_Area</vt:lpstr>
      <vt:lpstr>'【記載例】標準様式１（勤務表_シフト記号表）'!Print_Area</vt:lpstr>
      <vt:lpstr>'【必須】チェックシート '!Print_Area</vt:lpstr>
      <vt:lpstr>記入方法!Print_Area</vt:lpstr>
      <vt:lpstr>'参考計算書B（勤続年数） '!Print_Area</vt:lpstr>
      <vt:lpstr>'参考計算書Ｃ（常勤職員の割合） '!Print_Area</vt:lpstr>
      <vt:lpstr>'参考計算書D（有資格者の割合・勤続年数） '!Print_Area</vt:lpstr>
      <vt:lpstr>'標準様式１（勤務表）'!Print_Area</vt:lpstr>
      <vt:lpstr>'標準様式１（勤務表_シフト記号表）'!Print_Area</vt:lpstr>
      <vt:lpstr>'別紙14-6（サービス提供体制）'!Print_Area</vt:lpstr>
      <vt:lpstr>別紙２!Print_Area</vt:lpstr>
      <vt:lpstr>'別紙２②【必須】届出書（２枚目） (新4月～)'!Print_Area</vt:lpstr>
      <vt:lpstr>'別紙28（生産性向上推進体制加算）'!Print_Area</vt:lpstr>
      <vt:lpstr>'別紙28②　別紙 成果の確認の根拠データ'!Print_Area</vt:lpstr>
      <vt:lpstr>'別紙32（入居継続支援加算）'!Print_Area</vt:lpstr>
      <vt:lpstr>'別紙32-2（テクノロジーの導入入居継続支援加算） '!Print_Area</vt:lpstr>
      <vt:lpstr>'別紙33（夜間看護体制） '!Print_Area</vt:lpstr>
      <vt:lpstr>'別紙34-2(看取り介護)'!Print_Area</vt:lpstr>
      <vt:lpstr>'別紙35　高齢者施設等感染対策向上加算'!Print_Area</vt:lpstr>
      <vt:lpstr>'【記載例】標準様式１（勤務表）'!Print_Titles</vt:lpstr>
      <vt:lpstr>'標準様式１（勤務表）'!Print_Titles</vt:lpstr>
      <vt:lpstr>シフト記号表</vt:lpstr>
      <vt:lpstr>介護職員</vt:lpstr>
      <vt:lpstr>看護職員</vt:lpstr>
      <vt:lpstr>管理者</vt:lpstr>
      <vt:lpstr>機能訓練指導員</vt:lpstr>
      <vt:lpstr>計画作成担当者</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染谷　直史</dc:creator>
  <cp:lastModifiedBy>東京都</cp:lastModifiedBy>
  <cp:lastPrinted>2024-03-26T06:11:01Z</cp:lastPrinted>
  <dcterms:created xsi:type="dcterms:W3CDTF">1997-01-08T22:48:59Z</dcterms:created>
  <dcterms:modified xsi:type="dcterms:W3CDTF">2024-03-26T09:25:20Z</dcterms:modified>
</cp:coreProperties>
</file>