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40" windowHeight="9225" tabRatio="708" activeTab="0"/>
  </bookViews>
  <sheets>
    <sheet name="事業費等一覧【様式】" sheetId="1" r:id="rId1"/>
    <sheet name="（記入例）事業費等一覧【様式】" sheetId="2" r:id="rId2"/>
  </sheets>
  <definedNames>
    <definedName name="_xlnm.Print_Area" localSheetId="1">'（記入例）事業費等一覧【様式】'!$A$1:$P$58</definedName>
    <definedName name="_xlnm.Print_Area" localSheetId="0">'事業費等一覧【様式】'!$A$1:$P$58</definedName>
    <definedName name="Z_D3D8BAF4_BD87_4EAE_A5A9_00D10A04ACA5_.wvu.PrintArea" localSheetId="1" hidden="1">'（記入例）事業費等一覧【様式】'!$C$3:$Q$59</definedName>
    <definedName name="Z_D3D8BAF4_BD87_4EAE_A5A9_00D10A04ACA5_.wvu.PrintArea" localSheetId="0" hidden="1">'事業費等一覧【様式】'!$C$3:$Q$59</definedName>
  </definedNames>
  <calcPr fullCalcOnLoad="1"/>
</workbook>
</file>

<file path=xl/sharedStrings.xml><?xml version="1.0" encoding="utf-8"?>
<sst xmlns="http://schemas.openxmlformats.org/spreadsheetml/2006/main" count="155" uniqueCount="53">
  <si>
    <t>計</t>
  </si>
  <si>
    <t>合　　　　　　　　　計</t>
  </si>
  <si>
    <t>施設名：</t>
  </si>
  <si>
    <t>法人名：</t>
  </si>
  <si>
    <t>協調融資</t>
  </si>
  <si>
    <t>法人自己資金</t>
  </si>
  <si>
    <t>法人事務費</t>
  </si>
  <si>
    <t>運転資金</t>
  </si>
  <si>
    <t>整備費</t>
  </si>
  <si>
    <t>用地費</t>
  </si>
  <si>
    <t>工事請負費</t>
  </si>
  <si>
    <t>工事事務費</t>
  </si>
  <si>
    <t>備品</t>
  </si>
  <si>
    <t>東京都補助金</t>
  </si>
  <si>
    <t>小　　　計</t>
  </si>
  <si>
    <t>自己資金</t>
  </si>
  <si>
    <t>資金総額（＝事業費合計額）（Ｃ）</t>
  </si>
  <si>
    <t>事業費・資金調達内訳等一覧表</t>
  </si>
  <si>
    <t>１　事業費</t>
  </si>
  <si>
    <t>補助金内訳（再掲）</t>
  </si>
  <si>
    <t>自 己 資 金 計</t>
  </si>
  <si>
    <t>借入金内訳（再掲）</t>
  </si>
  <si>
    <t>自己資金内訳（再掲）</t>
  </si>
  <si>
    <t>区市町村補助金</t>
  </si>
  <si>
    <t>福祉医療機構借入金</t>
  </si>
  <si>
    <t>２　資金調達内訳</t>
  </si>
  <si>
    <t>（チェック）</t>
  </si>
  <si>
    <t>合計</t>
  </si>
  <si>
    <t>寄附金（（医社）○○会）</t>
  </si>
  <si>
    <t>寄附金（（医社）○○会）</t>
  </si>
  <si>
    <t>○○サービス</t>
  </si>
  <si>
    <t>（福）○○会</t>
  </si>
  <si>
    <t>自己資金合計</t>
  </si>
  <si>
    <t>充当可能自己資金</t>
  </si>
  <si>
    <t>借入比率（償還補助額を除く）</t>
  </si>
  <si>
    <t>（チェック）</t>
  </si>
  <si>
    <t>その他</t>
  </si>
  <si>
    <t>他の整備計画</t>
  </si>
  <si>
    <r>
      <t xml:space="preserve">全事業の合計
</t>
    </r>
    <r>
      <rPr>
        <sz val="9"/>
        <rFont val="ＭＳ 明朝"/>
        <family val="1"/>
      </rPr>
      <t>(本計画＋他の整備計画）</t>
    </r>
  </si>
  <si>
    <t>延床面積</t>
  </si>
  <si>
    <t>再掲</t>
  </si>
  <si>
    <t>東京都補助金</t>
  </si>
  <si>
    <t>補　助　金　計</t>
  </si>
  <si>
    <t>寄附金計</t>
  </si>
  <si>
    <t>借　入　金　計（Ａ)</t>
  </si>
  <si>
    <t>償還補助額（Ｂ）</t>
  </si>
  <si>
    <t>借入比率（Ｄ＝（Ａ－Ｂ）／Ｃ）</t>
  </si>
  <si>
    <t>地域密着型特養</t>
  </si>
  <si>
    <t>（看護）小規模多
機能型居宅介護</t>
  </si>
  <si>
    <t>補助金（補助金名）</t>
  </si>
  <si>
    <t>比率</t>
  </si>
  <si>
    <t>-</t>
  </si>
  <si>
    <t>【様式11】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</si>
</sst>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&quot;円≦&quot;"/>
    <numFmt numFmtId="197" formatCode="#,###&quot;円&quot;"/>
    <numFmt numFmtId="198" formatCode="#,##0.00&quot;㎡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ゴシック"/>
      <family val="3"/>
    </font>
    <font>
      <b/>
      <sz val="26"/>
      <name val="ＭＳ ゴシック"/>
      <family val="3"/>
    </font>
    <font>
      <sz val="10"/>
      <name val="ＭＳ Ｐゴシック"/>
      <family val="3"/>
    </font>
    <font>
      <sz val="11"/>
      <name val="HGSｺﾞｼｯｸM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b/>
      <sz val="12"/>
      <color indexed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medium"/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2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right" vertical="center"/>
    </xf>
    <xf numFmtId="38" fontId="2" fillId="0" borderId="10" xfId="50" applyFont="1" applyBorder="1" applyAlignment="1">
      <alignment horizontal="center" vertical="center" shrinkToFit="1"/>
    </xf>
    <xf numFmtId="38" fontId="2" fillId="0" borderId="0" xfId="50" applyFont="1" applyFill="1" applyBorder="1" applyAlignment="1">
      <alignment horizontal="center" vertical="center" textRotation="255"/>
    </xf>
    <xf numFmtId="38" fontId="2" fillId="0" borderId="0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center" vertical="center"/>
    </xf>
    <xf numFmtId="38" fontId="2" fillId="0" borderId="0" xfId="50" applyFont="1" applyFill="1" applyBorder="1" applyAlignment="1">
      <alignment vertical="center"/>
    </xf>
    <xf numFmtId="38" fontId="2" fillId="0" borderId="0" xfId="50" applyFont="1" applyFill="1" applyAlignment="1">
      <alignment vertical="center"/>
    </xf>
    <xf numFmtId="38" fontId="5" fillId="0" borderId="11" xfId="50" applyFont="1" applyBorder="1" applyAlignment="1">
      <alignment horizontal="right" vertical="center"/>
    </xf>
    <xf numFmtId="38" fontId="2" fillId="0" borderId="0" xfId="50" applyFont="1" applyFill="1" applyAlignment="1">
      <alignment vertical="center"/>
    </xf>
    <xf numFmtId="38" fontId="5" fillId="0" borderId="12" xfId="50" applyFont="1" applyBorder="1" applyAlignment="1">
      <alignment horizontal="right" vertical="center"/>
    </xf>
    <xf numFmtId="38" fontId="5" fillId="0" borderId="0" xfId="50" applyFont="1" applyFill="1" applyBorder="1" applyAlignment="1">
      <alignment horizontal="center" vertical="center"/>
    </xf>
    <xf numFmtId="38" fontId="5" fillId="0" borderId="12" xfId="50" applyFont="1" applyFill="1" applyBorder="1" applyAlignment="1">
      <alignment horizontal="right" vertical="center" shrinkToFit="1"/>
    </xf>
    <xf numFmtId="38" fontId="5" fillId="0" borderId="13" xfId="50" applyFont="1" applyBorder="1" applyAlignment="1">
      <alignment horizontal="right" vertical="center" shrinkToFit="1"/>
    </xf>
    <xf numFmtId="38" fontId="5" fillId="0" borderId="14" xfId="50" applyFont="1" applyBorder="1" applyAlignment="1">
      <alignment horizontal="right" vertical="center" shrinkToFit="1"/>
    </xf>
    <xf numFmtId="38" fontId="5" fillId="0" borderId="15" xfId="50" applyFont="1" applyBorder="1" applyAlignment="1">
      <alignment horizontal="right" vertical="center" shrinkToFit="1"/>
    </xf>
    <xf numFmtId="38" fontId="2" fillId="0" borderId="0" xfId="50" applyFont="1" applyAlignment="1">
      <alignment vertical="center"/>
    </xf>
    <xf numFmtId="38" fontId="6" fillId="0" borderId="0" xfId="50" applyFont="1" applyAlignment="1">
      <alignment horizontal="center" vertical="center"/>
    </xf>
    <xf numFmtId="38" fontId="3" fillId="0" borderId="0" xfId="50" applyFont="1" applyAlignment="1">
      <alignment vertical="center" shrinkToFit="1"/>
    </xf>
    <xf numFmtId="38" fontId="2" fillId="0" borderId="0" xfId="50" applyFont="1" applyAlignment="1">
      <alignment vertical="center" shrinkToFit="1"/>
    </xf>
    <xf numFmtId="38" fontId="2" fillId="0" borderId="16" xfId="50" applyFont="1" applyBorder="1" applyAlignment="1">
      <alignment horizontal="center" vertical="center" wrapText="1" shrinkToFit="1"/>
    </xf>
    <xf numFmtId="38" fontId="2" fillId="0" borderId="10" xfId="50" applyFont="1" applyBorder="1" applyAlignment="1">
      <alignment horizontal="center" vertical="center" wrapText="1" shrinkToFit="1"/>
    </xf>
    <xf numFmtId="38" fontId="5" fillId="0" borderId="17" xfId="50" applyFont="1" applyBorder="1" applyAlignment="1">
      <alignment horizontal="right" vertical="center"/>
    </xf>
    <xf numFmtId="38" fontId="2" fillId="0" borderId="0" xfId="50" applyFont="1" applyFill="1" applyAlignment="1">
      <alignment vertical="center" shrinkToFit="1"/>
    </xf>
    <xf numFmtId="38" fontId="5" fillId="0" borderId="18" xfId="50" applyFont="1" applyBorder="1" applyAlignment="1">
      <alignment horizontal="right" vertical="center" shrinkToFit="1"/>
    </xf>
    <xf numFmtId="38" fontId="2" fillId="0" borderId="19" xfId="50" applyFont="1" applyFill="1" applyBorder="1" applyAlignment="1">
      <alignment horizontal="left" vertical="center" shrinkToFit="1"/>
    </xf>
    <xf numFmtId="38" fontId="5" fillId="0" borderId="20" xfId="50" applyFont="1" applyBorder="1" applyAlignment="1">
      <alignment horizontal="right" vertical="center" shrinkToFit="1"/>
    </xf>
    <xf numFmtId="38" fontId="2" fillId="0" borderId="11" xfId="50" applyFont="1" applyFill="1" applyBorder="1" applyAlignment="1">
      <alignment horizontal="left" vertical="center" shrinkToFit="1"/>
    </xf>
    <xf numFmtId="38" fontId="5" fillId="0" borderId="17" xfId="50" applyFont="1" applyFill="1" applyBorder="1" applyAlignment="1">
      <alignment horizontal="right" vertical="center" shrinkToFit="1"/>
    </xf>
    <xf numFmtId="38" fontId="4" fillId="0" borderId="0" xfId="50" applyFont="1" applyAlignment="1">
      <alignment vertical="center" shrinkToFit="1"/>
    </xf>
    <xf numFmtId="38" fontId="9" fillId="0" borderId="21" xfId="53" applyFont="1" applyBorder="1" applyAlignment="1">
      <alignment vertical="center"/>
    </xf>
    <xf numFmtId="38" fontId="2" fillId="0" borderId="0" xfId="50" applyFont="1" applyAlignment="1">
      <alignment horizontal="center" vertical="center"/>
    </xf>
    <xf numFmtId="38" fontId="10" fillId="0" borderId="0" xfId="53" applyFont="1" applyFill="1" applyAlignment="1">
      <alignment vertical="center"/>
    </xf>
    <xf numFmtId="38" fontId="11" fillId="0" borderId="0" xfId="50" applyFont="1" applyAlignment="1">
      <alignment horizontal="center" vertical="center"/>
    </xf>
    <xf numFmtId="196" fontId="12" fillId="0" borderId="22" xfId="50" applyNumberFormat="1" applyFont="1" applyBorder="1" applyAlignment="1">
      <alignment horizontal="right" vertical="center"/>
    </xf>
    <xf numFmtId="197" fontId="12" fillId="33" borderId="22" xfId="50" applyNumberFormat="1" applyFont="1" applyFill="1" applyBorder="1" applyAlignment="1">
      <alignment horizontal="right" vertical="center"/>
    </xf>
    <xf numFmtId="10" fontId="13" fillId="0" borderId="22" xfId="42" applyNumberFormat="1" applyFont="1" applyBorder="1" applyAlignment="1">
      <alignment horizontal="right" vertical="center"/>
    </xf>
    <xf numFmtId="198" fontId="53" fillId="33" borderId="16" xfId="50" applyNumberFormat="1" applyFont="1" applyFill="1" applyBorder="1" applyAlignment="1">
      <alignment horizontal="center" vertical="center" wrapText="1" shrinkToFit="1"/>
    </xf>
    <xf numFmtId="198" fontId="53" fillId="33" borderId="10" xfId="50" applyNumberFormat="1" applyFont="1" applyFill="1" applyBorder="1" applyAlignment="1">
      <alignment horizontal="center" vertical="center" wrapText="1" shrinkToFit="1"/>
    </xf>
    <xf numFmtId="198" fontId="53" fillId="33" borderId="10" xfId="50" applyNumberFormat="1" applyFont="1" applyFill="1" applyBorder="1" applyAlignment="1">
      <alignment horizontal="center" vertical="center" shrinkToFit="1"/>
    </xf>
    <xf numFmtId="38" fontId="5" fillId="33" borderId="23" xfId="50" applyFont="1" applyFill="1" applyBorder="1" applyAlignment="1">
      <alignment horizontal="right" vertical="center"/>
    </xf>
    <xf numFmtId="38" fontId="5" fillId="33" borderId="24" xfId="50" applyFont="1" applyFill="1" applyBorder="1" applyAlignment="1">
      <alignment horizontal="right" vertical="center"/>
    </xf>
    <xf numFmtId="38" fontId="5" fillId="33" borderId="25" xfId="50" applyFont="1" applyFill="1" applyBorder="1" applyAlignment="1">
      <alignment horizontal="right" vertical="center"/>
    </xf>
    <xf numFmtId="38" fontId="2" fillId="0" borderId="13" xfId="50" applyFont="1" applyFill="1" applyBorder="1" applyAlignment="1">
      <alignment horizontal="left" vertical="center" shrinkToFit="1"/>
    </xf>
    <xf numFmtId="38" fontId="5" fillId="33" borderId="18" xfId="50" applyFont="1" applyFill="1" applyBorder="1" applyAlignment="1">
      <alignment horizontal="right" vertical="center"/>
    </xf>
    <xf numFmtId="38" fontId="5" fillId="33" borderId="14" xfId="50" applyFont="1" applyFill="1" applyBorder="1" applyAlignment="1">
      <alignment horizontal="right" vertical="center"/>
    </xf>
    <xf numFmtId="38" fontId="5" fillId="33" borderId="13" xfId="50" applyFont="1" applyFill="1" applyBorder="1" applyAlignment="1">
      <alignment horizontal="right" vertical="center"/>
    </xf>
    <xf numFmtId="38" fontId="5" fillId="33" borderId="26" xfId="50" applyFont="1" applyFill="1" applyBorder="1" applyAlignment="1">
      <alignment horizontal="right" vertical="center"/>
    </xf>
    <xf numFmtId="38" fontId="5" fillId="33" borderId="27" xfId="50" applyFont="1" applyFill="1" applyBorder="1" applyAlignment="1">
      <alignment horizontal="right" vertical="center"/>
    </xf>
    <xf numFmtId="38" fontId="5" fillId="33" borderId="19" xfId="50" applyFont="1" applyFill="1" applyBorder="1" applyAlignment="1">
      <alignment horizontal="right" vertical="center"/>
    </xf>
    <xf numFmtId="38" fontId="5" fillId="33" borderId="17" xfId="50" applyFont="1" applyFill="1" applyBorder="1" applyAlignment="1">
      <alignment horizontal="right" vertical="center"/>
    </xf>
    <xf numFmtId="38" fontId="5" fillId="33" borderId="12" xfId="50" applyFont="1" applyFill="1" applyBorder="1" applyAlignment="1">
      <alignment horizontal="right" vertical="center"/>
    </xf>
    <xf numFmtId="38" fontId="5" fillId="33" borderId="11" xfId="50" applyFont="1" applyFill="1" applyBorder="1" applyAlignment="1">
      <alignment horizontal="right" vertical="center"/>
    </xf>
    <xf numFmtId="38" fontId="5" fillId="0" borderId="28" xfId="50" applyFont="1" applyFill="1" applyBorder="1" applyAlignment="1">
      <alignment horizontal="right" vertical="center"/>
    </xf>
    <xf numFmtId="38" fontId="5" fillId="0" borderId="29" xfId="50" applyFont="1" applyFill="1" applyBorder="1" applyAlignment="1">
      <alignment horizontal="right" vertical="center"/>
    </xf>
    <xf numFmtId="38" fontId="5" fillId="0" borderId="30" xfId="50" applyFont="1" applyFill="1" applyBorder="1" applyAlignment="1">
      <alignment horizontal="right" vertical="center"/>
    </xf>
    <xf numFmtId="38" fontId="5" fillId="0" borderId="31" xfId="50" applyFont="1" applyFill="1" applyBorder="1" applyAlignment="1">
      <alignment horizontal="right" vertical="center"/>
    </xf>
    <xf numFmtId="38" fontId="5" fillId="33" borderId="29" xfId="50" applyFont="1" applyFill="1" applyBorder="1" applyAlignment="1">
      <alignment horizontal="right" vertical="center"/>
    </xf>
    <xf numFmtId="38" fontId="5" fillId="33" borderId="30" xfId="50" applyFont="1" applyFill="1" applyBorder="1" applyAlignment="1">
      <alignment horizontal="right" vertical="center"/>
    </xf>
    <xf numFmtId="38" fontId="5" fillId="33" borderId="31" xfId="50" applyFont="1" applyFill="1" applyBorder="1" applyAlignment="1">
      <alignment horizontal="right" vertical="center"/>
    </xf>
    <xf numFmtId="38" fontId="5" fillId="0" borderId="32" xfId="50" applyFont="1" applyFill="1" applyBorder="1" applyAlignment="1">
      <alignment horizontal="right" vertical="center"/>
    </xf>
    <xf numFmtId="38" fontId="5" fillId="0" borderId="33" xfId="50" applyFont="1" applyFill="1" applyBorder="1" applyAlignment="1">
      <alignment horizontal="right" vertical="center"/>
    </xf>
    <xf numFmtId="38" fontId="5" fillId="0" borderId="34" xfId="50" applyFont="1" applyFill="1" applyBorder="1" applyAlignment="1">
      <alignment horizontal="right" vertical="center"/>
    </xf>
    <xf numFmtId="38" fontId="5" fillId="33" borderId="35" xfId="50" applyFont="1" applyFill="1" applyBorder="1" applyAlignment="1">
      <alignment horizontal="right" vertical="center"/>
    </xf>
    <xf numFmtId="38" fontId="5" fillId="33" borderId="36" xfId="50" applyFont="1" applyFill="1" applyBorder="1" applyAlignment="1">
      <alignment horizontal="right" vertical="center"/>
    </xf>
    <xf numFmtId="38" fontId="5" fillId="33" borderId="37" xfId="50" applyFont="1" applyFill="1" applyBorder="1" applyAlignment="1">
      <alignment horizontal="right" vertical="center"/>
    </xf>
    <xf numFmtId="38" fontId="5" fillId="33" borderId="38" xfId="50" applyFont="1" applyFill="1" applyBorder="1" applyAlignment="1">
      <alignment horizontal="right" vertical="center"/>
    </xf>
    <xf numFmtId="38" fontId="5" fillId="0" borderId="39" xfId="50" applyFont="1" applyFill="1" applyBorder="1" applyAlignment="1">
      <alignment horizontal="right" vertical="center"/>
    </xf>
    <xf numFmtId="38" fontId="5" fillId="33" borderId="20" xfId="50" applyFont="1" applyFill="1" applyBorder="1" applyAlignment="1">
      <alignment horizontal="right" vertical="center"/>
    </xf>
    <xf numFmtId="38" fontId="5" fillId="33" borderId="15" xfId="50" applyFont="1" applyFill="1" applyBorder="1" applyAlignment="1">
      <alignment horizontal="right" vertical="center"/>
    </xf>
    <xf numFmtId="38" fontId="5" fillId="33" borderId="40" xfId="50" applyFont="1" applyFill="1" applyBorder="1" applyAlignment="1">
      <alignment horizontal="right" vertical="center"/>
    </xf>
    <xf numFmtId="38" fontId="5" fillId="33" borderId="41" xfId="50" applyFont="1" applyFill="1" applyBorder="1" applyAlignment="1">
      <alignment horizontal="right" vertical="center"/>
    </xf>
    <xf numFmtId="38" fontId="5" fillId="0" borderId="42" xfId="50" applyFont="1" applyFill="1" applyBorder="1" applyAlignment="1">
      <alignment horizontal="right" vertical="center"/>
    </xf>
    <xf numFmtId="38" fontId="5" fillId="33" borderId="43" xfId="50" applyFont="1" applyFill="1" applyBorder="1" applyAlignment="1">
      <alignment horizontal="right" vertical="center"/>
    </xf>
    <xf numFmtId="38" fontId="5" fillId="33" borderId="44" xfId="50" applyFont="1" applyFill="1" applyBorder="1" applyAlignment="1">
      <alignment horizontal="right" vertical="center"/>
    </xf>
    <xf numFmtId="38" fontId="5" fillId="33" borderId="45" xfId="50" applyFont="1" applyFill="1" applyBorder="1" applyAlignment="1">
      <alignment horizontal="right" vertical="center"/>
    </xf>
    <xf numFmtId="38" fontId="5" fillId="33" borderId="46" xfId="50" applyFont="1" applyFill="1" applyBorder="1" applyAlignment="1">
      <alignment horizontal="right" vertical="center"/>
    </xf>
    <xf numFmtId="38" fontId="5" fillId="0" borderId="47" xfId="50" applyFont="1" applyFill="1" applyBorder="1" applyAlignment="1">
      <alignment horizontal="right" vertical="center"/>
    </xf>
    <xf numFmtId="38" fontId="5" fillId="33" borderId="18" xfId="50" applyFont="1" applyFill="1" applyBorder="1" applyAlignment="1">
      <alignment horizontal="right" vertical="center" shrinkToFit="1"/>
    </xf>
    <xf numFmtId="38" fontId="5" fillId="33" borderId="14" xfId="50" applyFont="1" applyFill="1" applyBorder="1" applyAlignment="1">
      <alignment horizontal="right" vertical="center" shrinkToFit="1"/>
    </xf>
    <xf numFmtId="38" fontId="5" fillId="33" borderId="13" xfId="50" applyFont="1" applyFill="1" applyBorder="1" applyAlignment="1">
      <alignment horizontal="right" vertical="center" shrinkToFit="1"/>
    </xf>
    <xf numFmtId="38" fontId="5" fillId="33" borderId="48" xfId="50" applyFont="1" applyFill="1" applyBorder="1" applyAlignment="1">
      <alignment horizontal="right" vertical="center" shrinkToFit="1"/>
    </xf>
    <xf numFmtId="38" fontId="5" fillId="0" borderId="49" xfId="50" applyFont="1" applyFill="1" applyBorder="1" applyAlignment="1">
      <alignment horizontal="right" vertical="center" shrinkToFit="1"/>
    </xf>
    <xf numFmtId="38" fontId="2" fillId="0" borderId="40" xfId="50" applyFont="1" applyFill="1" applyBorder="1" applyAlignment="1">
      <alignment horizontal="left" vertical="center" shrinkToFit="1"/>
    </xf>
    <xf numFmtId="38" fontId="5" fillId="33" borderId="20" xfId="50" applyFont="1" applyFill="1" applyBorder="1" applyAlignment="1">
      <alignment horizontal="right" vertical="center" shrinkToFit="1"/>
    </xf>
    <xf numFmtId="38" fontId="5" fillId="33" borderId="15" xfId="50" applyFont="1" applyFill="1" applyBorder="1" applyAlignment="1">
      <alignment horizontal="right" vertical="center" shrinkToFit="1"/>
    </xf>
    <xf numFmtId="38" fontId="5" fillId="33" borderId="40" xfId="50" applyFont="1" applyFill="1" applyBorder="1" applyAlignment="1">
      <alignment horizontal="right" vertical="center" shrinkToFit="1"/>
    </xf>
    <xf numFmtId="38" fontId="5" fillId="33" borderId="41" xfId="50" applyFont="1" applyFill="1" applyBorder="1" applyAlignment="1">
      <alignment horizontal="right" vertical="center" shrinkToFit="1"/>
    </xf>
    <xf numFmtId="38" fontId="5" fillId="0" borderId="42" xfId="50" applyFont="1" applyFill="1" applyBorder="1" applyAlignment="1">
      <alignment horizontal="right" vertical="center" shrinkToFit="1"/>
    </xf>
    <xf numFmtId="38" fontId="5" fillId="33" borderId="26" xfId="50" applyFont="1" applyFill="1" applyBorder="1" applyAlignment="1">
      <alignment horizontal="right" vertical="center" shrinkToFit="1"/>
    </xf>
    <xf numFmtId="38" fontId="5" fillId="33" borderId="27" xfId="50" applyFont="1" applyFill="1" applyBorder="1" applyAlignment="1">
      <alignment horizontal="right" vertical="center" shrinkToFit="1"/>
    </xf>
    <xf numFmtId="38" fontId="5" fillId="33" borderId="19" xfId="50" applyFont="1" applyFill="1" applyBorder="1" applyAlignment="1">
      <alignment horizontal="right" vertical="center" shrinkToFit="1"/>
    </xf>
    <xf numFmtId="38" fontId="5" fillId="33" borderId="50" xfId="50" applyFont="1" applyFill="1" applyBorder="1" applyAlignment="1">
      <alignment horizontal="right" vertical="center" shrinkToFit="1"/>
    </xf>
    <xf numFmtId="38" fontId="5" fillId="33" borderId="43" xfId="50" applyFont="1" applyFill="1" applyBorder="1" applyAlignment="1">
      <alignment horizontal="right" vertical="center" shrinkToFit="1"/>
    </xf>
    <xf numFmtId="38" fontId="5" fillId="33" borderId="44" xfId="50" applyFont="1" applyFill="1" applyBorder="1" applyAlignment="1">
      <alignment horizontal="right" vertical="center" shrinkToFit="1"/>
    </xf>
    <xf numFmtId="38" fontId="5" fillId="33" borderId="45" xfId="50" applyFont="1" applyFill="1" applyBorder="1" applyAlignment="1">
      <alignment horizontal="right" vertical="center" shrinkToFit="1"/>
    </xf>
    <xf numFmtId="38" fontId="5" fillId="33" borderId="46" xfId="50" applyFont="1" applyFill="1" applyBorder="1" applyAlignment="1">
      <alignment horizontal="right" vertical="center" shrinkToFit="1"/>
    </xf>
    <xf numFmtId="38" fontId="2" fillId="0" borderId="11" xfId="50" applyFont="1" applyFill="1" applyBorder="1" applyAlignment="1">
      <alignment horizontal="center" vertical="center"/>
    </xf>
    <xf numFmtId="38" fontId="5" fillId="0" borderId="51" xfId="50" applyFont="1" applyBorder="1" applyAlignment="1">
      <alignment horizontal="right" vertical="center"/>
    </xf>
    <xf numFmtId="38" fontId="5" fillId="0" borderId="52" xfId="50" applyFont="1" applyFill="1" applyBorder="1" applyAlignment="1">
      <alignment horizontal="right" vertical="center"/>
    </xf>
    <xf numFmtId="38" fontId="5" fillId="0" borderId="53" xfId="50" applyFont="1" applyFill="1" applyBorder="1" applyAlignment="1">
      <alignment horizontal="right" vertical="center"/>
    </xf>
    <xf numFmtId="38" fontId="5" fillId="0" borderId="54" xfId="50" applyFont="1" applyFill="1" applyBorder="1" applyAlignment="1">
      <alignment horizontal="right" vertical="center"/>
    </xf>
    <xf numFmtId="38" fontId="5" fillId="0" borderId="55" xfId="50" applyFont="1" applyFill="1" applyBorder="1" applyAlignment="1">
      <alignment horizontal="right" vertical="center"/>
    </xf>
    <xf numFmtId="38" fontId="5" fillId="0" borderId="56" xfId="50" applyFont="1" applyFill="1" applyBorder="1" applyAlignment="1">
      <alignment horizontal="right" vertical="center"/>
    </xf>
    <xf numFmtId="38" fontId="5" fillId="33" borderId="48" xfId="50" applyFont="1" applyFill="1" applyBorder="1" applyAlignment="1">
      <alignment horizontal="right" vertical="center"/>
    </xf>
    <xf numFmtId="38" fontId="5" fillId="0" borderId="57" xfId="50" applyFont="1" applyFill="1" applyBorder="1" applyAlignment="1">
      <alignment horizontal="right" vertical="center" shrinkToFit="1"/>
    </xf>
    <xf numFmtId="38" fontId="5" fillId="33" borderId="50" xfId="50" applyFont="1" applyFill="1" applyBorder="1" applyAlignment="1">
      <alignment horizontal="right" vertical="center"/>
    </xf>
    <xf numFmtId="38" fontId="5" fillId="0" borderId="47" xfId="50" applyFont="1" applyFill="1" applyBorder="1" applyAlignment="1">
      <alignment horizontal="right" vertical="center" shrinkToFit="1"/>
    </xf>
    <xf numFmtId="38" fontId="5" fillId="33" borderId="17" xfId="50" applyFont="1" applyFill="1" applyBorder="1" applyAlignment="1">
      <alignment horizontal="right" vertical="center" shrinkToFit="1"/>
    </xf>
    <xf numFmtId="38" fontId="5" fillId="33" borderId="12" xfId="50" applyFont="1" applyFill="1" applyBorder="1" applyAlignment="1">
      <alignment horizontal="right" vertical="center" shrinkToFit="1"/>
    </xf>
    <xf numFmtId="38" fontId="5" fillId="33" borderId="11" xfId="50" applyFont="1" applyFill="1" applyBorder="1" applyAlignment="1">
      <alignment horizontal="right" vertical="center" shrinkToFit="1"/>
    </xf>
    <xf numFmtId="38" fontId="5" fillId="33" borderId="51" xfId="50" applyFont="1" applyFill="1" applyBorder="1" applyAlignment="1">
      <alignment horizontal="right" vertical="center" shrinkToFit="1"/>
    </xf>
    <xf numFmtId="38" fontId="5" fillId="0" borderId="58" xfId="50" applyFont="1" applyFill="1" applyBorder="1" applyAlignment="1">
      <alignment horizontal="right" vertical="center"/>
    </xf>
    <xf numFmtId="38" fontId="5" fillId="0" borderId="59" xfId="50" applyFont="1" applyFill="1" applyBorder="1" applyAlignment="1">
      <alignment horizontal="right" vertical="center"/>
    </xf>
    <xf numFmtId="38" fontId="5" fillId="0" borderId="60" xfId="50" applyFont="1" applyFill="1" applyBorder="1" applyAlignment="1">
      <alignment horizontal="right" vertical="center"/>
    </xf>
    <xf numFmtId="38" fontId="2" fillId="0" borderId="61" xfId="50" applyFont="1" applyFill="1" applyBorder="1" applyAlignment="1">
      <alignment vertical="center" textRotation="255"/>
    </xf>
    <xf numFmtId="38" fontId="2" fillId="0" borderId="62" xfId="50" applyFont="1" applyFill="1" applyBorder="1" applyAlignment="1">
      <alignment horizontal="center" vertical="center"/>
    </xf>
    <xf numFmtId="38" fontId="5" fillId="0" borderId="62" xfId="50" applyFont="1" applyFill="1" applyBorder="1" applyAlignment="1">
      <alignment horizontal="right" vertical="center"/>
    </xf>
    <xf numFmtId="38" fontId="2" fillId="0" borderId="37" xfId="50" applyFont="1" applyFill="1" applyBorder="1" applyAlignment="1">
      <alignment horizontal="left" vertical="center" shrinkToFit="1"/>
    </xf>
    <xf numFmtId="38" fontId="5" fillId="0" borderId="35" xfId="50" applyFont="1" applyBorder="1" applyAlignment="1">
      <alignment horizontal="right" vertical="center" shrinkToFit="1"/>
    </xf>
    <xf numFmtId="38" fontId="5" fillId="0" borderId="36" xfId="50" applyFont="1" applyBorder="1" applyAlignment="1">
      <alignment horizontal="right" vertical="center" shrinkToFit="1"/>
    </xf>
    <xf numFmtId="38" fontId="5" fillId="0" borderId="37" xfId="50" applyFont="1" applyBorder="1" applyAlignment="1">
      <alignment horizontal="right" vertical="center" shrinkToFit="1"/>
    </xf>
    <xf numFmtId="38" fontId="5" fillId="0" borderId="63" xfId="50" applyFont="1" applyBorder="1" applyAlignment="1">
      <alignment horizontal="right" vertical="center" shrinkToFit="1"/>
    </xf>
    <xf numFmtId="38" fontId="5" fillId="0" borderId="39" xfId="50" applyFont="1" applyBorder="1" applyAlignment="1">
      <alignment horizontal="right" vertical="center" shrinkToFit="1"/>
    </xf>
    <xf numFmtId="38" fontId="5" fillId="0" borderId="40" xfId="50" applyFont="1" applyBorder="1" applyAlignment="1">
      <alignment horizontal="right" vertical="center" shrinkToFit="1"/>
    </xf>
    <xf numFmtId="38" fontId="5" fillId="0" borderId="64" xfId="50" applyFont="1" applyBorder="1" applyAlignment="1">
      <alignment horizontal="right" vertical="center" shrinkToFit="1"/>
    </xf>
    <xf numFmtId="38" fontId="5" fillId="0" borderId="57" xfId="50" applyFont="1" applyBorder="1" applyAlignment="1">
      <alignment horizontal="right" vertical="center" shrinkToFit="1"/>
    </xf>
    <xf numFmtId="38" fontId="2" fillId="0" borderId="31" xfId="50" applyFont="1" applyFill="1" applyBorder="1" applyAlignment="1">
      <alignment vertical="center"/>
    </xf>
    <xf numFmtId="38" fontId="2" fillId="0" borderId="65" xfId="50" applyFont="1" applyFill="1" applyBorder="1" applyAlignment="1">
      <alignment vertical="center"/>
    </xf>
    <xf numFmtId="38" fontId="5" fillId="0" borderId="66" xfId="50" applyFont="1" applyFill="1" applyBorder="1" applyAlignment="1">
      <alignment horizontal="right" vertical="center"/>
    </xf>
    <xf numFmtId="38" fontId="5" fillId="0" borderId="67" xfId="50" applyFont="1" applyBorder="1" applyAlignment="1">
      <alignment horizontal="right" vertical="center" shrinkToFit="1"/>
    </xf>
    <xf numFmtId="38" fontId="5" fillId="0" borderId="49" xfId="50" applyFont="1" applyBorder="1" applyAlignment="1">
      <alignment horizontal="right" vertical="center" shrinkToFit="1"/>
    </xf>
    <xf numFmtId="38" fontId="2" fillId="0" borderId="68" xfId="50" applyFont="1" applyFill="1" applyBorder="1" applyAlignment="1">
      <alignment horizontal="left" vertical="center" shrinkToFit="1"/>
    </xf>
    <xf numFmtId="38" fontId="5" fillId="0" borderId="69" xfId="50" applyFont="1" applyBorder="1" applyAlignment="1">
      <alignment horizontal="right" vertical="center" shrinkToFit="1"/>
    </xf>
    <xf numFmtId="38" fontId="5" fillId="0" borderId="11" xfId="50" applyFont="1" applyFill="1" applyBorder="1" applyAlignment="1">
      <alignment horizontal="right" vertical="center" shrinkToFit="1"/>
    </xf>
    <xf numFmtId="38" fontId="5" fillId="0" borderId="70" xfId="50" applyFont="1" applyFill="1" applyBorder="1" applyAlignment="1">
      <alignment horizontal="right" vertical="center" shrinkToFit="1"/>
    </xf>
    <xf numFmtId="38" fontId="2" fillId="0" borderId="19" xfId="50" applyFont="1" applyFill="1" applyBorder="1" applyAlignment="1">
      <alignment vertical="center"/>
    </xf>
    <xf numFmtId="38" fontId="2" fillId="0" borderId="71" xfId="50" applyFont="1" applyFill="1" applyBorder="1" applyAlignment="1">
      <alignment vertical="center"/>
    </xf>
    <xf numFmtId="38" fontId="5" fillId="33" borderId="28" xfId="50" applyFont="1" applyFill="1" applyBorder="1" applyAlignment="1">
      <alignment horizontal="right" vertical="center"/>
    </xf>
    <xf numFmtId="38" fontId="5" fillId="0" borderId="0" xfId="50" applyFont="1" applyFill="1" applyBorder="1" applyAlignment="1">
      <alignment horizontal="right" vertical="center"/>
    </xf>
    <xf numFmtId="38" fontId="5" fillId="33" borderId="72" xfId="50" applyFont="1" applyFill="1" applyBorder="1" applyAlignment="1">
      <alignment horizontal="right" vertical="center"/>
    </xf>
    <xf numFmtId="38" fontId="5" fillId="0" borderId="73" xfId="50" applyFont="1" applyFill="1" applyBorder="1" applyAlignment="1">
      <alignment horizontal="right" vertical="center"/>
    </xf>
    <xf numFmtId="38" fontId="5" fillId="0" borderId="74" xfId="50" applyFont="1" applyFill="1" applyBorder="1" applyAlignment="1">
      <alignment horizontal="right" vertical="center"/>
    </xf>
    <xf numFmtId="10" fontId="5" fillId="0" borderId="75" xfId="42" applyNumberFormat="1" applyFont="1" applyFill="1" applyBorder="1" applyAlignment="1">
      <alignment horizontal="right" vertical="center"/>
    </xf>
    <xf numFmtId="10" fontId="5" fillId="0" borderId="76" xfId="42" applyNumberFormat="1" applyFont="1" applyFill="1" applyBorder="1" applyAlignment="1">
      <alignment horizontal="right" vertical="center"/>
    </xf>
    <xf numFmtId="10" fontId="5" fillId="0" borderId="77" xfId="42" applyNumberFormat="1" applyFont="1" applyFill="1" applyBorder="1" applyAlignment="1">
      <alignment horizontal="right" vertical="center"/>
    </xf>
    <xf numFmtId="38" fontId="4" fillId="0" borderId="0" xfId="50" applyNumberFormat="1" applyFont="1" applyAlignment="1">
      <alignment vertical="center" shrinkToFit="1"/>
    </xf>
    <xf numFmtId="38" fontId="12" fillId="0" borderId="0" xfId="50" applyFont="1" applyAlignment="1">
      <alignment vertical="center"/>
    </xf>
    <xf numFmtId="10" fontId="5" fillId="0" borderId="0" xfId="42" applyNumberFormat="1" applyFont="1" applyFill="1" applyBorder="1" applyAlignment="1">
      <alignment horizontal="right" vertical="center"/>
    </xf>
    <xf numFmtId="38" fontId="2" fillId="0" borderId="78" xfId="50" applyFont="1" applyBorder="1" applyAlignment="1">
      <alignment horizontal="center" vertical="center" shrinkToFit="1"/>
    </xf>
    <xf numFmtId="198" fontId="53" fillId="0" borderId="78" xfId="50" applyNumberFormat="1" applyFont="1" applyBorder="1" applyAlignment="1">
      <alignment horizontal="center" vertical="center" shrinkToFit="1"/>
    </xf>
    <xf numFmtId="38" fontId="5" fillId="0" borderId="23" xfId="50" applyFont="1" applyFill="1" applyBorder="1" applyAlignment="1">
      <alignment horizontal="right" vertical="center"/>
    </xf>
    <xf numFmtId="38" fontId="5" fillId="0" borderId="18" xfId="50" applyFont="1" applyBorder="1" applyAlignment="1">
      <alignment horizontal="right" vertical="center"/>
    </xf>
    <xf numFmtId="38" fontId="5" fillId="0" borderId="26" xfId="50" applyFont="1" applyBorder="1" applyAlignment="1">
      <alignment horizontal="right" vertical="center"/>
    </xf>
    <xf numFmtId="38" fontId="5" fillId="0" borderId="17" xfId="50" applyFont="1" applyFill="1" applyBorder="1" applyAlignment="1">
      <alignment horizontal="right" vertical="center"/>
    </xf>
    <xf numFmtId="198" fontId="53" fillId="0" borderId="62" xfId="50" applyNumberFormat="1" applyFont="1" applyBorder="1" applyAlignment="1" quotePrefix="1">
      <alignment horizontal="center" vertical="center" shrinkToFit="1"/>
    </xf>
    <xf numFmtId="10" fontId="5" fillId="0" borderId="79" xfId="50" applyNumberFormat="1" applyFont="1" applyFill="1" applyBorder="1" applyAlignment="1">
      <alignment horizontal="right" vertical="center"/>
    </xf>
    <xf numFmtId="10" fontId="5" fillId="0" borderId="80" xfId="50" applyNumberFormat="1" applyFont="1" applyBorder="1" applyAlignment="1">
      <alignment horizontal="right" vertical="center"/>
    </xf>
    <xf numFmtId="10" fontId="5" fillId="0" borderId="71" xfId="50" applyNumberFormat="1" applyFont="1" applyBorder="1" applyAlignment="1">
      <alignment horizontal="right" vertical="center"/>
    </xf>
    <xf numFmtId="10" fontId="5" fillId="0" borderId="81" xfId="50" applyNumberFormat="1" applyFont="1" applyFill="1" applyBorder="1" applyAlignment="1">
      <alignment horizontal="right" vertical="center"/>
    </xf>
    <xf numFmtId="10" fontId="5" fillId="0" borderId="65" xfId="50" applyNumberFormat="1" applyFont="1" applyFill="1" applyBorder="1" applyAlignment="1">
      <alignment horizontal="right" vertical="center"/>
    </xf>
    <xf numFmtId="10" fontId="5" fillId="0" borderId="82" xfId="50" applyNumberFormat="1" applyFont="1" applyFill="1" applyBorder="1" applyAlignment="1">
      <alignment horizontal="right" vertical="center"/>
    </xf>
    <xf numFmtId="10" fontId="5" fillId="0" borderId="83" xfId="50" applyNumberFormat="1" applyFont="1" applyBorder="1" applyAlignment="1">
      <alignment horizontal="right" vertical="center"/>
    </xf>
    <xf numFmtId="10" fontId="5" fillId="0" borderId="84" xfId="50" applyNumberFormat="1" applyFont="1" applyBorder="1" applyAlignment="1">
      <alignment horizontal="right" vertical="center"/>
    </xf>
    <xf numFmtId="10" fontId="5" fillId="0" borderId="85" xfId="50" applyNumberFormat="1" applyFont="1" applyBorder="1" applyAlignment="1">
      <alignment horizontal="right" vertical="center"/>
    </xf>
    <xf numFmtId="10" fontId="5" fillId="0" borderId="86" xfId="50" applyNumberFormat="1" applyFont="1" applyBorder="1" applyAlignment="1">
      <alignment horizontal="right" vertical="center" shrinkToFit="1"/>
    </xf>
    <xf numFmtId="10" fontId="5" fillId="0" borderId="84" xfId="50" applyNumberFormat="1" applyFont="1" applyBorder="1" applyAlignment="1">
      <alignment horizontal="right" vertical="center" shrinkToFit="1"/>
    </xf>
    <xf numFmtId="10" fontId="5" fillId="0" borderId="71" xfId="50" applyNumberFormat="1" applyFont="1" applyBorder="1" applyAlignment="1">
      <alignment horizontal="right" vertical="center" shrinkToFit="1"/>
    </xf>
    <xf numFmtId="10" fontId="5" fillId="0" borderId="85" xfId="50" applyNumberFormat="1" applyFont="1" applyBorder="1" applyAlignment="1">
      <alignment horizontal="right" vertical="center" shrinkToFit="1"/>
    </xf>
    <xf numFmtId="10" fontId="5" fillId="0" borderId="81" xfId="50" applyNumberFormat="1" applyFont="1" applyBorder="1" applyAlignment="1">
      <alignment horizontal="right" vertical="center"/>
    </xf>
    <xf numFmtId="10" fontId="5" fillId="0" borderId="87" xfId="50" applyNumberFormat="1" applyFont="1" applyFill="1" applyBorder="1" applyAlignment="1">
      <alignment horizontal="right" vertical="center"/>
    </xf>
    <xf numFmtId="10" fontId="5" fillId="0" borderId="88" xfId="50" applyNumberFormat="1" applyFont="1" applyBorder="1" applyAlignment="1">
      <alignment horizontal="right" vertical="center"/>
    </xf>
    <xf numFmtId="10" fontId="5" fillId="0" borderId="80" xfId="50" applyNumberFormat="1" applyFont="1" applyBorder="1" applyAlignment="1">
      <alignment horizontal="right" vertical="center" shrinkToFit="1"/>
    </xf>
    <xf numFmtId="10" fontId="5" fillId="0" borderId="81" xfId="50" applyNumberFormat="1" applyFont="1" applyBorder="1" applyAlignment="1">
      <alignment horizontal="right" vertical="center" shrinkToFit="1"/>
    </xf>
    <xf numFmtId="38" fontId="5" fillId="0" borderId="35" xfId="50" applyFont="1" applyBorder="1" applyAlignment="1">
      <alignment horizontal="right" vertical="center"/>
    </xf>
    <xf numFmtId="38" fontId="5" fillId="0" borderId="52" xfId="50" applyFont="1" applyBorder="1" applyAlignment="1">
      <alignment horizontal="right" vertical="center" shrinkToFit="1"/>
    </xf>
    <xf numFmtId="38" fontId="5" fillId="0" borderId="26" xfId="50" applyFont="1" applyBorder="1" applyAlignment="1">
      <alignment horizontal="right" vertical="center" shrinkToFit="1"/>
    </xf>
    <xf numFmtId="38" fontId="5" fillId="0" borderId="20" xfId="50" applyFont="1" applyBorder="1" applyAlignment="1">
      <alignment horizontal="right" vertical="center"/>
    </xf>
    <xf numFmtId="38" fontId="5" fillId="0" borderId="17" xfId="50" applyFont="1" applyBorder="1" applyAlignment="1">
      <alignment horizontal="right" vertical="center" shrinkToFit="1"/>
    </xf>
    <xf numFmtId="10" fontId="5" fillId="0" borderId="83" xfId="50" applyNumberFormat="1" applyFont="1" applyBorder="1" applyAlignment="1">
      <alignment horizontal="right" vertical="center" shrinkToFit="1"/>
    </xf>
    <xf numFmtId="10" fontId="5" fillId="0" borderId="0" xfId="50" applyNumberFormat="1" applyFont="1" applyBorder="1" applyAlignment="1">
      <alignment horizontal="right" vertical="center" shrinkToFit="1"/>
    </xf>
    <xf numFmtId="10" fontId="5" fillId="0" borderId="81" xfId="50" applyNumberFormat="1" applyFont="1" applyFill="1" applyBorder="1" applyAlignment="1">
      <alignment horizontal="right" vertical="center" shrinkToFit="1"/>
    </xf>
    <xf numFmtId="10" fontId="5" fillId="0" borderId="77" xfId="50" applyNumberFormat="1" applyFont="1" applyFill="1" applyBorder="1" applyAlignment="1">
      <alignment horizontal="right" vertical="center"/>
    </xf>
    <xf numFmtId="38" fontId="5" fillId="0" borderId="89" xfId="50" applyFont="1" applyBorder="1" applyAlignment="1">
      <alignment horizontal="right" vertical="center" shrinkToFit="1"/>
    </xf>
    <xf numFmtId="38" fontId="5" fillId="0" borderId="51" xfId="50" applyFont="1" applyFill="1" applyBorder="1" applyAlignment="1">
      <alignment horizontal="right" vertical="center" shrinkToFit="1"/>
    </xf>
    <xf numFmtId="38" fontId="2" fillId="0" borderId="62" xfId="50" applyFont="1" applyBorder="1" applyAlignment="1">
      <alignment horizontal="center" vertical="center" shrinkToFit="1"/>
    </xf>
    <xf numFmtId="38" fontId="5" fillId="34" borderId="18" xfId="50" applyFont="1" applyFill="1" applyBorder="1" applyAlignment="1">
      <alignment horizontal="right" vertical="center"/>
    </xf>
    <xf numFmtId="38" fontId="5" fillId="34" borderId="26" xfId="50" applyFont="1" applyFill="1" applyBorder="1" applyAlignment="1">
      <alignment horizontal="right" vertical="center"/>
    </xf>
    <xf numFmtId="38" fontId="5" fillId="34" borderId="17" xfId="50" applyFont="1" applyFill="1" applyBorder="1" applyAlignment="1">
      <alignment horizontal="right" vertical="center"/>
    </xf>
    <xf numFmtId="38" fontId="7" fillId="0" borderId="0" xfId="50" applyFont="1" applyAlignment="1">
      <alignment horizontal="center" vertical="center"/>
    </xf>
    <xf numFmtId="38" fontId="9" fillId="33" borderId="21" xfId="53" applyFont="1" applyFill="1" applyBorder="1" applyAlignment="1">
      <alignment horizontal="center" vertical="center"/>
    </xf>
    <xf numFmtId="38" fontId="2" fillId="0" borderId="21" xfId="50" applyFont="1" applyBorder="1" applyAlignment="1">
      <alignment horizontal="right" vertical="center"/>
    </xf>
    <xf numFmtId="38" fontId="2" fillId="33" borderId="21" xfId="50" applyFont="1" applyFill="1" applyBorder="1" applyAlignment="1">
      <alignment horizontal="center" vertical="center"/>
    </xf>
    <xf numFmtId="38" fontId="2" fillId="0" borderId="90" xfId="50" applyFont="1" applyBorder="1" applyAlignment="1">
      <alignment horizontal="center" vertical="center" shrinkToFit="1"/>
    </xf>
    <xf numFmtId="38" fontId="2" fillId="0" borderId="61" xfId="50" applyFont="1" applyBorder="1" applyAlignment="1">
      <alignment horizontal="center" vertical="center" shrinkToFit="1"/>
    </xf>
    <xf numFmtId="38" fontId="2" fillId="0" borderId="16" xfId="50" applyFont="1" applyBorder="1" applyAlignment="1">
      <alignment horizontal="center" vertical="center" shrinkToFit="1"/>
    </xf>
    <xf numFmtId="38" fontId="2" fillId="0" borderId="91" xfId="50" applyFont="1" applyBorder="1" applyAlignment="1">
      <alignment horizontal="center" vertical="center" shrinkToFit="1"/>
    </xf>
    <xf numFmtId="38" fontId="2" fillId="0" borderId="92" xfId="50" applyFont="1" applyBorder="1" applyAlignment="1">
      <alignment horizontal="center" vertical="center" wrapText="1" shrinkToFit="1"/>
    </xf>
    <xf numFmtId="38" fontId="2" fillId="0" borderId="93" xfId="50" applyFont="1" applyBorder="1" applyAlignment="1">
      <alignment horizontal="center" vertical="center" shrinkToFit="1"/>
    </xf>
    <xf numFmtId="38" fontId="2" fillId="0" borderId="94" xfId="50" applyFont="1" applyBorder="1" applyAlignment="1">
      <alignment horizontal="center" vertical="center" shrinkToFit="1"/>
    </xf>
    <xf numFmtId="38" fontId="2" fillId="0" borderId="78" xfId="50" applyFont="1" applyFill="1" applyBorder="1" applyAlignment="1">
      <alignment horizontal="center" vertical="center" textRotation="255"/>
    </xf>
    <xf numFmtId="38" fontId="2" fillId="0" borderId="89" xfId="50" applyFont="1" applyFill="1" applyBorder="1" applyAlignment="1">
      <alignment horizontal="center" vertical="center" textRotation="255"/>
    </xf>
    <xf numFmtId="38" fontId="2" fillId="0" borderId="95" xfId="50" applyFont="1" applyFill="1" applyBorder="1" applyAlignment="1">
      <alignment horizontal="center" vertical="center" textRotation="255"/>
    </xf>
    <xf numFmtId="38" fontId="2" fillId="0" borderId="25" xfId="50" applyFont="1" applyFill="1" applyBorder="1" applyAlignment="1">
      <alignment horizontal="left" vertical="center" shrinkToFit="1"/>
    </xf>
    <xf numFmtId="38" fontId="2" fillId="0" borderId="79" xfId="50" applyFont="1" applyFill="1" applyBorder="1" applyAlignment="1">
      <alignment horizontal="left" vertical="center" shrinkToFit="1"/>
    </xf>
    <xf numFmtId="38" fontId="15" fillId="0" borderId="16" xfId="50" applyFont="1" applyFill="1" applyBorder="1" applyAlignment="1">
      <alignment horizontal="left" vertical="center" wrapText="1"/>
    </xf>
    <xf numFmtId="38" fontId="15" fillId="0" borderId="96" xfId="50" applyFont="1" applyFill="1" applyBorder="1" applyAlignment="1">
      <alignment horizontal="left" vertical="center" wrapText="1"/>
    </xf>
    <xf numFmtId="38" fontId="15" fillId="0" borderId="97" xfId="50" applyFont="1" applyFill="1" applyBorder="1" applyAlignment="1">
      <alignment horizontal="left" vertical="center" wrapText="1"/>
    </xf>
    <xf numFmtId="38" fontId="15" fillId="0" borderId="98" xfId="50" applyFont="1" applyFill="1" applyBorder="1" applyAlignment="1">
      <alignment horizontal="left" vertical="center" wrapText="1"/>
    </xf>
    <xf numFmtId="38" fontId="15" fillId="0" borderId="91" xfId="50" applyFont="1" applyFill="1" applyBorder="1" applyAlignment="1">
      <alignment horizontal="left" vertical="center" wrapText="1"/>
    </xf>
    <xf numFmtId="38" fontId="15" fillId="0" borderId="99" xfId="50" applyFont="1" applyFill="1" applyBorder="1" applyAlignment="1">
      <alignment horizontal="left" vertical="center" wrapText="1"/>
    </xf>
    <xf numFmtId="38" fontId="2" fillId="0" borderId="53" xfId="50" applyFont="1" applyFill="1" applyBorder="1" applyAlignment="1">
      <alignment horizontal="left" vertical="center" shrinkToFit="1"/>
    </xf>
    <xf numFmtId="38" fontId="2" fillId="0" borderId="100" xfId="50" applyFont="1" applyFill="1" applyBorder="1" applyAlignment="1">
      <alignment horizontal="left" vertical="center" shrinkToFit="1"/>
    </xf>
    <xf numFmtId="38" fontId="2" fillId="0" borderId="101" xfId="50" applyFont="1" applyFill="1" applyBorder="1" applyAlignment="1">
      <alignment horizontal="left" vertical="center" shrinkToFit="1"/>
    </xf>
    <xf numFmtId="38" fontId="2" fillId="0" borderId="14" xfId="50" applyFont="1" applyFill="1" applyBorder="1" applyAlignment="1">
      <alignment horizontal="left" vertical="center" shrinkToFit="1"/>
    </xf>
    <xf numFmtId="38" fontId="2" fillId="0" borderId="13" xfId="50" applyFont="1" applyFill="1" applyBorder="1" applyAlignment="1">
      <alignment horizontal="left" vertical="center" shrinkToFit="1"/>
    </xf>
    <xf numFmtId="38" fontId="2" fillId="0" borderId="27" xfId="50" applyFont="1" applyFill="1" applyBorder="1" applyAlignment="1">
      <alignment horizontal="left" vertical="center" shrinkToFit="1"/>
    </xf>
    <xf numFmtId="38" fontId="2" fillId="0" borderId="19" xfId="50" applyFont="1" applyFill="1" applyBorder="1" applyAlignment="1">
      <alignment horizontal="left" vertical="center" shrinkToFit="1"/>
    </xf>
    <xf numFmtId="38" fontId="2" fillId="0" borderId="11" xfId="50" applyFont="1" applyFill="1" applyBorder="1" applyAlignment="1">
      <alignment horizontal="left" vertical="center" shrinkToFit="1"/>
    </xf>
    <xf numFmtId="38" fontId="2" fillId="0" borderId="81" xfId="50" applyFont="1" applyFill="1" applyBorder="1" applyAlignment="1">
      <alignment horizontal="left" vertical="center" shrinkToFit="1"/>
    </xf>
    <xf numFmtId="38" fontId="2" fillId="0" borderId="31" xfId="50" applyFont="1" applyFill="1" applyBorder="1" applyAlignment="1">
      <alignment horizontal="center" vertical="center"/>
    </xf>
    <xf numFmtId="38" fontId="2" fillId="0" borderId="65" xfId="50" applyFont="1" applyFill="1" applyBorder="1" applyAlignment="1">
      <alignment horizontal="center" vertical="center"/>
    </xf>
    <xf numFmtId="38" fontId="2" fillId="0" borderId="31" xfId="50" applyFont="1" applyFill="1" applyBorder="1" applyAlignment="1">
      <alignment horizontal="left" vertical="center" shrinkToFit="1"/>
    </xf>
    <xf numFmtId="38" fontId="2" fillId="0" borderId="65" xfId="50" applyFont="1" applyFill="1" applyBorder="1" applyAlignment="1">
      <alignment horizontal="left" vertical="center" shrinkToFit="1"/>
    </xf>
    <xf numFmtId="38" fontId="2" fillId="0" borderId="30" xfId="50" applyFont="1" applyFill="1" applyBorder="1" applyAlignment="1">
      <alignment horizontal="left" vertical="center" shrinkToFit="1"/>
    </xf>
    <xf numFmtId="38" fontId="2" fillId="0" borderId="34" xfId="50" applyFont="1" applyFill="1" applyBorder="1" applyAlignment="1">
      <alignment horizontal="center" vertical="center"/>
    </xf>
    <xf numFmtId="38" fontId="2" fillId="0" borderId="82" xfId="50" applyFont="1" applyFill="1" applyBorder="1" applyAlignment="1">
      <alignment horizontal="center" vertical="center"/>
    </xf>
    <xf numFmtId="38" fontId="2" fillId="0" borderId="24" xfId="50" applyFont="1" applyFill="1" applyBorder="1" applyAlignment="1">
      <alignment horizontal="left" vertical="center" shrinkToFit="1"/>
    </xf>
    <xf numFmtId="38" fontId="2" fillId="0" borderId="37" xfId="50" applyFont="1" applyFill="1" applyBorder="1" applyAlignment="1">
      <alignment vertical="center" shrinkToFit="1"/>
    </xf>
    <xf numFmtId="38" fontId="2" fillId="0" borderId="83" xfId="50" applyFont="1" applyFill="1" applyBorder="1" applyAlignment="1">
      <alignment vertical="center" shrinkToFit="1"/>
    </xf>
    <xf numFmtId="38" fontId="2" fillId="0" borderId="19" xfId="50" applyFont="1" applyFill="1" applyBorder="1" applyAlignment="1">
      <alignment vertical="center" shrinkToFit="1"/>
    </xf>
    <xf numFmtId="38" fontId="2" fillId="0" borderId="71" xfId="50" applyFont="1" applyFill="1" applyBorder="1" applyAlignment="1">
      <alignment vertical="center" shrinkToFit="1"/>
    </xf>
    <xf numFmtId="38" fontId="2" fillId="0" borderId="53" xfId="50" applyFont="1" applyFill="1" applyBorder="1" applyAlignment="1">
      <alignment horizontal="center" vertical="center"/>
    </xf>
    <xf numFmtId="38" fontId="2" fillId="0" borderId="87" xfId="50" applyFont="1" applyFill="1" applyBorder="1" applyAlignment="1">
      <alignment horizontal="center" vertical="center"/>
    </xf>
    <xf numFmtId="38" fontId="2" fillId="0" borderId="71" xfId="50" applyFont="1" applyFill="1" applyBorder="1" applyAlignment="1">
      <alignment horizontal="left" vertical="center" shrinkToFit="1"/>
    </xf>
    <xf numFmtId="38" fontId="2" fillId="0" borderId="12" xfId="50" applyFont="1" applyFill="1" applyBorder="1" applyAlignment="1">
      <alignment horizontal="left" vertical="center" shrinkToFit="1"/>
    </xf>
    <xf numFmtId="38" fontId="2" fillId="0" borderId="45" xfId="50" applyFont="1" applyFill="1" applyBorder="1" applyAlignment="1">
      <alignment horizontal="left" vertical="center" shrinkToFit="1"/>
    </xf>
    <xf numFmtId="38" fontId="2" fillId="0" borderId="10" xfId="50" applyFont="1" applyFill="1" applyBorder="1" applyAlignment="1">
      <alignment vertical="center" wrapText="1"/>
    </xf>
    <xf numFmtId="38" fontId="2" fillId="0" borderId="102" xfId="50" applyFont="1" applyFill="1" applyBorder="1" applyAlignment="1">
      <alignment vertical="center" wrapText="1"/>
    </xf>
    <xf numFmtId="38" fontId="2" fillId="0" borderId="103" xfId="50" applyFont="1" applyFill="1" applyBorder="1" applyAlignment="1">
      <alignment vertical="center" wrapText="1"/>
    </xf>
    <xf numFmtId="38" fontId="2" fillId="0" borderId="104" xfId="50" applyFont="1" applyFill="1" applyBorder="1" applyAlignment="1">
      <alignment vertical="center" wrapText="1"/>
    </xf>
    <xf numFmtId="38" fontId="2" fillId="0" borderId="54" xfId="50" applyFont="1" applyFill="1" applyBorder="1" applyAlignment="1">
      <alignment vertical="center" wrapText="1"/>
    </xf>
    <xf numFmtId="38" fontId="2" fillId="0" borderId="105" xfId="50" applyFont="1" applyFill="1" applyBorder="1" applyAlignment="1">
      <alignment vertical="center" wrapText="1"/>
    </xf>
    <xf numFmtId="38" fontId="2" fillId="0" borderId="68" xfId="50" applyFont="1" applyFill="1" applyBorder="1" applyAlignment="1">
      <alignment vertical="center" wrapText="1"/>
    </xf>
    <xf numFmtId="38" fontId="2" fillId="0" borderId="106" xfId="50" applyFont="1" applyFill="1" applyBorder="1" applyAlignment="1">
      <alignment vertical="center" wrapText="1"/>
    </xf>
    <xf numFmtId="38" fontId="2" fillId="0" borderId="107" xfId="50" applyFont="1" applyFill="1" applyBorder="1" applyAlignment="1">
      <alignment horizontal="left" vertical="center" shrinkToFit="1"/>
    </xf>
    <xf numFmtId="38" fontId="2" fillId="0" borderId="108" xfId="50" applyFont="1" applyFill="1" applyBorder="1" applyAlignment="1">
      <alignment horizontal="left" vertical="center" shrinkToFit="1"/>
    </xf>
    <xf numFmtId="38" fontId="2" fillId="0" borderId="109" xfId="50" applyFont="1" applyFill="1" applyBorder="1" applyAlignment="1">
      <alignment horizontal="left" vertical="center" shrinkToFit="1"/>
    </xf>
    <xf numFmtId="38" fontId="2" fillId="0" borderId="110" xfId="50" applyFont="1" applyFill="1" applyBorder="1" applyAlignment="1">
      <alignment horizontal="left" vertical="center" shrinkToFit="1"/>
    </xf>
    <xf numFmtId="38" fontId="54" fillId="0" borderId="37" xfId="50" applyFont="1" applyFill="1" applyBorder="1" applyAlignment="1">
      <alignment vertical="center" shrinkToFit="1"/>
    </xf>
    <xf numFmtId="38" fontId="54" fillId="0" borderId="83" xfId="50" applyFont="1" applyFill="1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58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1186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58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11868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1038225</xdr:colOff>
      <xdr:row>4</xdr:row>
      <xdr:rowOff>152400</xdr:rowOff>
    </xdr:from>
    <xdr:to>
      <xdr:col>12</xdr:col>
      <xdr:colOff>952500</xdr:colOff>
      <xdr:row>6</xdr:row>
      <xdr:rowOff>238125</xdr:rowOff>
    </xdr:to>
    <xdr:sp>
      <xdr:nvSpPr>
        <xdr:cNvPr id="2" name="AutoShape 5"/>
        <xdr:cNvSpPr>
          <a:spLocks/>
        </xdr:cNvSpPr>
      </xdr:nvSpPr>
      <xdr:spPr>
        <a:xfrm>
          <a:off x="8172450" y="1266825"/>
          <a:ext cx="2924175" cy="561975"/>
        </a:xfrm>
        <a:prstGeom prst="wedgeRoundRectCallout">
          <a:avLst>
            <a:gd name="adj1" fmla="val -6134"/>
            <a:gd name="adj2" fmla="val 98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任意事業がある場合は事業名を記載すること。</a:t>
          </a:r>
        </a:p>
      </xdr:txBody>
    </xdr:sp>
    <xdr:clientData/>
  </xdr:twoCellAnchor>
  <xdr:twoCellAnchor>
    <xdr:from>
      <xdr:col>6</xdr:col>
      <xdr:colOff>228600</xdr:colOff>
      <xdr:row>30</xdr:row>
      <xdr:rowOff>114300</xdr:rowOff>
    </xdr:from>
    <xdr:to>
      <xdr:col>7</xdr:col>
      <xdr:colOff>847725</xdr:colOff>
      <xdr:row>33</xdr:row>
      <xdr:rowOff>38100</xdr:rowOff>
    </xdr:to>
    <xdr:sp>
      <xdr:nvSpPr>
        <xdr:cNvPr id="3" name="AutoShape 6"/>
        <xdr:cNvSpPr>
          <a:spLocks/>
        </xdr:cNvSpPr>
      </xdr:nvSpPr>
      <xdr:spPr>
        <a:xfrm flipV="1">
          <a:off x="2495550" y="6648450"/>
          <a:ext cx="1828800" cy="495300"/>
        </a:xfrm>
        <a:prstGeom prst="wedgeRoundRectCallout">
          <a:avLst>
            <a:gd name="adj1" fmla="val -33921"/>
            <a:gd name="adj2" fmla="val -84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8</xdr:col>
      <xdr:colOff>85725</xdr:colOff>
      <xdr:row>55</xdr:row>
      <xdr:rowOff>114300</xdr:rowOff>
    </xdr:from>
    <xdr:to>
      <xdr:col>10</xdr:col>
      <xdr:colOff>304800</xdr:colOff>
      <xdr:row>56</xdr:row>
      <xdr:rowOff>123825</xdr:rowOff>
    </xdr:to>
    <xdr:sp>
      <xdr:nvSpPr>
        <xdr:cNvPr id="4" name="AutoShape 8"/>
        <xdr:cNvSpPr>
          <a:spLocks/>
        </xdr:cNvSpPr>
      </xdr:nvSpPr>
      <xdr:spPr>
        <a:xfrm>
          <a:off x="5067300" y="11410950"/>
          <a:ext cx="2371725" cy="200025"/>
        </a:xfrm>
        <a:prstGeom prst="wedgeRectCallout">
          <a:avLst>
            <a:gd name="adj1" fmla="val -52296"/>
            <a:gd name="adj2" fmla="val 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借入比率は５０％以下とすること。</a:t>
          </a:r>
        </a:p>
      </xdr:txBody>
    </xdr:sp>
    <xdr:clientData/>
  </xdr:twoCellAnchor>
  <xdr:twoCellAnchor>
    <xdr:from>
      <xdr:col>11</xdr:col>
      <xdr:colOff>247650</xdr:colOff>
      <xdr:row>15</xdr:row>
      <xdr:rowOff>28575</xdr:rowOff>
    </xdr:from>
    <xdr:to>
      <xdr:col>12</xdr:col>
      <xdr:colOff>552450</xdr:colOff>
      <xdr:row>21</xdr:row>
      <xdr:rowOff>28575</xdr:rowOff>
    </xdr:to>
    <xdr:sp>
      <xdr:nvSpPr>
        <xdr:cNvPr id="5" name="AutoShape 6"/>
        <xdr:cNvSpPr>
          <a:spLocks/>
        </xdr:cNvSpPr>
      </xdr:nvSpPr>
      <xdr:spPr>
        <a:xfrm>
          <a:off x="8886825" y="3800475"/>
          <a:ext cx="1809750" cy="1047750"/>
        </a:xfrm>
        <a:prstGeom prst="wedgeRoundRectCallout">
          <a:avLst>
            <a:gd name="adj1" fmla="val -60796"/>
            <a:gd name="adj2" fmla="val -4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資金収支見込計算書」の「収入合計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」欄の１２分の３を転記すること。</a:t>
          </a:r>
        </a:p>
      </xdr:txBody>
    </xdr:sp>
    <xdr:clientData/>
  </xdr:twoCellAnchor>
  <xdr:twoCellAnchor>
    <xdr:from>
      <xdr:col>7</xdr:col>
      <xdr:colOff>1181100</xdr:colOff>
      <xdr:row>4</xdr:row>
      <xdr:rowOff>104775</xdr:rowOff>
    </xdr:from>
    <xdr:to>
      <xdr:col>9</xdr:col>
      <xdr:colOff>657225</xdr:colOff>
      <xdr:row>7</xdr:row>
      <xdr:rowOff>9525</xdr:rowOff>
    </xdr:to>
    <xdr:sp>
      <xdr:nvSpPr>
        <xdr:cNvPr id="6" name="AutoShape 5"/>
        <xdr:cNvSpPr>
          <a:spLocks/>
        </xdr:cNvSpPr>
      </xdr:nvSpPr>
      <xdr:spPr>
        <a:xfrm>
          <a:off x="4657725" y="1219200"/>
          <a:ext cx="1628775" cy="742950"/>
        </a:xfrm>
        <a:prstGeom prst="wedgeRoundRectCallout">
          <a:avLst>
            <a:gd name="adj1" fmla="val 13745"/>
            <a:gd name="adj2" fmla="val -44550"/>
          </a:avLst>
        </a:prstGeom>
        <a:solidFill>
          <a:srgbClr val="95B3D7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原稿サイズはＡ３で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印刷してください。</a:t>
          </a:r>
        </a:p>
      </xdr:txBody>
    </xdr:sp>
    <xdr:clientData/>
  </xdr:twoCellAnchor>
  <xdr:twoCellAnchor>
    <xdr:from>
      <xdr:col>6</xdr:col>
      <xdr:colOff>1095375</xdr:colOff>
      <xdr:row>22</xdr:row>
      <xdr:rowOff>104775</xdr:rowOff>
    </xdr:from>
    <xdr:to>
      <xdr:col>9</xdr:col>
      <xdr:colOff>895350</xdr:colOff>
      <xdr:row>25</xdr:row>
      <xdr:rowOff>38100</xdr:rowOff>
    </xdr:to>
    <xdr:sp>
      <xdr:nvSpPr>
        <xdr:cNvPr id="7" name="AutoShape 6"/>
        <xdr:cNvSpPr>
          <a:spLocks/>
        </xdr:cNvSpPr>
      </xdr:nvSpPr>
      <xdr:spPr>
        <a:xfrm flipV="1">
          <a:off x="3362325" y="5114925"/>
          <a:ext cx="3162300" cy="504825"/>
        </a:xfrm>
        <a:prstGeom prst="wedgeRoundRectCallout">
          <a:avLst>
            <a:gd name="adj1" fmla="val -56310"/>
            <a:gd name="adj2" fmla="val -215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区補助金の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を整備費に記載し、残り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を再掲の償還補助額（Ｂ）に記載すること。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U82"/>
  <sheetViews>
    <sheetView showGridLines="0" tabSelected="1" zoomScale="80" zoomScaleNormal="80" zoomScaleSheetLayoutView="70" zoomScalePageLayoutView="0" workbookViewId="0" topLeftCell="B4">
      <selection activeCell="N61" sqref="N61"/>
    </sheetView>
  </sheetViews>
  <sheetFormatPr defaultColWidth="9.00390625" defaultRowHeight="13.5"/>
  <cols>
    <col min="1" max="1" width="9.00390625" style="2" customWidth="1"/>
    <col min="2" max="3" width="2.00390625" style="2" customWidth="1"/>
    <col min="4" max="4" width="3.625" style="2" customWidth="1"/>
    <col min="5" max="5" width="7.875" style="2" customWidth="1"/>
    <col min="6" max="6" width="5.25390625" style="2" customWidth="1"/>
    <col min="7" max="7" width="15.875" style="2" customWidth="1"/>
    <col min="8" max="8" width="19.75390625" style="2" customWidth="1"/>
    <col min="9" max="9" width="8.50390625" style="2" bestFit="1" customWidth="1"/>
    <col min="10" max="13" width="19.75390625" style="2" customWidth="1"/>
    <col min="14" max="14" width="19.375" style="2" customWidth="1"/>
    <col min="15" max="15" width="20.00390625" style="2" customWidth="1"/>
    <col min="16" max="16" width="19.75390625" style="2" customWidth="1"/>
    <col min="17" max="17" width="2.375" style="2" customWidth="1"/>
    <col min="18" max="18" width="4.125" style="2" customWidth="1"/>
    <col min="19" max="21" width="9.75390625" style="21" customWidth="1"/>
    <col min="22" max="16384" width="9.00390625" style="2" customWidth="1"/>
  </cols>
  <sheetData>
    <row r="1" ht="33" customHeight="1">
      <c r="D1" s="149" t="s">
        <v>52</v>
      </c>
    </row>
    <row r="3" spans="4:21" s="1" customFormat="1" ht="21.75" customHeight="1">
      <c r="D3" s="191" t="s">
        <v>17</v>
      </c>
      <c r="E3" s="191"/>
      <c r="F3" s="191"/>
      <c r="G3" s="191"/>
      <c r="H3" s="191"/>
      <c r="I3" s="191"/>
      <c r="J3" s="191"/>
      <c r="N3" s="32" t="s">
        <v>3</v>
      </c>
      <c r="O3" s="192"/>
      <c r="P3" s="192"/>
      <c r="S3" s="20"/>
      <c r="T3" s="20"/>
      <c r="U3" s="20"/>
    </row>
    <row r="4" spans="4:21" s="1" customFormat="1" ht="19.5" thickBot="1">
      <c r="D4" s="191"/>
      <c r="E4" s="191"/>
      <c r="F4" s="191"/>
      <c r="G4" s="191"/>
      <c r="H4" s="191"/>
      <c r="I4" s="191"/>
      <c r="J4" s="191"/>
      <c r="O4" s="33" t="s">
        <v>32</v>
      </c>
      <c r="P4" s="33" t="s">
        <v>33</v>
      </c>
      <c r="S4" s="20"/>
      <c r="T4" s="20"/>
      <c r="U4" s="20"/>
    </row>
    <row r="5" spans="4:16" s="1" customFormat="1" ht="27" customHeight="1" thickBot="1">
      <c r="D5" s="19"/>
      <c r="E5" s="34"/>
      <c r="F5" s="19"/>
      <c r="G5" s="19"/>
      <c r="H5" s="35"/>
      <c r="I5" s="35"/>
      <c r="O5" s="36">
        <f>P52-P51</f>
        <v>0</v>
      </c>
      <c r="P5" s="37">
        <v>0</v>
      </c>
    </row>
    <row r="6" spans="4:21" s="1" customFormat="1" ht="10.5" customHeight="1" thickBot="1">
      <c r="D6" s="19"/>
      <c r="E6" s="34"/>
      <c r="F6" s="19"/>
      <c r="G6" s="19"/>
      <c r="H6" s="35"/>
      <c r="I6" s="35"/>
      <c r="S6" s="20"/>
      <c r="T6" s="20"/>
      <c r="U6" s="20"/>
    </row>
    <row r="7" spans="4:16" ht="28.5" customHeight="1" thickBot="1">
      <c r="D7" s="193" t="s">
        <v>2</v>
      </c>
      <c r="E7" s="193"/>
      <c r="F7" s="194"/>
      <c r="G7" s="194"/>
      <c r="H7" s="1"/>
      <c r="I7" s="1"/>
      <c r="J7" s="18"/>
      <c r="K7" s="18"/>
      <c r="O7" s="3" t="s">
        <v>34</v>
      </c>
      <c r="P7" s="38" t="e">
        <f>P58</f>
        <v>#DIV/0!</v>
      </c>
    </row>
    <row r="8" spans="8:19" ht="12" customHeight="1" thickBot="1">
      <c r="H8" s="11"/>
      <c r="I8" s="11"/>
      <c r="K8" s="3"/>
      <c r="L8" s="3"/>
      <c r="M8" s="3"/>
      <c r="S8" s="21" t="s">
        <v>26</v>
      </c>
    </row>
    <row r="9" spans="4:21" ht="33" customHeight="1" thickBot="1">
      <c r="D9" s="195"/>
      <c r="E9" s="196"/>
      <c r="F9" s="196"/>
      <c r="G9" s="196"/>
      <c r="H9" s="151" t="s">
        <v>27</v>
      </c>
      <c r="I9" s="187" t="s">
        <v>50</v>
      </c>
      <c r="J9" s="22" t="s">
        <v>47</v>
      </c>
      <c r="K9" s="23" t="s">
        <v>48</v>
      </c>
      <c r="L9" s="4" t="s">
        <v>30</v>
      </c>
      <c r="M9" s="4"/>
      <c r="N9" s="4" t="s">
        <v>36</v>
      </c>
      <c r="O9" s="197" t="s">
        <v>37</v>
      </c>
      <c r="P9" s="199" t="s">
        <v>38</v>
      </c>
      <c r="S9" s="21" t="str">
        <f>J9</f>
        <v>地域密着型特養</v>
      </c>
      <c r="T9" s="21" t="str">
        <f>K9</f>
        <v>（看護）小規模多
機能型居宅介護</v>
      </c>
      <c r="U9" s="21" t="str">
        <f>N9</f>
        <v>その他</v>
      </c>
    </row>
    <row r="10" spans="4:16" ht="23.25" customHeight="1" thickBot="1">
      <c r="D10" s="195" t="s">
        <v>39</v>
      </c>
      <c r="E10" s="196"/>
      <c r="F10" s="196"/>
      <c r="G10" s="201"/>
      <c r="H10" s="152">
        <f>SUM(J10:N10)</f>
        <v>0</v>
      </c>
      <c r="I10" s="157" t="s">
        <v>51</v>
      </c>
      <c r="J10" s="39">
        <v>0</v>
      </c>
      <c r="K10" s="40">
        <v>0</v>
      </c>
      <c r="L10" s="41">
        <v>0</v>
      </c>
      <c r="M10" s="41">
        <v>0</v>
      </c>
      <c r="N10" s="41">
        <v>0</v>
      </c>
      <c r="O10" s="198"/>
      <c r="P10" s="200"/>
    </row>
    <row r="11" spans="4:16" ht="15" customHeight="1">
      <c r="D11" s="202" t="s">
        <v>18</v>
      </c>
      <c r="E11" s="205" t="s">
        <v>9</v>
      </c>
      <c r="F11" s="206"/>
      <c r="G11" s="206"/>
      <c r="H11" s="153">
        <f>SUM(J11:N11)</f>
        <v>0</v>
      </c>
      <c r="I11" s="158" t="e">
        <f>H11/H18</f>
        <v>#DIV/0!</v>
      </c>
      <c r="J11" s="42">
        <v>0</v>
      </c>
      <c r="K11" s="43">
        <v>0</v>
      </c>
      <c r="L11" s="44">
        <v>0</v>
      </c>
      <c r="M11" s="44">
        <v>0</v>
      </c>
      <c r="N11" s="44">
        <v>0</v>
      </c>
      <c r="O11" s="207"/>
      <c r="P11" s="208"/>
    </row>
    <row r="12" spans="4:16" ht="15" customHeight="1">
      <c r="D12" s="203"/>
      <c r="E12" s="213" t="s">
        <v>8</v>
      </c>
      <c r="F12" s="216" t="s">
        <v>10</v>
      </c>
      <c r="G12" s="217"/>
      <c r="H12" s="154">
        <f>SUM(J12:N12)</f>
        <v>0</v>
      </c>
      <c r="I12" s="159" t="e">
        <f>H12/$H$18</f>
        <v>#DIV/0!</v>
      </c>
      <c r="J12" s="46">
        <v>0</v>
      </c>
      <c r="K12" s="47">
        <v>0</v>
      </c>
      <c r="L12" s="48">
        <v>0</v>
      </c>
      <c r="M12" s="48">
        <v>0</v>
      </c>
      <c r="N12" s="48">
        <v>0</v>
      </c>
      <c r="O12" s="209"/>
      <c r="P12" s="210"/>
    </row>
    <row r="13" spans="4:16" ht="15" customHeight="1">
      <c r="D13" s="203"/>
      <c r="E13" s="214"/>
      <c r="F13" s="218" t="s">
        <v>11</v>
      </c>
      <c r="G13" s="219"/>
      <c r="H13" s="155">
        <f>SUM(J13:N13)</f>
        <v>0</v>
      </c>
      <c r="I13" s="160" t="e">
        <f>H13/$H$18</f>
        <v>#DIV/0!</v>
      </c>
      <c r="J13" s="49">
        <v>0</v>
      </c>
      <c r="K13" s="50">
        <v>0</v>
      </c>
      <c r="L13" s="51">
        <v>0</v>
      </c>
      <c r="M13" s="51">
        <v>0</v>
      </c>
      <c r="N13" s="51">
        <v>0</v>
      </c>
      <c r="O13" s="209"/>
      <c r="P13" s="210"/>
    </row>
    <row r="14" spans="4:16" ht="15" customHeight="1">
      <c r="D14" s="203"/>
      <c r="E14" s="214"/>
      <c r="F14" s="220" t="s">
        <v>12</v>
      </c>
      <c r="G14" s="221"/>
      <c r="H14" s="156">
        <f>SUM(J14:N14)</f>
        <v>0</v>
      </c>
      <c r="I14" s="161" t="e">
        <f>H14/$H$18</f>
        <v>#DIV/0!</v>
      </c>
      <c r="J14" s="52">
        <v>0</v>
      </c>
      <c r="K14" s="53">
        <v>0</v>
      </c>
      <c r="L14" s="54">
        <v>0</v>
      </c>
      <c r="M14" s="54">
        <v>0</v>
      </c>
      <c r="N14" s="54">
        <v>0</v>
      </c>
      <c r="O14" s="209"/>
      <c r="P14" s="210"/>
    </row>
    <row r="15" spans="4:16" ht="15" customHeight="1">
      <c r="D15" s="203"/>
      <c r="E15" s="215"/>
      <c r="F15" s="222" t="s">
        <v>0</v>
      </c>
      <c r="G15" s="223"/>
      <c r="H15" s="56">
        <f aca="true" t="shared" si="0" ref="H15:N15">SUM(H12:H14)</f>
        <v>0</v>
      </c>
      <c r="I15" s="162" t="e">
        <f t="shared" si="0"/>
        <v>#DIV/0!</v>
      </c>
      <c r="J15" s="56">
        <f t="shared" si="0"/>
        <v>0</v>
      </c>
      <c r="K15" s="57">
        <f t="shared" si="0"/>
        <v>0</v>
      </c>
      <c r="L15" s="58">
        <f t="shared" si="0"/>
        <v>0</v>
      </c>
      <c r="M15" s="58">
        <f t="shared" si="0"/>
        <v>0</v>
      </c>
      <c r="N15" s="58">
        <f t="shared" si="0"/>
        <v>0</v>
      </c>
      <c r="O15" s="209"/>
      <c r="P15" s="210"/>
    </row>
    <row r="16" spans="4:16" ht="15" customHeight="1">
      <c r="D16" s="203"/>
      <c r="E16" s="224" t="s">
        <v>7</v>
      </c>
      <c r="F16" s="225"/>
      <c r="G16" s="225"/>
      <c r="H16" s="56">
        <f>SUM(J16:N16)</f>
        <v>0</v>
      </c>
      <c r="I16" s="162" t="e">
        <f>H16/H18</f>
        <v>#DIV/0!</v>
      </c>
      <c r="J16" s="59">
        <v>0</v>
      </c>
      <c r="K16" s="60">
        <v>0</v>
      </c>
      <c r="L16" s="61">
        <v>0</v>
      </c>
      <c r="M16" s="61">
        <v>0</v>
      </c>
      <c r="N16" s="61">
        <v>0</v>
      </c>
      <c r="O16" s="209"/>
      <c r="P16" s="210"/>
    </row>
    <row r="17" spans="4:16" ht="15" customHeight="1">
      <c r="D17" s="203"/>
      <c r="E17" s="226" t="s">
        <v>6</v>
      </c>
      <c r="F17" s="226"/>
      <c r="G17" s="224"/>
      <c r="H17" s="56">
        <f>SUM(J17:N17)</f>
        <v>0</v>
      </c>
      <c r="I17" s="162" t="e">
        <f>H17/H18</f>
        <v>#DIV/0!</v>
      </c>
      <c r="J17" s="59">
        <v>0</v>
      </c>
      <c r="K17" s="60">
        <v>0</v>
      </c>
      <c r="L17" s="61">
        <v>0</v>
      </c>
      <c r="M17" s="61">
        <v>0</v>
      </c>
      <c r="N17" s="61">
        <v>0</v>
      </c>
      <c r="O17" s="209"/>
      <c r="P17" s="210"/>
    </row>
    <row r="18" spans="4:16" ht="15" customHeight="1" thickBot="1">
      <c r="D18" s="204"/>
      <c r="E18" s="227" t="s">
        <v>1</v>
      </c>
      <c r="F18" s="228"/>
      <c r="G18" s="228"/>
      <c r="H18" s="62">
        <f aca="true" t="shared" si="1" ref="H18:N18">H11+H15+H16+H17</f>
        <v>0</v>
      </c>
      <c r="I18" s="163" t="e">
        <f>I11+I15+I16+I17</f>
        <v>#DIV/0!</v>
      </c>
      <c r="J18" s="62">
        <f t="shared" si="1"/>
        <v>0</v>
      </c>
      <c r="K18" s="63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211"/>
      <c r="P18" s="212"/>
    </row>
    <row r="19" spans="4:21" s="9" customFormat="1" ht="7.5" customHeight="1" thickBot="1">
      <c r="D19" s="5"/>
      <c r="E19" s="6"/>
      <c r="F19" s="6"/>
      <c r="G19" s="6"/>
      <c r="H19" s="13"/>
      <c r="I19" s="13"/>
      <c r="J19" s="7"/>
      <c r="K19" s="8"/>
      <c r="S19" s="25"/>
      <c r="T19" s="25"/>
      <c r="U19" s="25"/>
    </row>
    <row r="20" spans="4:16" ht="15" customHeight="1">
      <c r="D20" s="202" t="s">
        <v>25</v>
      </c>
      <c r="E20" s="229" t="s">
        <v>9</v>
      </c>
      <c r="F20" s="230" t="s">
        <v>49</v>
      </c>
      <c r="G20" s="231"/>
      <c r="H20" s="176">
        <f aca="true" t="shared" si="2" ref="H20:H26">SUM(J20:N20)</f>
        <v>0</v>
      </c>
      <c r="I20" s="164" t="e">
        <f aca="true" t="shared" si="3" ref="I20:I27">H20/$H$44</f>
        <v>#DIV/0!</v>
      </c>
      <c r="J20" s="65">
        <v>0</v>
      </c>
      <c r="K20" s="66">
        <v>0</v>
      </c>
      <c r="L20" s="67">
        <v>0</v>
      </c>
      <c r="M20" s="67">
        <v>0</v>
      </c>
      <c r="N20" s="67">
        <v>0</v>
      </c>
      <c r="O20" s="68">
        <v>0</v>
      </c>
      <c r="P20" s="69">
        <f aca="true" t="shared" si="4" ref="P20:P26">O20+H20</f>
        <v>0</v>
      </c>
    </row>
    <row r="21" spans="4:16" ht="15" customHeight="1">
      <c r="D21" s="203"/>
      <c r="E21" s="215"/>
      <c r="F21" s="232" t="s">
        <v>24</v>
      </c>
      <c r="G21" s="233"/>
      <c r="H21" s="155">
        <f t="shared" si="2"/>
        <v>0</v>
      </c>
      <c r="I21" s="165" t="e">
        <f t="shared" si="3"/>
        <v>#DIV/0!</v>
      </c>
      <c r="J21" s="70">
        <v>0</v>
      </c>
      <c r="K21" s="71">
        <v>0</v>
      </c>
      <c r="L21" s="72">
        <v>0</v>
      </c>
      <c r="M21" s="72">
        <v>0</v>
      </c>
      <c r="N21" s="72">
        <v>0</v>
      </c>
      <c r="O21" s="73">
        <v>0</v>
      </c>
      <c r="P21" s="74">
        <f t="shared" si="4"/>
        <v>0</v>
      </c>
    </row>
    <row r="22" spans="4:16" ht="15" customHeight="1">
      <c r="D22" s="203"/>
      <c r="E22" s="226"/>
      <c r="F22" s="220" t="s">
        <v>4</v>
      </c>
      <c r="G22" s="221"/>
      <c r="H22" s="24">
        <f t="shared" si="2"/>
        <v>0</v>
      </c>
      <c r="I22" s="166" t="e">
        <f t="shared" si="3"/>
        <v>#DIV/0!</v>
      </c>
      <c r="J22" s="75">
        <v>0</v>
      </c>
      <c r="K22" s="76">
        <v>0</v>
      </c>
      <c r="L22" s="77">
        <v>0</v>
      </c>
      <c r="M22" s="77">
        <v>0</v>
      </c>
      <c r="N22" s="77">
        <v>0</v>
      </c>
      <c r="O22" s="78">
        <v>0</v>
      </c>
      <c r="P22" s="79">
        <f t="shared" si="4"/>
        <v>0</v>
      </c>
    </row>
    <row r="23" spans="4:16" ht="15" customHeight="1">
      <c r="D23" s="203"/>
      <c r="E23" s="226"/>
      <c r="F23" s="213" t="s">
        <v>15</v>
      </c>
      <c r="G23" s="45" t="s">
        <v>5</v>
      </c>
      <c r="H23" s="177">
        <f t="shared" si="2"/>
        <v>0</v>
      </c>
      <c r="I23" s="167" t="e">
        <f t="shared" si="3"/>
        <v>#DIV/0!</v>
      </c>
      <c r="J23" s="80">
        <v>0</v>
      </c>
      <c r="K23" s="81">
        <v>0</v>
      </c>
      <c r="L23" s="82">
        <v>0</v>
      </c>
      <c r="M23" s="82">
        <v>0</v>
      </c>
      <c r="N23" s="82">
        <v>0</v>
      </c>
      <c r="O23" s="83">
        <v>0</v>
      </c>
      <c r="P23" s="84">
        <f t="shared" si="4"/>
        <v>0</v>
      </c>
    </row>
    <row r="24" spans="4:16" ht="15" customHeight="1">
      <c r="D24" s="203"/>
      <c r="E24" s="226"/>
      <c r="F24" s="214"/>
      <c r="G24" s="85"/>
      <c r="H24" s="178">
        <f t="shared" si="2"/>
        <v>0</v>
      </c>
      <c r="I24" s="168" t="e">
        <f t="shared" si="3"/>
        <v>#DIV/0!</v>
      </c>
      <c r="J24" s="86">
        <v>0</v>
      </c>
      <c r="K24" s="87">
        <v>0</v>
      </c>
      <c r="L24" s="88">
        <v>0</v>
      </c>
      <c r="M24" s="88">
        <v>0</v>
      </c>
      <c r="N24" s="88">
        <v>0</v>
      </c>
      <c r="O24" s="89">
        <v>0</v>
      </c>
      <c r="P24" s="90">
        <f t="shared" si="4"/>
        <v>0</v>
      </c>
    </row>
    <row r="25" spans="4:16" ht="15" customHeight="1">
      <c r="D25" s="203"/>
      <c r="E25" s="226"/>
      <c r="F25" s="214"/>
      <c r="G25" s="27" t="s">
        <v>28</v>
      </c>
      <c r="H25" s="178">
        <f t="shared" si="2"/>
        <v>0</v>
      </c>
      <c r="I25" s="169" t="e">
        <f t="shared" si="3"/>
        <v>#DIV/0!</v>
      </c>
      <c r="J25" s="91">
        <v>0</v>
      </c>
      <c r="K25" s="92">
        <v>0</v>
      </c>
      <c r="L25" s="93">
        <v>0</v>
      </c>
      <c r="M25" s="93">
        <v>0</v>
      </c>
      <c r="N25" s="93">
        <v>0</v>
      </c>
      <c r="O25" s="94">
        <v>0</v>
      </c>
      <c r="P25" s="90">
        <f t="shared" si="4"/>
        <v>0</v>
      </c>
    </row>
    <row r="26" spans="4:16" ht="15" customHeight="1">
      <c r="D26" s="203"/>
      <c r="E26" s="226"/>
      <c r="F26" s="214"/>
      <c r="G26" s="27" t="s">
        <v>28</v>
      </c>
      <c r="H26" s="178">
        <f t="shared" si="2"/>
        <v>0</v>
      </c>
      <c r="I26" s="170" t="e">
        <f t="shared" si="3"/>
        <v>#DIV/0!</v>
      </c>
      <c r="J26" s="95">
        <v>0</v>
      </c>
      <c r="K26" s="96">
        <v>0</v>
      </c>
      <c r="L26" s="97">
        <v>0</v>
      </c>
      <c r="M26" s="97">
        <v>0</v>
      </c>
      <c r="N26" s="97">
        <v>0</v>
      </c>
      <c r="O26" s="98">
        <v>0</v>
      </c>
      <c r="P26" s="90">
        <f t="shared" si="4"/>
        <v>0</v>
      </c>
    </row>
    <row r="27" spans="4:16" ht="15" customHeight="1">
      <c r="D27" s="203"/>
      <c r="E27" s="226"/>
      <c r="F27" s="215"/>
      <c r="G27" s="99" t="s">
        <v>0</v>
      </c>
      <c r="H27" s="24">
        <f>SUM(H23:H26)</f>
        <v>0</v>
      </c>
      <c r="I27" s="171" t="e">
        <f t="shared" si="3"/>
        <v>#DIV/0!</v>
      </c>
      <c r="J27" s="24">
        <f aca="true" t="shared" si="5" ref="J27:P27">SUM(J23:J26)</f>
        <v>0</v>
      </c>
      <c r="K27" s="12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0">
        <f t="shared" si="5"/>
        <v>0</v>
      </c>
      <c r="P27" s="79">
        <f t="shared" si="5"/>
        <v>0</v>
      </c>
    </row>
    <row r="28" spans="4:21" ht="15" customHeight="1">
      <c r="D28" s="203"/>
      <c r="E28" s="226"/>
      <c r="F28" s="234" t="s">
        <v>14</v>
      </c>
      <c r="G28" s="235"/>
      <c r="H28" s="101">
        <f aca="true" t="shared" si="6" ref="H28:P28">H20+H21+H22+H27</f>
        <v>0</v>
      </c>
      <c r="I28" s="172" t="e">
        <f t="shared" si="6"/>
        <v>#DIV/0!</v>
      </c>
      <c r="J28" s="101">
        <f t="shared" si="6"/>
        <v>0</v>
      </c>
      <c r="K28" s="102">
        <f t="shared" si="6"/>
        <v>0</v>
      </c>
      <c r="L28" s="103">
        <f t="shared" si="6"/>
        <v>0</v>
      </c>
      <c r="M28" s="103">
        <f t="shared" si="6"/>
        <v>0</v>
      </c>
      <c r="N28" s="103">
        <f t="shared" si="6"/>
        <v>0</v>
      </c>
      <c r="O28" s="104">
        <f t="shared" si="6"/>
        <v>0</v>
      </c>
      <c r="P28" s="105">
        <f t="shared" si="6"/>
        <v>0</v>
      </c>
      <c r="S28" s="21">
        <f>J28-J11</f>
        <v>0</v>
      </c>
      <c r="T28" s="21">
        <f>K28-K11</f>
        <v>0</v>
      </c>
      <c r="U28" s="21">
        <f>N28-N11</f>
        <v>0</v>
      </c>
    </row>
    <row r="29" spans="4:16" ht="15" customHeight="1">
      <c r="D29" s="203"/>
      <c r="E29" s="226" t="s">
        <v>8</v>
      </c>
      <c r="F29" s="216" t="s">
        <v>13</v>
      </c>
      <c r="G29" s="217"/>
      <c r="H29" s="154">
        <f aca="true" t="shared" si="7" ref="H29:H35">SUM(J29:N29)</f>
        <v>0</v>
      </c>
      <c r="I29" s="159" t="e">
        <f aca="true" t="shared" si="8" ref="I29:I36">H29/$H$44</f>
        <v>#DIV/0!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106">
        <v>0</v>
      </c>
      <c r="P29" s="107">
        <f aca="true" t="shared" si="9" ref="P29:P35">O29+H29</f>
        <v>0</v>
      </c>
    </row>
    <row r="30" spans="4:16" ht="15" customHeight="1">
      <c r="D30" s="203"/>
      <c r="E30" s="226"/>
      <c r="F30" s="218" t="s">
        <v>23</v>
      </c>
      <c r="G30" s="219"/>
      <c r="H30" s="155">
        <f t="shared" si="7"/>
        <v>0</v>
      </c>
      <c r="I30" s="160" t="e">
        <f t="shared" si="8"/>
        <v>#DIV/0!</v>
      </c>
      <c r="J30" s="49">
        <v>0</v>
      </c>
      <c r="K30" s="50">
        <v>0</v>
      </c>
      <c r="L30" s="51">
        <v>0</v>
      </c>
      <c r="M30" s="51">
        <v>0</v>
      </c>
      <c r="N30" s="51">
        <v>0</v>
      </c>
      <c r="O30" s="108">
        <v>0</v>
      </c>
      <c r="P30" s="90">
        <f t="shared" si="9"/>
        <v>0</v>
      </c>
    </row>
    <row r="31" spans="4:16" ht="15" customHeight="1">
      <c r="D31" s="203"/>
      <c r="E31" s="226"/>
      <c r="F31" s="219" t="s">
        <v>24</v>
      </c>
      <c r="G31" s="236"/>
      <c r="H31" s="155">
        <f t="shared" si="7"/>
        <v>0</v>
      </c>
      <c r="I31" s="160" t="e">
        <f t="shared" si="8"/>
        <v>#DIV/0!</v>
      </c>
      <c r="J31" s="49">
        <v>0</v>
      </c>
      <c r="K31" s="50">
        <v>0</v>
      </c>
      <c r="L31" s="51">
        <v>0</v>
      </c>
      <c r="M31" s="51">
        <v>0</v>
      </c>
      <c r="N31" s="51">
        <v>0</v>
      </c>
      <c r="O31" s="108">
        <v>0</v>
      </c>
      <c r="P31" s="90">
        <f t="shared" si="9"/>
        <v>0</v>
      </c>
    </row>
    <row r="32" spans="4:16" ht="15" customHeight="1">
      <c r="D32" s="203"/>
      <c r="E32" s="226"/>
      <c r="F32" s="237" t="s">
        <v>4</v>
      </c>
      <c r="G32" s="238"/>
      <c r="H32" s="24">
        <f t="shared" si="7"/>
        <v>0</v>
      </c>
      <c r="I32" s="173" t="e">
        <f t="shared" si="8"/>
        <v>#DIV/0!</v>
      </c>
      <c r="J32" s="75">
        <v>0</v>
      </c>
      <c r="K32" s="76">
        <v>0</v>
      </c>
      <c r="L32" s="77">
        <v>0</v>
      </c>
      <c r="M32" s="77">
        <v>0</v>
      </c>
      <c r="N32" s="77">
        <v>0</v>
      </c>
      <c r="O32" s="78">
        <v>0</v>
      </c>
      <c r="P32" s="109">
        <f t="shared" si="9"/>
        <v>0</v>
      </c>
    </row>
    <row r="33" spans="4:16" ht="15" customHeight="1">
      <c r="D33" s="203"/>
      <c r="E33" s="226"/>
      <c r="F33" s="213" t="s">
        <v>15</v>
      </c>
      <c r="G33" s="45" t="s">
        <v>5</v>
      </c>
      <c r="H33" s="179">
        <f t="shared" si="7"/>
        <v>0</v>
      </c>
      <c r="I33" s="165" t="e">
        <f t="shared" si="8"/>
        <v>#DIV/0!</v>
      </c>
      <c r="J33" s="80">
        <v>0</v>
      </c>
      <c r="K33" s="81">
        <v>0</v>
      </c>
      <c r="L33" s="82">
        <v>0</v>
      </c>
      <c r="M33" s="82">
        <v>0</v>
      </c>
      <c r="N33" s="82">
        <v>0</v>
      </c>
      <c r="O33" s="83">
        <v>0</v>
      </c>
      <c r="P33" s="107">
        <f t="shared" si="9"/>
        <v>0</v>
      </c>
    </row>
    <row r="34" spans="4:16" ht="15" customHeight="1">
      <c r="D34" s="203"/>
      <c r="E34" s="226"/>
      <c r="F34" s="214"/>
      <c r="G34" s="85"/>
      <c r="H34" s="155">
        <f t="shared" si="7"/>
        <v>0</v>
      </c>
      <c r="I34" s="165" t="e">
        <f t="shared" si="8"/>
        <v>#DIV/0!</v>
      </c>
      <c r="J34" s="86">
        <v>0</v>
      </c>
      <c r="K34" s="87">
        <v>0</v>
      </c>
      <c r="L34" s="88">
        <v>0</v>
      </c>
      <c r="M34" s="88">
        <v>0</v>
      </c>
      <c r="N34" s="88">
        <v>0</v>
      </c>
      <c r="O34" s="89">
        <v>0</v>
      </c>
      <c r="P34" s="90">
        <f t="shared" si="9"/>
        <v>0</v>
      </c>
    </row>
    <row r="35" spans="4:16" ht="15" customHeight="1">
      <c r="D35" s="203"/>
      <c r="E35" s="226"/>
      <c r="F35" s="214"/>
      <c r="G35" s="27" t="s">
        <v>29</v>
      </c>
      <c r="H35" s="155">
        <f t="shared" si="7"/>
        <v>0</v>
      </c>
      <c r="I35" s="160" t="e">
        <f t="shared" si="8"/>
        <v>#DIV/0!</v>
      </c>
      <c r="J35" s="91">
        <v>0</v>
      </c>
      <c r="K35" s="92">
        <v>0</v>
      </c>
      <c r="L35" s="93">
        <v>0</v>
      </c>
      <c r="M35" s="93">
        <v>0</v>
      </c>
      <c r="N35" s="93">
        <v>0</v>
      </c>
      <c r="O35" s="94">
        <v>0</v>
      </c>
      <c r="P35" s="90">
        <f t="shared" si="9"/>
        <v>0</v>
      </c>
    </row>
    <row r="36" spans="4:16" ht="15" customHeight="1">
      <c r="D36" s="203"/>
      <c r="E36" s="226"/>
      <c r="F36" s="215"/>
      <c r="G36" s="99" t="s">
        <v>0</v>
      </c>
      <c r="H36" s="24">
        <f aca="true" t="shared" si="10" ref="H36:P36">SUM(H33:H35)</f>
        <v>0</v>
      </c>
      <c r="I36" s="171" t="e">
        <f t="shared" si="8"/>
        <v>#DIV/0!</v>
      </c>
      <c r="J36" s="24">
        <f t="shared" si="10"/>
        <v>0</v>
      </c>
      <c r="K36" s="12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0">
        <f t="shared" si="10"/>
        <v>0</v>
      </c>
      <c r="P36" s="79">
        <f t="shared" si="10"/>
        <v>0</v>
      </c>
    </row>
    <row r="37" spans="4:21" ht="15" customHeight="1">
      <c r="D37" s="203"/>
      <c r="E37" s="226"/>
      <c r="F37" s="222" t="s">
        <v>14</v>
      </c>
      <c r="G37" s="235"/>
      <c r="H37" s="101">
        <f aca="true" t="shared" si="11" ref="H37:P37">H29+H30+H31+H32+H36</f>
        <v>0</v>
      </c>
      <c r="I37" s="172" t="e">
        <f t="shared" si="11"/>
        <v>#DIV/0!</v>
      </c>
      <c r="J37" s="101">
        <f t="shared" si="11"/>
        <v>0</v>
      </c>
      <c r="K37" s="102">
        <f t="shared" si="11"/>
        <v>0</v>
      </c>
      <c r="L37" s="103">
        <f t="shared" si="11"/>
        <v>0</v>
      </c>
      <c r="M37" s="103">
        <f t="shared" si="11"/>
        <v>0</v>
      </c>
      <c r="N37" s="103">
        <f t="shared" si="11"/>
        <v>0</v>
      </c>
      <c r="O37" s="104">
        <f t="shared" si="11"/>
        <v>0</v>
      </c>
      <c r="P37" s="105">
        <f t="shared" si="11"/>
        <v>0</v>
      </c>
      <c r="S37" s="21">
        <f>J37-J15</f>
        <v>0</v>
      </c>
      <c r="T37" s="21">
        <f>K37-K15</f>
        <v>0</v>
      </c>
      <c r="U37" s="21">
        <f>N37-N15</f>
        <v>0</v>
      </c>
    </row>
    <row r="38" spans="4:16" ht="15" customHeight="1">
      <c r="D38" s="203"/>
      <c r="E38" s="214" t="s">
        <v>7</v>
      </c>
      <c r="F38" s="226" t="s">
        <v>15</v>
      </c>
      <c r="G38" s="45" t="s">
        <v>5</v>
      </c>
      <c r="H38" s="26">
        <f>SUM(J38:N38)</f>
        <v>0</v>
      </c>
      <c r="I38" s="174" t="e">
        <f>H38/$H$44</f>
        <v>#DIV/0!</v>
      </c>
      <c r="J38" s="80">
        <v>0</v>
      </c>
      <c r="K38" s="81">
        <v>0</v>
      </c>
      <c r="L38" s="82">
        <v>0</v>
      </c>
      <c r="M38" s="82">
        <v>0</v>
      </c>
      <c r="N38" s="82">
        <v>0</v>
      </c>
      <c r="O38" s="83">
        <v>0</v>
      </c>
      <c r="P38" s="107">
        <f>O38+H38</f>
        <v>0</v>
      </c>
    </row>
    <row r="39" spans="4:16" ht="15" customHeight="1">
      <c r="D39" s="203"/>
      <c r="E39" s="214"/>
      <c r="F39" s="226"/>
      <c r="G39" s="29" t="s">
        <v>29</v>
      </c>
      <c r="H39" s="180">
        <f>SUM(J39:N39)</f>
        <v>0</v>
      </c>
      <c r="I39" s="175" t="e">
        <f>H39/$H$44</f>
        <v>#DIV/0!</v>
      </c>
      <c r="J39" s="110">
        <v>0</v>
      </c>
      <c r="K39" s="111">
        <v>0</v>
      </c>
      <c r="L39" s="112">
        <v>0</v>
      </c>
      <c r="M39" s="112">
        <v>0</v>
      </c>
      <c r="N39" s="112">
        <v>0</v>
      </c>
      <c r="O39" s="113">
        <v>0</v>
      </c>
      <c r="P39" s="109">
        <f>O39+H39</f>
        <v>0</v>
      </c>
    </row>
    <row r="40" spans="4:21" ht="15" customHeight="1">
      <c r="D40" s="203"/>
      <c r="E40" s="215"/>
      <c r="F40" s="222" t="s">
        <v>14</v>
      </c>
      <c r="G40" s="235"/>
      <c r="H40" s="101">
        <f aca="true" t="shared" si="12" ref="H40:P40">SUM(H38:H39)</f>
        <v>0</v>
      </c>
      <c r="I40" s="172" t="e">
        <f t="shared" si="12"/>
        <v>#DIV/0!</v>
      </c>
      <c r="J40" s="101">
        <f t="shared" si="12"/>
        <v>0</v>
      </c>
      <c r="K40" s="102">
        <f t="shared" si="12"/>
        <v>0</v>
      </c>
      <c r="L40" s="103">
        <f t="shared" si="12"/>
        <v>0</v>
      </c>
      <c r="M40" s="103">
        <f t="shared" si="12"/>
        <v>0</v>
      </c>
      <c r="N40" s="103">
        <f t="shared" si="12"/>
        <v>0</v>
      </c>
      <c r="O40" s="104">
        <f t="shared" si="12"/>
        <v>0</v>
      </c>
      <c r="P40" s="105">
        <f t="shared" si="12"/>
        <v>0</v>
      </c>
      <c r="S40" s="21">
        <f>J40-J16</f>
        <v>0</v>
      </c>
      <c r="T40" s="21">
        <f>K40-K16</f>
        <v>0</v>
      </c>
      <c r="U40" s="21">
        <f>N40-N16</f>
        <v>0</v>
      </c>
    </row>
    <row r="41" spans="4:16" ht="15" customHeight="1">
      <c r="D41" s="203"/>
      <c r="E41" s="214" t="s">
        <v>6</v>
      </c>
      <c r="F41" s="226" t="s">
        <v>15</v>
      </c>
      <c r="G41" s="45" t="s">
        <v>5</v>
      </c>
      <c r="H41" s="26">
        <f>SUM(J41:N41)</f>
        <v>0</v>
      </c>
      <c r="I41" s="174" t="e">
        <f>H41/$H$44</f>
        <v>#DIV/0!</v>
      </c>
      <c r="J41" s="80">
        <v>0</v>
      </c>
      <c r="K41" s="81">
        <v>0</v>
      </c>
      <c r="L41" s="82">
        <v>0</v>
      </c>
      <c r="M41" s="82">
        <v>0</v>
      </c>
      <c r="N41" s="82">
        <v>0</v>
      </c>
      <c r="O41" s="83">
        <v>0</v>
      </c>
      <c r="P41" s="107">
        <f>O41+H41</f>
        <v>0</v>
      </c>
    </row>
    <row r="42" spans="4:16" ht="15" customHeight="1">
      <c r="D42" s="203"/>
      <c r="E42" s="214"/>
      <c r="F42" s="226"/>
      <c r="G42" s="29" t="s">
        <v>29</v>
      </c>
      <c r="H42" s="180">
        <f>SUM(J42:N42)</f>
        <v>0</v>
      </c>
      <c r="I42" s="175" t="e">
        <f>H42/$H$44</f>
        <v>#DIV/0!</v>
      </c>
      <c r="J42" s="110">
        <v>0</v>
      </c>
      <c r="K42" s="111">
        <v>0</v>
      </c>
      <c r="L42" s="112">
        <v>0</v>
      </c>
      <c r="M42" s="112">
        <v>0</v>
      </c>
      <c r="N42" s="112">
        <v>0</v>
      </c>
      <c r="O42" s="113">
        <v>0</v>
      </c>
      <c r="P42" s="109">
        <f>O42+H42</f>
        <v>0</v>
      </c>
    </row>
    <row r="43" spans="4:21" ht="15" customHeight="1">
      <c r="D43" s="203"/>
      <c r="E43" s="215"/>
      <c r="F43" s="222" t="s">
        <v>14</v>
      </c>
      <c r="G43" s="223"/>
      <c r="H43" s="56">
        <f aca="true" t="shared" si="13" ref="H43:P43">SUM(H41:H42)</f>
        <v>0</v>
      </c>
      <c r="I43" s="162" t="e">
        <f t="shared" si="13"/>
        <v>#DIV/0!</v>
      </c>
      <c r="J43" s="56">
        <f t="shared" si="13"/>
        <v>0</v>
      </c>
      <c r="K43" s="57">
        <f t="shared" si="13"/>
        <v>0</v>
      </c>
      <c r="L43" s="58">
        <f t="shared" si="13"/>
        <v>0</v>
      </c>
      <c r="M43" s="58">
        <f t="shared" si="13"/>
        <v>0</v>
      </c>
      <c r="N43" s="58">
        <f t="shared" si="13"/>
        <v>0</v>
      </c>
      <c r="O43" s="114">
        <f t="shared" si="13"/>
        <v>0</v>
      </c>
      <c r="P43" s="105">
        <f t="shared" si="13"/>
        <v>0</v>
      </c>
      <c r="S43" s="21">
        <f>J43-J17</f>
        <v>0</v>
      </c>
      <c r="T43" s="21">
        <f>K43-K17</f>
        <v>0</v>
      </c>
      <c r="U43" s="21">
        <f>N43-N17</f>
        <v>0</v>
      </c>
    </row>
    <row r="44" spans="4:16" ht="15" customHeight="1" thickBot="1">
      <c r="D44" s="204"/>
      <c r="E44" s="227" t="s">
        <v>1</v>
      </c>
      <c r="F44" s="228"/>
      <c r="G44" s="228"/>
      <c r="H44" s="62">
        <f aca="true" t="shared" si="14" ref="H44:P44">H28+H37+H40+H43</f>
        <v>0</v>
      </c>
      <c r="I44" s="163" t="e">
        <f t="shared" si="14"/>
        <v>#DIV/0!</v>
      </c>
      <c r="J44" s="62">
        <f t="shared" si="14"/>
        <v>0</v>
      </c>
      <c r="K44" s="63">
        <f t="shared" si="14"/>
        <v>0</v>
      </c>
      <c r="L44" s="64">
        <f t="shared" si="14"/>
        <v>0</v>
      </c>
      <c r="M44" s="64">
        <f t="shared" si="14"/>
        <v>0</v>
      </c>
      <c r="N44" s="64">
        <f t="shared" si="14"/>
        <v>0</v>
      </c>
      <c r="O44" s="115">
        <f t="shared" si="14"/>
        <v>0</v>
      </c>
      <c r="P44" s="116">
        <f t="shared" si="14"/>
        <v>0</v>
      </c>
    </row>
    <row r="45" spans="4:21" s="9" customFormat="1" ht="15" customHeight="1" thickBot="1">
      <c r="D45" s="117"/>
      <c r="E45" s="118"/>
      <c r="F45" s="118"/>
      <c r="G45" s="118"/>
      <c r="H45" s="119"/>
      <c r="I45" s="119"/>
      <c r="J45" s="119"/>
      <c r="K45" s="119"/>
      <c r="L45" s="119"/>
      <c r="M45" s="119"/>
      <c r="N45" s="119"/>
      <c r="O45" s="119"/>
      <c r="S45" s="25"/>
      <c r="T45" s="25"/>
      <c r="U45" s="25"/>
    </row>
    <row r="46" spans="4:16" ht="15" customHeight="1">
      <c r="D46" s="202" t="s">
        <v>40</v>
      </c>
      <c r="E46" s="239" t="s">
        <v>19</v>
      </c>
      <c r="F46" s="240"/>
      <c r="G46" s="120" t="s">
        <v>41</v>
      </c>
      <c r="H46" s="121">
        <f aca="true" t="shared" si="15" ref="H46:O46">H20+H29</f>
        <v>0</v>
      </c>
      <c r="I46" s="181" t="e">
        <f>I29</f>
        <v>#DIV/0!</v>
      </c>
      <c r="J46" s="121">
        <f t="shared" si="15"/>
        <v>0</v>
      </c>
      <c r="K46" s="122">
        <f t="shared" si="15"/>
        <v>0</v>
      </c>
      <c r="L46" s="122">
        <f t="shared" si="15"/>
        <v>0</v>
      </c>
      <c r="M46" s="122">
        <f t="shared" si="15"/>
        <v>0</v>
      </c>
      <c r="N46" s="123">
        <f t="shared" si="15"/>
        <v>0</v>
      </c>
      <c r="O46" s="124">
        <f t="shared" si="15"/>
        <v>0</v>
      </c>
      <c r="P46" s="125">
        <f>O46+H46</f>
        <v>0</v>
      </c>
    </row>
    <row r="47" spans="4:16" ht="15" customHeight="1">
      <c r="D47" s="203"/>
      <c r="E47" s="241"/>
      <c r="F47" s="242"/>
      <c r="G47" s="29" t="s">
        <v>23</v>
      </c>
      <c r="H47" s="28">
        <f aca="true" t="shared" si="16" ref="H47:O47">H30</f>
        <v>0</v>
      </c>
      <c r="I47" s="168" t="e">
        <f>I20+I30</f>
        <v>#DIV/0!</v>
      </c>
      <c r="J47" s="28">
        <f t="shared" si="16"/>
        <v>0</v>
      </c>
      <c r="K47" s="17">
        <f t="shared" si="16"/>
        <v>0</v>
      </c>
      <c r="L47" s="17">
        <f t="shared" si="16"/>
        <v>0</v>
      </c>
      <c r="M47" s="17">
        <f t="shared" si="16"/>
        <v>0</v>
      </c>
      <c r="N47" s="126">
        <f t="shared" si="16"/>
        <v>0</v>
      </c>
      <c r="O47" s="127">
        <f t="shared" si="16"/>
        <v>0</v>
      </c>
      <c r="P47" s="128">
        <f>O47+H47</f>
        <v>0</v>
      </c>
    </row>
    <row r="48" spans="4:16" ht="15" customHeight="1">
      <c r="D48" s="203"/>
      <c r="E48" s="129" t="s">
        <v>42</v>
      </c>
      <c r="F48" s="130"/>
      <c r="G48" s="130"/>
      <c r="H48" s="56">
        <f aca="true" t="shared" si="17" ref="H48:O48">SUM(H46:H47)</f>
        <v>0</v>
      </c>
      <c r="I48" s="162" t="e">
        <f t="shared" si="17"/>
        <v>#DIV/0!</v>
      </c>
      <c r="J48" s="56">
        <f t="shared" si="17"/>
        <v>0</v>
      </c>
      <c r="K48" s="57">
        <f t="shared" si="17"/>
        <v>0</v>
      </c>
      <c r="L48" s="57">
        <f t="shared" si="17"/>
        <v>0</v>
      </c>
      <c r="M48" s="57">
        <f t="shared" si="17"/>
        <v>0</v>
      </c>
      <c r="N48" s="58">
        <f t="shared" si="17"/>
        <v>0</v>
      </c>
      <c r="O48" s="131">
        <f t="shared" si="17"/>
        <v>0</v>
      </c>
      <c r="P48" s="105">
        <f>SUM(P46:P47)</f>
        <v>0</v>
      </c>
    </row>
    <row r="49" spans="4:16" ht="15" customHeight="1">
      <c r="D49" s="203"/>
      <c r="E49" s="243" t="s">
        <v>22</v>
      </c>
      <c r="F49" s="244"/>
      <c r="G49" s="45" t="s">
        <v>5</v>
      </c>
      <c r="H49" s="26">
        <f>H23+H33+H38+H41</f>
        <v>0</v>
      </c>
      <c r="I49" s="174" t="e">
        <f>I23+I33+I38+I41</f>
        <v>#DIV/0!</v>
      </c>
      <c r="J49" s="26">
        <f>J23+J33+J38+J41</f>
        <v>0</v>
      </c>
      <c r="K49" s="16">
        <f>K23+K33+K38+K41</f>
        <v>0</v>
      </c>
      <c r="L49" s="16">
        <v>0</v>
      </c>
      <c r="M49" s="16">
        <f>M23+M33+M38+M41</f>
        <v>0</v>
      </c>
      <c r="N49" s="15">
        <f>N23+N33+N38+N41</f>
        <v>0</v>
      </c>
      <c r="O49" s="132">
        <f>O23+O33+O38+O41</f>
        <v>0</v>
      </c>
      <c r="P49" s="133">
        <f>O49+H49</f>
        <v>0</v>
      </c>
    </row>
    <row r="50" spans="4:16" ht="15" customHeight="1">
      <c r="D50" s="203"/>
      <c r="E50" s="245"/>
      <c r="F50" s="246"/>
      <c r="G50" s="134"/>
      <c r="H50" s="185">
        <f>H34+H24</f>
        <v>0</v>
      </c>
      <c r="I50" s="182" t="e">
        <f>I34+I24</f>
        <v>#DIV/0!</v>
      </c>
      <c r="J50" s="30">
        <f aca="true" t="shared" si="18" ref="J50:O50">J24+J34</f>
        <v>0</v>
      </c>
      <c r="K50" s="14">
        <f t="shared" si="18"/>
        <v>0</v>
      </c>
      <c r="L50" s="14">
        <f t="shared" si="18"/>
        <v>0</v>
      </c>
      <c r="M50" s="14">
        <f t="shared" si="18"/>
        <v>0</v>
      </c>
      <c r="N50" s="136">
        <f t="shared" si="18"/>
        <v>0</v>
      </c>
      <c r="O50" s="186">
        <f t="shared" si="18"/>
        <v>0</v>
      </c>
      <c r="P50" s="135">
        <f>O50+H50</f>
        <v>0</v>
      </c>
    </row>
    <row r="51" spans="4:16" ht="15" customHeight="1">
      <c r="D51" s="203"/>
      <c r="E51" s="241"/>
      <c r="F51" s="242"/>
      <c r="G51" s="29" t="s">
        <v>43</v>
      </c>
      <c r="H51" s="30">
        <f>H26+H25+H35+H39+H42</f>
        <v>0</v>
      </c>
      <c r="I51" s="183" t="e">
        <f>I26+I25+I35+I39+I42</f>
        <v>#DIV/0!</v>
      </c>
      <c r="J51" s="30">
        <f aca="true" t="shared" si="19" ref="J51:O51">J26+J25+J35+J39+J42</f>
        <v>0</v>
      </c>
      <c r="K51" s="14">
        <f>K26+K25+K35+K39+K42</f>
        <v>0</v>
      </c>
      <c r="L51" s="14">
        <f t="shared" si="19"/>
        <v>0</v>
      </c>
      <c r="M51" s="14">
        <f t="shared" si="19"/>
        <v>0</v>
      </c>
      <c r="N51" s="136">
        <f t="shared" si="19"/>
        <v>0</v>
      </c>
      <c r="O51" s="137">
        <f t="shared" si="19"/>
        <v>0</v>
      </c>
      <c r="P51" s="109">
        <f>O51+H51</f>
        <v>0</v>
      </c>
    </row>
    <row r="52" spans="4:16" ht="15" customHeight="1">
      <c r="D52" s="203"/>
      <c r="E52" s="129" t="s">
        <v>20</v>
      </c>
      <c r="F52" s="130"/>
      <c r="G52" s="130"/>
      <c r="H52" s="56">
        <f aca="true" t="shared" si="20" ref="H52:O52">SUM(H49:H51)</f>
        <v>0</v>
      </c>
      <c r="I52" s="162" t="e">
        <f t="shared" si="20"/>
        <v>#DIV/0!</v>
      </c>
      <c r="J52" s="56">
        <f t="shared" si="20"/>
        <v>0</v>
      </c>
      <c r="K52" s="57">
        <f t="shared" si="20"/>
        <v>0</v>
      </c>
      <c r="L52" s="57">
        <f t="shared" si="20"/>
        <v>0</v>
      </c>
      <c r="M52" s="57">
        <f t="shared" si="20"/>
        <v>0</v>
      </c>
      <c r="N52" s="58">
        <f t="shared" si="20"/>
        <v>0</v>
      </c>
      <c r="O52" s="131">
        <f t="shared" si="20"/>
        <v>0</v>
      </c>
      <c r="P52" s="105">
        <f>SUM(P49:P51)</f>
        <v>0</v>
      </c>
    </row>
    <row r="53" spans="4:16" ht="15" customHeight="1">
      <c r="D53" s="203"/>
      <c r="E53" s="245" t="s">
        <v>21</v>
      </c>
      <c r="F53" s="246"/>
      <c r="G53" s="85" t="s">
        <v>24</v>
      </c>
      <c r="H53" s="28">
        <f aca="true" t="shared" si="21" ref="H53:O54">H21+H31</f>
        <v>0</v>
      </c>
      <c r="I53" s="168" t="e">
        <f>I21+I31</f>
        <v>#DIV/0!</v>
      </c>
      <c r="J53" s="28">
        <f t="shared" si="21"/>
        <v>0</v>
      </c>
      <c r="K53" s="17">
        <f t="shared" si="21"/>
        <v>0</v>
      </c>
      <c r="L53" s="17">
        <f t="shared" si="21"/>
        <v>0</v>
      </c>
      <c r="M53" s="17">
        <f t="shared" si="21"/>
        <v>0</v>
      </c>
      <c r="N53" s="126">
        <f t="shared" si="21"/>
        <v>0</v>
      </c>
      <c r="O53" s="127">
        <f t="shared" si="21"/>
        <v>0</v>
      </c>
      <c r="P53" s="128">
        <f>O53+H53</f>
        <v>0</v>
      </c>
    </row>
    <row r="54" spans="4:16" ht="15" customHeight="1">
      <c r="D54" s="203"/>
      <c r="E54" s="241"/>
      <c r="F54" s="242"/>
      <c r="G54" s="29" t="s">
        <v>4</v>
      </c>
      <c r="H54" s="28">
        <f t="shared" si="21"/>
        <v>0</v>
      </c>
      <c r="I54" s="168" t="e">
        <f>I22+I32</f>
        <v>#DIV/0!</v>
      </c>
      <c r="J54" s="28">
        <f t="shared" si="21"/>
        <v>0</v>
      </c>
      <c r="K54" s="17">
        <f t="shared" si="21"/>
        <v>0</v>
      </c>
      <c r="L54" s="17">
        <f t="shared" si="21"/>
        <v>0</v>
      </c>
      <c r="M54" s="17">
        <f t="shared" si="21"/>
        <v>0</v>
      </c>
      <c r="N54" s="126">
        <f t="shared" si="21"/>
        <v>0</v>
      </c>
      <c r="O54" s="127">
        <f t="shared" si="21"/>
        <v>0</v>
      </c>
      <c r="P54" s="128">
        <f>O54+H54</f>
        <v>0</v>
      </c>
    </row>
    <row r="55" spans="4:16" ht="15" customHeight="1" thickBot="1">
      <c r="D55" s="203"/>
      <c r="E55" s="129" t="s">
        <v>44</v>
      </c>
      <c r="F55" s="130"/>
      <c r="G55" s="130"/>
      <c r="H55" s="56">
        <f aca="true" t="shared" si="22" ref="H55:O55">SUM(H53:H54)</f>
        <v>0</v>
      </c>
      <c r="I55" s="184" t="e">
        <f>SUM(I53:I54)</f>
        <v>#DIV/0!</v>
      </c>
      <c r="J55" s="62">
        <f t="shared" si="22"/>
        <v>0</v>
      </c>
      <c r="K55" s="63">
        <f t="shared" si="22"/>
        <v>0</v>
      </c>
      <c r="L55" s="63">
        <f t="shared" si="22"/>
        <v>0</v>
      </c>
      <c r="M55" s="63">
        <f t="shared" si="22"/>
        <v>0</v>
      </c>
      <c r="N55" s="64">
        <f t="shared" si="22"/>
        <v>0</v>
      </c>
      <c r="O55" s="131">
        <f t="shared" si="22"/>
        <v>0</v>
      </c>
      <c r="P55" s="105">
        <f>H55+O55</f>
        <v>0</v>
      </c>
    </row>
    <row r="56" spans="4:16" ht="15" customHeight="1">
      <c r="D56" s="203"/>
      <c r="E56" s="138" t="s">
        <v>45</v>
      </c>
      <c r="F56" s="139"/>
      <c r="G56" s="139"/>
      <c r="H56" s="140">
        <v>0</v>
      </c>
      <c r="I56" s="141"/>
      <c r="J56" s="141"/>
      <c r="K56" s="141"/>
      <c r="L56" s="141"/>
      <c r="M56" s="141"/>
      <c r="N56" s="141"/>
      <c r="O56" s="142">
        <v>0</v>
      </c>
      <c r="P56" s="143">
        <f>H56+O56</f>
        <v>0</v>
      </c>
    </row>
    <row r="57" spans="4:16" ht="15" customHeight="1">
      <c r="D57" s="203"/>
      <c r="E57" s="219" t="s">
        <v>16</v>
      </c>
      <c r="F57" s="236"/>
      <c r="G57" s="247"/>
      <c r="H57" s="55">
        <f>H44</f>
        <v>0</v>
      </c>
      <c r="I57" s="141"/>
      <c r="J57" s="141"/>
      <c r="K57" s="141"/>
      <c r="L57" s="141"/>
      <c r="M57" s="141"/>
      <c r="N57" s="141"/>
      <c r="O57" s="144">
        <f>O44</f>
        <v>0</v>
      </c>
      <c r="P57" s="143">
        <f>H57+O57</f>
        <v>0</v>
      </c>
    </row>
    <row r="58" spans="4:16" ht="15" customHeight="1" thickBot="1">
      <c r="D58" s="204"/>
      <c r="E58" s="248" t="s">
        <v>46</v>
      </c>
      <c r="F58" s="249"/>
      <c r="G58" s="250"/>
      <c r="H58" s="145" t="e">
        <f>(H55-H56)/H57</f>
        <v>#DIV/0!</v>
      </c>
      <c r="I58" s="150"/>
      <c r="J58" s="141"/>
      <c r="K58" s="141"/>
      <c r="L58" s="141"/>
      <c r="M58" s="141"/>
      <c r="N58" s="141"/>
      <c r="O58" s="146" t="e">
        <f>(O55-O56)/O57</f>
        <v>#DIV/0!</v>
      </c>
      <c r="P58" s="147" t="e">
        <f>(P55-P56)/P57</f>
        <v>#DIV/0!</v>
      </c>
    </row>
    <row r="59" ht="14.25"/>
    <row r="60" spans="7:14" s="31" customFormat="1" ht="14.25">
      <c r="G60" s="31" t="s">
        <v>26</v>
      </c>
      <c r="H60" s="31">
        <f>H44-H18</f>
        <v>0</v>
      </c>
      <c r="J60" s="31">
        <f>J44-J18</f>
        <v>0</v>
      </c>
      <c r="K60" s="148">
        <f>K44-K18</f>
        <v>0</v>
      </c>
      <c r="N60" s="31">
        <f>N44-N18</f>
        <v>0</v>
      </c>
    </row>
    <row r="61" spans="8:14" s="21" customFormat="1" ht="13.5">
      <c r="H61" s="21" t="str">
        <f>IF(H60=0,"ok","事業費と調達資金が不一致")</f>
        <v>ok</v>
      </c>
      <c r="J61" s="21" t="str">
        <f>IF(J60=0,"ok","事業費と調達資金が不一致")</f>
        <v>ok</v>
      </c>
      <c r="K61" s="21" t="str">
        <f>IF(K60=0,"ok","事業費と調達資金が不一致")</f>
        <v>ok</v>
      </c>
      <c r="N61" s="21" t="str">
        <f>IF(N60=0,"ok","事業費と調達資金が不一致")</f>
        <v>ok</v>
      </c>
    </row>
    <row r="78" spans="15:16" ht="13.5">
      <c r="O78" s="18"/>
      <c r="P78" s="18"/>
    </row>
    <row r="79" spans="15:16" ht="13.5">
      <c r="O79" s="18"/>
      <c r="P79" s="18"/>
    </row>
    <row r="80" spans="15:16" ht="13.5">
      <c r="O80" s="18"/>
      <c r="P80" s="18"/>
    </row>
    <row r="81" spans="15:16" ht="13.5">
      <c r="O81" s="18"/>
      <c r="P81" s="18"/>
    </row>
    <row r="82" spans="15:16" ht="13.5">
      <c r="O82" s="18"/>
      <c r="P82" s="18"/>
    </row>
  </sheetData>
  <sheetProtection/>
  <mergeCells count="46">
    <mergeCell ref="E41:E43"/>
    <mergeCell ref="F41:F42"/>
    <mergeCell ref="F43:G43"/>
    <mergeCell ref="E44:G44"/>
    <mergeCell ref="D46:D58"/>
    <mergeCell ref="E46:F47"/>
    <mergeCell ref="E49:F51"/>
    <mergeCell ref="E53:F54"/>
    <mergeCell ref="E57:G57"/>
    <mergeCell ref="E58:G58"/>
    <mergeCell ref="F30:G30"/>
    <mergeCell ref="F31:G31"/>
    <mergeCell ref="F32:G32"/>
    <mergeCell ref="F33:F36"/>
    <mergeCell ref="F37:G37"/>
    <mergeCell ref="E38:E40"/>
    <mergeCell ref="F38:F39"/>
    <mergeCell ref="F40:G40"/>
    <mergeCell ref="E18:G18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D11:D18"/>
    <mergeCell ref="E11:G11"/>
    <mergeCell ref="O11:P18"/>
    <mergeCell ref="E12:E15"/>
    <mergeCell ref="F12:G12"/>
    <mergeCell ref="F13:G13"/>
    <mergeCell ref="F14:G14"/>
    <mergeCell ref="F15:G15"/>
    <mergeCell ref="E16:G16"/>
    <mergeCell ref="E17:G17"/>
    <mergeCell ref="D3:J4"/>
    <mergeCell ref="O3:P3"/>
    <mergeCell ref="D7:E7"/>
    <mergeCell ref="F7:G7"/>
    <mergeCell ref="D9:G9"/>
    <mergeCell ref="O9:O10"/>
    <mergeCell ref="P9:P10"/>
    <mergeCell ref="D10:G10"/>
  </mergeCells>
  <printOptions horizontalCentered="1" vertic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U82"/>
  <sheetViews>
    <sheetView showGridLines="0" zoomScale="80" zoomScaleNormal="80" zoomScaleSheetLayoutView="70" zoomScalePageLayoutView="0" workbookViewId="0" topLeftCell="C1">
      <selection activeCell="O11" sqref="O11:P18"/>
    </sheetView>
  </sheetViews>
  <sheetFormatPr defaultColWidth="9.00390625" defaultRowHeight="13.5"/>
  <cols>
    <col min="1" max="1" width="9.00390625" style="2" customWidth="1"/>
    <col min="2" max="3" width="2.00390625" style="2" customWidth="1"/>
    <col min="4" max="4" width="3.625" style="2" customWidth="1"/>
    <col min="5" max="5" width="7.875" style="2" customWidth="1"/>
    <col min="6" max="6" width="5.25390625" style="2" customWidth="1"/>
    <col min="7" max="7" width="15.875" style="2" customWidth="1"/>
    <col min="8" max="8" width="19.75390625" style="2" customWidth="1"/>
    <col min="9" max="9" width="8.50390625" style="2" bestFit="1" customWidth="1"/>
    <col min="10" max="13" width="19.75390625" style="2" customWidth="1"/>
    <col min="14" max="14" width="19.375" style="2" customWidth="1"/>
    <col min="15" max="15" width="20.00390625" style="2" customWidth="1"/>
    <col min="16" max="16" width="19.75390625" style="2" customWidth="1"/>
    <col min="17" max="17" width="2.375" style="2" customWidth="1"/>
    <col min="18" max="18" width="4.125" style="2" customWidth="1"/>
    <col min="19" max="21" width="9.75390625" style="21" customWidth="1"/>
    <col min="22" max="16384" width="9.00390625" style="2" customWidth="1"/>
  </cols>
  <sheetData>
    <row r="1" ht="33" customHeight="1">
      <c r="D1" s="149" t="s">
        <v>52</v>
      </c>
    </row>
    <row r="3" spans="4:21" s="1" customFormat="1" ht="21.75" customHeight="1">
      <c r="D3" s="191" t="s">
        <v>17</v>
      </c>
      <c r="E3" s="191"/>
      <c r="F3" s="191"/>
      <c r="G3" s="191"/>
      <c r="H3" s="191"/>
      <c r="I3" s="191"/>
      <c r="J3" s="191"/>
      <c r="N3" s="32" t="s">
        <v>3</v>
      </c>
      <c r="O3" s="192" t="s">
        <v>31</v>
      </c>
      <c r="P3" s="192"/>
      <c r="S3" s="20"/>
      <c r="T3" s="20"/>
      <c r="U3" s="20"/>
    </row>
    <row r="4" spans="4:21" s="1" customFormat="1" ht="19.5" thickBot="1">
      <c r="D4" s="191"/>
      <c r="E4" s="191"/>
      <c r="F4" s="191"/>
      <c r="G4" s="191"/>
      <c r="H4" s="191"/>
      <c r="I4" s="191"/>
      <c r="J4" s="191"/>
      <c r="O4" s="33" t="s">
        <v>32</v>
      </c>
      <c r="P4" s="33" t="s">
        <v>33</v>
      </c>
      <c r="S4" s="20"/>
      <c r="T4" s="20"/>
      <c r="U4" s="20"/>
    </row>
    <row r="5" spans="4:16" s="1" customFormat="1" ht="27" customHeight="1" thickBot="1">
      <c r="D5" s="19"/>
      <c r="E5" s="34"/>
      <c r="F5" s="19"/>
      <c r="G5" s="19"/>
      <c r="H5" s="35"/>
      <c r="I5" s="35"/>
      <c r="O5" s="36">
        <f>P52-P51</f>
        <v>583314000</v>
      </c>
      <c r="P5" s="37">
        <v>1592575826</v>
      </c>
    </row>
    <row r="6" spans="4:21" s="1" customFormat="1" ht="10.5" customHeight="1" thickBot="1">
      <c r="D6" s="19"/>
      <c r="E6" s="34"/>
      <c r="F6" s="19"/>
      <c r="G6" s="19"/>
      <c r="H6" s="35"/>
      <c r="I6" s="35"/>
      <c r="S6" s="20"/>
      <c r="T6" s="20"/>
      <c r="U6" s="20"/>
    </row>
    <row r="7" spans="4:16" ht="28.5" customHeight="1" thickBot="1">
      <c r="D7" s="193" t="s">
        <v>2</v>
      </c>
      <c r="E7" s="193"/>
      <c r="F7" s="194"/>
      <c r="G7" s="194"/>
      <c r="H7" s="1"/>
      <c r="I7" s="1"/>
      <c r="J7" s="18"/>
      <c r="K7" s="18"/>
      <c r="O7" s="3" t="s">
        <v>34</v>
      </c>
      <c r="P7" s="38">
        <f>P58</f>
        <v>0.3678140626350567</v>
      </c>
    </row>
    <row r="8" spans="8:19" ht="12" customHeight="1" thickBot="1">
      <c r="H8" s="11"/>
      <c r="I8" s="11"/>
      <c r="K8" s="3"/>
      <c r="L8" s="3"/>
      <c r="M8" s="3"/>
      <c r="S8" s="21" t="s">
        <v>35</v>
      </c>
    </row>
    <row r="9" spans="4:21" ht="33" customHeight="1" thickBot="1">
      <c r="D9" s="195"/>
      <c r="E9" s="196"/>
      <c r="F9" s="196"/>
      <c r="G9" s="196"/>
      <c r="H9" s="151" t="s">
        <v>27</v>
      </c>
      <c r="I9" s="187" t="s">
        <v>50</v>
      </c>
      <c r="J9" s="22" t="s">
        <v>47</v>
      </c>
      <c r="K9" s="23" t="s">
        <v>48</v>
      </c>
      <c r="L9" s="4" t="s">
        <v>30</v>
      </c>
      <c r="M9" s="4"/>
      <c r="N9" s="4" t="s">
        <v>36</v>
      </c>
      <c r="O9" s="197" t="s">
        <v>37</v>
      </c>
      <c r="P9" s="199" t="s">
        <v>38</v>
      </c>
      <c r="S9" s="21" t="str">
        <f>J9</f>
        <v>地域密着型特養</v>
      </c>
      <c r="T9" s="21" t="str">
        <f>K9</f>
        <v>（看護）小規模多
機能型居宅介護</v>
      </c>
      <c r="U9" s="21" t="str">
        <f>N9</f>
        <v>その他</v>
      </c>
    </row>
    <row r="10" spans="4:16" ht="23.25" customHeight="1" thickBot="1">
      <c r="D10" s="195" t="s">
        <v>39</v>
      </c>
      <c r="E10" s="196"/>
      <c r="F10" s="196"/>
      <c r="G10" s="201"/>
      <c r="H10" s="152">
        <f>SUM(J10:N10)</f>
        <v>3500</v>
      </c>
      <c r="I10" s="157" t="s">
        <v>51</v>
      </c>
      <c r="J10" s="39">
        <v>3200</v>
      </c>
      <c r="K10" s="40">
        <v>300</v>
      </c>
      <c r="L10" s="41">
        <v>0</v>
      </c>
      <c r="M10" s="41">
        <v>0</v>
      </c>
      <c r="N10" s="41">
        <v>0</v>
      </c>
      <c r="O10" s="198"/>
      <c r="P10" s="200"/>
    </row>
    <row r="11" spans="4:16" ht="15" customHeight="1">
      <c r="D11" s="202" t="s">
        <v>18</v>
      </c>
      <c r="E11" s="205" t="s">
        <v>9</v>
      </c>
      <c r="F11" s="206"/>
      <c r="G11" s="206"/>
      <c r="H11" s="153">
        <f>SUM(J11:N11)</f>
        <v>596360000</v>
      </c>
      <c r="I11" s="158">
        <f>H11/H18</f>
        <v>0.2627108788277128</v>
      </c>
      <c r="J11" s="42">
        <v>544000000</v>
      </c>
      <c r="K11" s="43">
        <v>52360000</v>
      </c>
      <c r="L11" s="44">
        <v>0</v>
      </c>
      <c r="M11" s="44">
        <v>0</v>
      </c>
      <c r="N11" s="44">
        <v>0</v>
      </c>
      <c r="O11" s="207"/>
      <c r="P11" s="208"/>
    </row>
    <row r="12" spans="4:16" ht="15" customHeight="1">
      <c r="D12" s="203"/>
      <c r="E12" s="213" t="s">
        <v>8</v>
      </c>
      <c r="F12" s="216" t="s">
        <v>10</v>
      </c>
      <c r="G12" s="217"/>
      <c r="H12" s="188">
        <v>1300000000</v>
      </c>
      <c r="I12" s="159">
        <f>H12/$H$18</f>
        <v>0.5726811698907148</v>
      </c>
      <c r="J12" s="46">
        <f>ROUNDUP(H12*J10/H10,0)</f>
        <v>1188571429</v>
      </c>
      <c r="K12" s="47">
        <f>H12-J12</f>
        <v>111428571</v>
      </c>
      <c r="L12" s="48">
        <v>0</v>
      </c>
      <c r="M12" s="48">
        <v>0</v>
      </c>
      <c r="N12" s="48">
        <v>0</v>
      </c>
      <c r="O12" s="209"/>
      <c r="P12" s="210"/>
    </row>
    <row r="13" spans="4:16" ht="15" customHeight="1">
      <c r="D13" s="203"/>
      <c r="E13" s="214"/>
      <c r="F13" s="218" t="s">
        <v>11</v>
      </c>
      <c r="G13" s="219"/>
      <c r="H13" s="189">
        <v>60000000</v>
      </c>
      <c r="I13" s="160">
        <f>H13/$H$18</f>
        <v>0.026431438610340682</v>
      </c>
      <c r="J13" s="49">
        <f>ROUNDUP(H13*J10/H10,0)</f>
        <v>54857143</v>
      </c>
      <c r="K13" s="50">
        <f>H13-J13</f>
        <v>5142857</v>
      </c>
      <c r="L13" s="51">
        <v>0</v>
      </c>
      <c r="M13" s="51">
        <v>0</v>
      </c>
      <c r="N13" s="51">
        <v>0</v>
      </c>
      <c r="O13" s="209"/>
      <c r="P13" s="210"/>
    </row>
    <row r="14" spans="4:16" ht="15" customHeight="1">
      <c r="D14" s="203"/>
      <c r="E14" s="214"/>
      <c r="F14" s="220" t="s">
        <v>12</v>
      </c>
      <c r="G14" s="221"/>
      <c r="H14" s="190">
        <v>140000000</v>
      </c>
      <c r="I14" s="161">
        <f>H14/$H$18</f>
        <v>0.06167335675746159</v>
      </c>
      <c r="J14" s="52">
        <f>ROUNDUP(H14*J10/H10,0)</f>
        <v>128000000</v>
      </c>
      <c r="K14" s="53">
        <f>H14-J14</f>
        <v>12000000</v>
      </c>
      <c r="L14" s="54">
        <v>0</v>
      </c>
      <c r="M14" s="54">
        <v>0</v>
      </c>
      <c r="N14" s="54">
        <v>0</v>
      </c>
      <c r="O14" s="209"/>
      <c r="P14" s="210"/>
    </row>
    <row r="15" spans="4:16" ht="15" customHeight="1">
      <c r="D15" s="203"/>
      <c r="E15" s="215"/>
      <c r="F15" s="222" t="s">
        <v>0</v>
      </c>
      <c r="G15" s="223"/>
      <c r="H15" s="56">
        <f>SUM(H12:H14)</f>
        <v>1500000000</v>
      </c>
      <c r="I15" s="162">
        <f>SUM(I12:I14)</f>
        <v>0.6607859652585171</v>
      </c>
      <c r="J15" s="56">
        <f>SUM(J12:J14)</f>
        <v>1371428572</v>
      </c>
      <c r="K15" s="57">
        <f>SUM(K12:K14)</f>
        <v>128571428</v>
      </c>
      <c r="L15" s="58">
        <f>SUM(L12:L14)</f>
        <v>0</v>
      </c>
      <c r="M15" s="58"/>
      <c r="N15" s="58"/>
      <c r="O15" s="209"/>
      <c r="P15" s="210"/>
    </row>
    <row r="16" spans="4:16" ht="15" customHeight="1">
      <c r="D16" s="203"/>
      <c r="E16" s="224" t="s">
        <v>7</v>
      </c>
      <c r="F16" s="225"/>
      <c r="G16" s="225"/>
      <c r="H16" s="56">
        <f>SUM(J16:N16)</f>
        <v>123664000</v>
      </c>
      <c r="I16" s="162">
        <f>H16/H18</f>
        <v>0.05447695707181951</v>
      </c>
      <c r="J16" s="59">
        <v>103664000</v>
      </c>
      <c r="K16" s="60">
        <v>20000000</v>
      </c>
      <c r="L16" s="61">
        <v>0</v>
      </c>
      <c r="M16" s="61">
        <v>0</v>
      </c>
      <c r="N16" s="61">
        <v>0</v>
      </c>
      <c r="O16" s="209"/>
      <c r="P16" s="210"/>
    </row>
    <row r="17" spans="4:16" ht="15" customHeight="1">
      <c r="D17" s="203"/>
      <c r="E17" s="226" t="s">
        <v>6</v>
      </c>
      <c r="F17" s="226"/>
      <c r="G17" s="224"/>
      <c r="H17" s="56">
        <v>50000000</v>
      </c>
      <c r="I17" s="162">
        <f>H17/H18</f>
        <v>0.02202619884195057</v>
      </c>
      <c r="J17" s="59">
        <v>45000000</v>
      </c>
      <c r="K17" s="60">
        <v>5000000</v>
      </c>
      <c r="L17" s="61">
        <v>0</v>
      </c>
      <c r="M17" s="61">
        <v>0</v>
      </c>
      <c r="N17" s="61">
        <v>0</v>
      </c>
      <c r="O17" s="209"/>
      <c r="P17" s="210"/>
    </row>
    <row r="18" spans="4:16" ht="15" customHeight="1" thickBot="1">
      <c r="D18" s="204"/>
      <c r="E18" s="227" t="s">
        <v>1</v>
      </c>
      <c r="F18" s="228"/>
      <c r="G18" s="228"/>
      <c r="H18" s="62">
        <f aca="true" t="shared" si="0" ref="H18:N18">H11+H15+H16+H17</f>
        <v>2270024000</v>
      </c>
      <c r="I18" s="163">
        <f>I11+I15+I16+I17</f>
        <v>1</v>
      </c>
      <c r="J18" s="62">
        <f t="shared" si="0"/>
        <v>2064092572</v>
      </c>
      <c r="K18" s="63">
        <f t="shared" si="0"/>
        <v>205931428</v>
      </c>
      <c r="L18" s="64">
        <f t="shared" si="0"/>
        <v>0</v>
      </c>
      <c r="M18" s="64">
        <f t="shared" si="0"/>
        <v>0</v>
      </c>
      <c r="N18" s="64">
        <f t="shared" si="0"/>
        <v>0</v>
      </c>
      <c r="O18" s="211"/>
      <c r="P18" s="212"/>
    </row>
    <row r="19" spans="4:21" s="9" customFormat="1" ht="7.5" customHeight="1" thickBot="1">
      <c r="D19" s="5"/>
      <c r="E19" s="6"/>
      <c r="F19" s="6"/>
      <c r="G19" s="6"/>
      <c r="H19" s="13"/>
      <c r="I19" s="13"/>
      <c r="J19" s="7"/>
      <c r="K19" s="8"/>
      <c r="S19" s="25"/>
      <c r="T19" s="25"/>
      <c r="U19" s="25"/>
    </row>
    <row r="20" spans="4:16" ht="15" customHeight="1">
      <c r="D20" s="202" t="s">
        <v>25</v>
      </c>
      <c r="E20" s="229" t="s">
        <v>9</v>
      </c>
      <c r="F20" s="251" t="s">
        <v>49</v>
      </c>
      <c r="G20" s="252"/>
      <c r="H20" s="176">
        <f aca="true" t="shared" si="1" ref="H20:H26">SUM(J20:N20)</f>
        <v>596360000</v>
      </c>
      <c r="I20" s="164">
        <f aca="true" t="shared" si="2" ref="I20:I27">H20/$H$44</f>
        <v>0.2627108788277128</v>
      </c>
      <c r="J20" s="65">
        <v>544000000</v>
      </c>
      <c r="K20" s="66">
        <v>52360000</v>
      </c>
      <c r="L20" s="67">
        <v>0</v>
      </c>
      <c r="M20" s="67">
        <v>0</v>
      </c>
      <c r="N20" s="67">
        <v>0</v>
      </c>
      <c r="O20" s="68"/>
      <c r="P20" s="69">
        <f aca="true" t="shared" si="3" ref="P20:P26">O20+H20</f>
        <v>596360000</v>
      </c>
    </row>
    <row r="21" spans="4:16" ht="15" customHeight="1">
      <c r="D21" s="203"/>
      <c r="E21" s="215"/>
      <c r="F21" s="232" t="s">
        <v>24</v>
      </c>
      <c r="G21" s="233"/>
      <c r="H21" s="155">
        <f t="shared" si="1"/>
        <v>0</v>
      </c>
      <c r="I21" s="165">
        <f t="shared" si="2"/>
        <v>0</v>
      </c>
      <c r="J21" s="70">
        <v>0</v>
      </c>
      <c r="K21" s="71">
        <v>0</v>
      </c>
      <c r="L21" s="72">
        <v>0</v>
      </c>
      <c r="M21" s="72">
        <v>0</v>
      </c>
      <c r="N21" s="72">
        <v>0</v>
      </c>
      <c r="O21" s="73"/>
      <c r="P21" s="74">
        <f t="shared" si="3"/>
        <v>0</v>
      </c>
    </row>
    <row r="22" spans="4:16" ht="15" customHeight="1">
      <c r="D22" s="203"/>
      <c r="E22" s="226"/>
      <c r="F22" s="220" t="s">
        <v>4</v>
      </c>
      <c r="G22" s="221"/>
      <c r="H22" s="24">
        <f t="shared" si="1"/>
        <v>0</v>
      </c>
      <c r="I22" s="166">
        <f t="shared" si="2"/>
        <v>0</v>
      </c>
      <c r="J22" s="75">
        <v>0</v>
      </c>
      <c r="K22" s="76">
        <v>0</v>
      </c>
      <c r="L22" s="77">
        <v>0</v>
      </c>
      <c r="M22" s="77">
        <v>0</v>
      </c>
      <c r="N22" s="77">
        <v>0</v>
      </c>
      <c r="O22" s="78"/>
      <c r="P22" s="79">
        <f t="shared" si="3"/>
        <v>0</v>
      </c>
    </row>
    <row r="23" spans="4:16" ht="15" customHeight="1">
      <c r="D23" s="203"/>
      <c r="E23" s="226"/>
      <c r="F23" s="213" t="s">
        <v>15</v>
      </c>
      <c r="G23" s="45" t="s">
        <v>5</v>
      </c>
      <c r="H23" s="177">
        <f t="shared" si="1"/>
        <v>0</v>
      </c>
      <c r="I23" s="167">
        <f t="shared" si="2"/>
        <v>0</v>
      </c>
      <c r="J23" s="80">
        <v>0</v>
      </c>
      <c r="K23" s="81">
        <v>0</v>
      </c>
      <c r="L23" s="82">
        <v>0</v>
      </c>
      <c r="M23" s="82">
        <v>0</v>
      </c>
      <c r="N23" s="82">
        <v>0</v>
      </c>
      <c r="O23" s="83">
        <v>0</v>
      </c>
      <c r="P23" s="84">
        <f t="shared" si="3"/>
        <v>0</v>
      </c>
    </row>
    <row r="24" spans="4:16" ht="15" customHeight="1">
      <c r="D24" s="203"/>
      <c r="E24" s="226"/>
      <c r="F24" s="214"/>
      <c r="G24" s="85"/>
      <c r="H24" s="178">
        <f t="shared" si="1"/>
        <v>0</v>
      </c>
      <c r="I24" s="168">
        <f t="shared" si="2"/>
        <v>0</v>
      </c>
      <c r="J24" s="86">
        <v>0</v>
      </c>
      <c r="K24" s="87">
        <v>0</v>
      </c>
      <c r="L24" s="88">
        <v>0</v>
      </c>
      <c r="M24" s="88">
        <v>0</v>
      </c>
      <c r="N24" s="88">
        <v>0</v>
      </c>
      <c r="O24" s="89"/>
      <c r="P24" s="90">
        <f t="shared" si="3"/>
        <v>0</v>
      </c>
    </row>
    <row r="25" spans="4:16" ht="15" customHeight="1">
      <c r="D25" s="203"/>
      <c r="E25" s="226"/>
      <c r="F25" s="214"/>
      <c r="G25" s="27" t="s">
        <v>28</v>
      </c>
      <c r="H25" s="178">
        <f t="shared" si="1"/>
        <v>0</v>
      </c>
      <c r="I25" s="169">
        <f t="shared" si="2"/>
        <v>0</v>
      </c>
      <c r="J25" s="91">
        <v>0</v>
      </c>
      <c r="K25" s="92">
        <v>0</v>
      </c>
      <c r="L25" s="93">
        <v>0</v>
      </c>
      <c r="M25" s="93">
        <v>0</v>
      </c>
      <c r="N25" s="93">
        <v>0</v>
      </c>
      <c r="O25" s="94">
        <v>0</v>
      </c>
      <c r="P25" s="90">
        <f t="shared" si="3"/>
        <v>0</v>
      </c>
    </row>
    <row r="26" spans="4:16" ht="15" customHeight="1">
      <c r="D26" s="203"/>
      <c r="E26" s="226"/>
      <c r="F26" s="214"/>
      <c r="G26" s="27" t="s">
        <v>28</v>
      </c>
      <c r="H26" s="178">
        <f t="shared" si="1"/>
        <v>0</v>
      </c>
      <c r="I26" s="170">
        <f t="shared" si="2"/>
        <v>0</v>
      </c>
      <c r="J26" s="95">
        <v>0</v>
      </c>
      <c r="K26" s="96">
        <v>0</v>
      </c>
      <c r="L26" s="97">
        <v>0</v>
      </c>
      <c r="M26" s="97">
        <v>0</v>
      </c>
      <c r="N26" s="97">
        <v>0</v>
      </c>
      <c r="O26" s="98"/>
      <c r="P26" s="90">
        <f t="shared" si="3"/>
        <v>0</v>
      </c>
    </row>
    <row r="27" spans="4:16" ht="15" customHeight="1">
      <c r="D27" s="203"/>
      <c r="E27" s="226"/>
      <c r="F27" s="215"/>
      <c r="G27" s="99" t="s">
        <v>0</v>
      </c>
      <c r="H27" s="24">
        <f>SUM(H23:H26)</f>
        <v>0</v>
      </c>
      <c r="I27" s="171">
        <f t="shared" si="2"/>
        <v>0</v>
      </c>
      <c r="J27" s="24">
        <f>SUM(J23:J26)</f>
        <v>0</v>
      </c>
      <c r="K27" s="12">
        <f>SUM(K23:K26)</f>
        <v>0</v>
      </c>
      <c r="L27" s="10">
        <f>SUM(L23:L26)</f>
        <v>0</v>
      </c>
      <c r="M27" s="10">
        <v>0</v>
      </c>
      <c r="N27" s="10">
        <f>SUM(N23:N26)</f>
        <v>0</v>
      </c>
      <c r="O27" s="100">
        <f>SUM(O23:O25)</f>
        <v>0</v>
      </c>
      <c r="P27" s="79">
        <f>SUM(P23:P25)</f>
        <v>0</v>
      </c>
    </row>
    <row r="28" spans="4:21" ht="15" customHeight="1">
      <c r="D28" s="203"/>
      <c r="E28" s="226"/>
      <c r="F28" s="234" t="s">
        <v>14</v>
      </c>
      <c r="G28" s="235"/>
      <c r="H28" s="101">
        <f aca="true" t="shared" si="4" ref="H28:P28">H20+H21+H22+H27</f>
        <v>596360000</v>
      </c>
      <c r="I28" s="172">
        <f t="shared" si="4"/>
        <v>0.2627108788277128</v>
      </c>
      <c r="J28" s="101">
        <f t="shared" si="4"/>
        <v>544000000</v>
      </c>
      <c r="K28" s="102">
        <f t="shared" si="4"/>
        <v>52360000</v>
      </c>
      <c r="L28" s="103">
        <f t="shared" si="4"/>
        <v>0</v>
      </c>
      <c r="M28" s="103">
        <f t="shared" si="4"/>
        <v>0</v>
      </c>
      <c r="N28" s="103">
        <f t="shared" si="4"/>
        <v>0</v>
      </c>
      <c r="O28" s="104">
        <f t="shared" si="4"/>
        <v>0</v>
      </c>
      <c r="P28" s="105">
        <f t="shared" si="4"/>
        <v>596360000</v>
      </c>
      <c r="S28" s="21">
        <f>J28-J11</f>
        <v>0</v>
      </c>
      <c r="T28" s="21">
        <f>K28-K11</f>
        <v>0</v>
      </c>
      <c r="U28" s="21">
        <f>N28-N11</f>
        <v>0</v>
      </c>
    </row>
    <row r="29" spans="4:16" ht="15" customHeight="1">
      <c r="D29" s="203"/>
      <c r="E29" s="226" t="s">
        <v>8</v>
      </c>
      <c r="F29" s="216" t="s">
        <v>13</v>
      </c>
      <c r="G29" s="217"/>
      <c r="H29" s="154">
        <f aca="true" t="shared" si="5" ref="H29:H35">SUM(J29:N29)</f>
        <v>766262000</v>
      </c>
      <c r="I29" s="159">
        <f aca="true" t="shared" si="6" ref="I29:I36">H29/$H$44</f>
        <v>0.3375567835406145</v>
      </c>
      <c r="J29" s="46">
        <v>722000000</v>
      </c>
      <c r="K29" s="47">
        <v>44262000</v>
      </c>
      <c r="L29" s="48">
        <v>0</v>
      </c>
      <c r="M29" s="48">
        <v>0</v>
      </c>
      <c r="N29" s="48">
        <v>0</v>
      </c>
      <c r="O29" s="106">
        <v>350000000</v>
      </c>
      <c r="P29" s="107">
        <f aca="true" t="shared" si="7" ref="P29:P35">O29+H29</f>
        <v>1116262000</v>
      </c>
    </row>
    <row r="30" spans="4:16" ht="15" customHeight="1">
      <c r="D30" s="203"/>
      <c r="E30" s="226"/>
      <c r="F30" s="218" t="s">
        <v>23</v>
      </c>
      <c r="G30" s="219"/>
      <c r="H30" s="155">
        <f t="shared" si="5"/>
        <v>244088000</v>
      </c>
      <c r="I30" s="160">
        <f t="shared" si="6"/>
        <v>0.10752661645868061</v>
      </c>
      <c r="J30" s="49">
        <v>240000000</v>
      </c>
      <c r="K30" s="50">
        <v>4088000</v>
      </c>
      <c r="L30" s="51">
        <v>0</v>
      </c>
      <c r="M30" s="51">
        <v>0</v>
      </c>
      <c r="N30" s="51">
        <v>0</v>
      </c>
      <c r="O30" s="108">
        <v>0</v>
      </c>
      <c r="P30" s="90">
        <f t="shared" si="7"/>
        <v>244088000</v>
      </c>
    </row>
    <row r="31" spans="4:16" ht="15" customHeight="1">
      <c r="D31" s="203"/>
      <c r="E31" s="226"/>
      <c r="F31" s="219" t="s">
        <v>24</v>
      </c>
      <c r="G31" s="236"/>
      <c r="H31" s="155">
        <f t="shared" si="5"/>
        <v>300000000</v>
      </c>
      <c r="I31" s="160">
        <f t="shared" si="6"/>
        <v>0.13215719305170343</v>
      </c>
      <c r="J31" s="49">
        <v>300000000</v>
      </c>
      <c r="K31" s="50">
        <v>0</v>
      </c>
      <c r="L31" s="51">
        <v>0</v>
      </c>
      <c r="M31" s="51">
        <v>0</v>
      </c>
      <c r="N31" s="51">
        <v>0</v>
      </c>
      <c r="O31" s="108">
        <v>1500000000</v>
      </c>
      <c r="P31" s="90">
        <f t="shared" si="7"/>
        <v>1800000000</v>
      </c>
    </row>
    <row r="32" spans="4:16" ht="15" customHeight="1">
      <c r="D32" s="203"/>
      <c r="E32" s="226"/>
      <c r="F32" s="237" t="s">
        <v>4</v>
      </c>
      <c r="G32" s="238"/>
      <c r="H32" s="24">
        <f t="shared" si="5"/>
        <v>0</v>
      </c>
      <c r="I32" s="173">
        <f t="shared" si="6"/>
        <v>0</v>
      </c>
      <c r="J32" s="75">
        <v>0</v>
      </c>
      <c r="K32" s="76">
        <v>0</v>
      </c>
      <c r="L32" s="77">
        <v>0</v>
      </c>
      <c r="M32" s="77">
        <v>0</v>
      </c>
      <c r="N32" s="77">
        <v>0</v>
      </c>
      <c r="O32" s="78">
        <v>0</v>
      </c>
      <c r="P32" s="109">
        <f t="shared" si="7"/>
        <v>0</v>
      </c>
    </row>
    <row r="33" spans="4:16" ht="15" customHeight="1">
      <c r="D33" s="203"/>
      <c r="E33" s="226"/>
      <c r="F33" s="213" t="s">
        <v>15</v>
      </c>
      <c r="G33" s="45" t="s">
        <v>5</v>
      </c>
      <c r="H33" s="179">
        <f t="shared" si="5"/>
        <v>179650000</v>
      </c>
      <c r="I33" s="165">
        <f t="shared" si="6"/>
        <v>0.0791401324391284</v>
      </c>
      <c r="J33" s="80">
        <v>99428572</v>
      </c>
      <c r="K33" s="81">
        <v>80221428</v>
      </c>
      <c r="L33" s="82">
        <v>0</v>
      </c>
      <c r="M33" s="82">
        <v>0</v>
      </c>
      <c r="N33" s="82">
        <v>0</v>
      </c>
      <c r="O33" s="83">
        <v>100000000</v>
      </c>
      <c r="P33" s="107">
        <f t="shared" si="7"/>
        <v>279650000</v>
      </c>
    </row>
    <row r="34" spans="4:16" ht="15" customHeight="1">
      <c r="D34" s="203"/>
      <c r="E34" s="226"/>
      <c r="F34" s="214"/>
      <c r="G34" s="85"/>
      <c r="H34" s="155">
        <f t="shared" si="5"/>
        <v>0</v>
      </c>
      <c r="I34" s="165">
        <f t="shared" si="6"/>
        <v>0</v>
      </c>
      <c r="J34" s="86">
        <v>0</v>
      </c>
      <c r="K34" s="87">
        <v>0</v>
      </c>
      <c r="L34" s="88">
        <v>0</v>
      </c>
      <c r="M34" s="88">
        <v>0</v>
      </c>
      <c r="N34" s="88">
        <v>0</v>
      </c>
      <c r="O34" s="89"/>
      <c r="P34" s="90">
        <f t="shared" si="7"/>
        <v>0</v>
      </c>
    </row>
    <row r="35" spans="4:16" ht="15" customHeight="1">
      <c r="D35" s="203"/>
      <c r="E35" s="226"/>
      <c r="F35" s="214"/>
      <c r="G35" s="27" t="s">
        <v>29</v>
      </c>
      <c r="H35" s="155">
        <f t="shared" si="5"/>
        <v>10000000</v>
      </c>
      <c r="I35" s="160">
        <f t="shared" si="6"/>
        <v>0.004405239768390114</v>
      </c>
      <c r="J35" s="91">
        <v>10000000</v>
      </c>
      <c r="K35" s="92">
        <v>0</v>
      </c>
      <c r="L35" s="93">
        <v>0</v>
      </c>
      <c r="M35" s="93">
        <v>0</v>
      </c>
      <c r="N35" s="93">
        <v>0</v>
      </c>
      <c r="O35" s="94"/>
      <c r="P35" s="90">
        <f t="shared" si="7"/>
        <v>10000000</v>
      </c>
    </row>
    <row r="36" spans="4:16" ht="15" customHeight="1">
      <c r="D36" s="203"/>
      <c r="E36" s="226"/>
      <c r="F36" s="215"/>
      <c r="G36" s="99" t="s">
        <v>0</v>
      </c>
      <c r="H36" s="24">
        <f aca="true" t="shared" si="8" ref="H36:P36">SUM(H33:H35)</f>
        <v>189650000</v>
      </c>
      <c r="I36" s="171">
        <f t="shared" si="6"/>
        <v>0.08354537220751851</v>
      </c>
      <c r="J36" s="24">
        <f t="shared" si="8"/>
        <v>109428572</v>
      </c>
      <c r="K36" s="12">
        <f t="shared" si="8"/>
        <v>80221428</v>
      </c>
      <c r="L36" s="10">
        <f t="shared" si="8"/>
        <v>0</v>
      </c>
      <c r="M36" s="10">
        <f t="shared" si="8"/>
        <v>0</v>
      </c>
      <c r="N36" s="10">
        <f t="shared" si="8"/>
        <v>0</v>
      </c>
      <c r="O36" s="100">
        <f t="shared" si="8"/>
        <v>100000000</v>
      </c>
      <c r="P36" s="79">
        <f t="shared" si="8"/>
        <v>289650000</v>
      </c>
    </row>
    <row r="37" spans="4:21" ht="15" customHeight="1">
      <c r="D37" s="203"/>
      <c r="E37" s="226"/>
      <c r="F37" s="222" t="s">
        <v>14</v>
      </c>
      <c r="G37" s="235"/>
      <c r="H37" s="101">
        <f aca="true" t="shared" si="9" ref="H37:P37">H29+H30+H31+H32+H36</f>
        <v>1500000000</v>
      </c>
      <c r="I37" s="172">
        <f t="shared" si="9"/>
        <v>0.6607859652585171</v>
      </c>
      <c r="J37" s="101">
        <f t="shared" si="9"/>
        <v>1371428572</v>
      </c>
      <c r="K37" s="102">
        <f t="shared" si="9"/>
        <v>128571428</v>
      </c>
      <c r="L37" s="103">
        <f t="shared" si="9"/>
        <v>0</v>
      </c>
      <c r="M37" s="103">
        <f t="shared" si="9"/>
        <v>0</v>
      </c>
      <c r="N37" s="103">
        <f t="shared" si="9"/>
        <v>0</v>
      </c>
      <c r="O37" s="104">
        <f t="shared" si="9"/>
        <v>1950000000</v>
      </c>
      <c r="P37" s="105">
        <f t="shared" si="9"/>
        <v>3450000000</v>
      </c>
      <c r="S37" s="21">
        <f>J37-J15</f>
        <v>0</v>
      </c>
      <c r="T37" s="21">
        <f>K37-K15</f>
        <v>0</v>
      </c>
      <c r="U37" s="21">
        <f>N37-N15</f>
        <v>0</v>
      </c>
    </row>
    <row r="38" spans="4:16" ht="15" customHeight="1">
      <c r="D38" s="203"/>
      <c r="E38" s="214" t="s">
        <v>7</v>
      </c>
      <c r="F38" s="226" t="s">
        <v>15</v>
      </c>
      <c r="G38" s="45" t="s">
        <v>5</v>
      </c>
      <c r="H38" s="26">
        <f>SUM(J38:N38)</f>
        <v>123664000</v>
      </c>
      <c r="I38" s="174">
        <f>H38/$H$44</f>
        <v>0.05447695707181951</v>
      </c>
      <c r="J38" s="80">
        <v>103664000</v>
      </c>
      <c r="K38" s="81">
        <v>20000000</v>
      </c>
      <c r="L38" s="82">
        <v>0</v>
      </c>
      <c r="M38" s="82">
        <v>0</v>
      </c>
      <c r="N38" s="82">
        <v>0</v>
      </c>
      <c r="O38" s="83">
        <v>50000000</v>
      </c>
      <c r="P38" s="107">
        <f>O38+H38</f>
        <v>173664000</v>
      </c>
    </row>
    <row r="39" spans="4:16" ht="15" customHeight="1">
      <c r="D39" s="203"/>
      <c r="E39" s="214"/>
      <c r="F39" s="226"/>
      <c r="G39" s="29" t="s">
        <v>29</v>
      </c>
      <c r="H39" s="180">
        <f>SUM(J39:N39)</f>
        <v>0</v>
      </c>
      <c r="I39" s="175">
        <f>H39/$H$44</f>
        <v>0</v>
      </c>
      <c r="J39" s="110">
        <v>0</v>
      </c>
      <c r="K39" s="111">
        <v>0</v>
      </c>
      <c r="L39" s="112">
        <v>0</v>
      </c>
      <c r="M39" s="112">
        <v>0</v>
      </c>
      <c r="N39" s="112"/>
      <c r="O39" s="113"/>
      <c r="P39" s="109">
        <f>O39+H39</f>
        <v>0</v>
      </c>
    </row>
    <row r="40" spans="4:21" ht="15" customHeight="1">
      <c r="D40" s="203"/>
      <c r="E40" s="215"/>
      <c r="F40" s="222" t="s">
        <v>14</v>
      </c>
      <c r="G40" s="235"/>
      <c r="H40" s="101">
        <f aca="true" t="shared" si="10" ref="H40:P40">SUM(H38:H39)</f>
        <v>123664000</v>
      </c>
      <c r="I40" s="172">
        <f t="shared" si="10"/>
        <v>0.05447695707181951</v>
      </c>
      <c r="J40" s="101">
        <f t="shared" si="10"/>
        <v>103664000</v>
      </c>
      <c r="K40" s="102">
        <f t="shared" si="10"/>
        <v>20000000</v>
      </c>
      <c r="L40" s="103">
        <f t="shared" si="10"/>
        <v>0</v>
      </c>
      <c r="M40" s="103">
        <f t="shared" si="10"/>
        <v>0</v>
      </c>
      <c r="N40" s="103">
        <f t="shared" si="10"/>
        <v>0</v>
      </c>
      <c r="O40" s="104">
        <f t="shared" si="10"/>
        <v>50000000</v>
      </c>
      <c r="P40" s="105">
        <f t="shared" si="10"/>
        <v>173664000</v>
      </c>
      <c r="S40" s="21">
        <f>J40-J16</f>
        <v>0</v>
      </c>
      <c r="T40" s="21">
        <f>K40-K16</f>
        <v>0</v>
      </c>
      <c r="U40" s="21">
        <f>N40-N16</f>
        <v>0</v>
      </c>
    </row>
    <row r="41" spans="4:16" ht="15" customHeight="1">
      <c r="D41" s="203"/>
      <c r="E41" s="214" t="s">
        <v>6</v>
      </c>
      <c r="F41" s="226" t="s">
        <v>15</v>
      </c>
      <c r="G41" s="45" t="s">
        <v>5</v>
      </c>
      <c r="H41" s="26">
        <f>SUM(J41:N41)</f>
        <v>50000000</v>
      </c>
      <c r="I41" s="174">
        <f>H41/$H$44</f>
        <v>0.02202619884195057</v>
      </c>
      <c r="J41" s="80">
        <v>45000000</v>
      </c>
      <c r="K41" s="81">
        <v>5000000</v>
      </c>
      <c r="L41" s="82">
        <v>0</v>
      </c>
      <c r="M41" s="82">
        <v>0</v>
      </c>
      <c r="N41" s="82"/>
      <c r="O41" s="83">
        <v>80000000</v>
      </c>
      <c r="P41" s="107">
        <f>O41+H41</f>
        <v>130000000</v>
      </c>
    </row>
    <row r="42" spans="4:16" ht="15" customHeight="1">
      <c r="D42" s="203"/>
      <c r="E42" s="214"/>
      <c r="F42" s="226"/>
      <c r="G42" s="29" t="s">
        <v>29</v>
      </c>
      <c r="H42" s="180">
        <f>SUM(J42:N42)</f>
        <v>0</v>
      </c>
      <c r="I42" s="175">
        <f>H42/$H$44</f>
        <v>0</v>
      </c>
      <c r="J42" s="110">
        <v>0</v>
      </c>
      <c r="K42" s="111">
        <v>0</v>
      </c>
      <c r="L42" s="112">
        <v>0</v>
      </c>
      <c r="M42" s="112">
        <v>0</v>
      </c>
      <c r="N42" s="112">
        <v>0</v>
      </c>
      <c r="O42" s="113">
        <v>0</v>
      </c>
      <c r="P42" s="109">
        <f>O42+H42</f>
        <v>0</v>
      </c>
    </row>
    <row r="43" spans="4:21" ht="15" customHeight="1">
      <c r="D43" s="203"/>
      <c r="E43" s="215"/>
      <c r="F43" s="222" t="s">
        <v>14</v>
      </c>
      <c r="G43" s="223"/>
      <c r="H43" s="56">
        <f aca="true" t="shared" si="11" ref="H43:P43">SUM(H41:H42)</f>
        <v>50000000</v>
      </c>
      <c r="I43" s="162">
        <f t="shared" si="11"/>
        <v>0.02202619884195057</v>
      </c>
      <c r="J43" s="56">
        <f t="shared" si="11"/>
        <v>45000000</v>
      </c>
      <c r="K43" s="57">
        <f t="shared" si="11"/>
        <v>5000000</v>
      </c>
      <c r="L43" s="58">
        <f t="shared" si="11"/>
        <v>0</v>
      </c>
      <c r="M43" s="58">
        <f t="shared" si="11"/>
        <v>0</v>
      </c>
      <c r="N43" s="58">
        <f t="shared" si="11"/>
        <v>0</v>
      </c>
      <c r="O43" s="114">
        <f t="shared" si="11"/>
        <v>80000000</v>
      </c>
      <c r="P43" s="105">
        <f t="shared" si="11"/>
        <v>130000000</v>
      </c>
      <c r="S43" s="21">
        <f>J43-J17</f>
        <v>0</v>
      </c>
      <c r="T43" s="21">
        <f>K43-K17</f>
        <v>0</v>
      </c>
      <c r="U43" s="21">
        <f>N43-N17</f>
        <v>0</v>
      </c>
    </row>
    <row r="44" spans="4:16" ht="15" customHeight="1" thickBot="1">
      <c r="D44" s="204"/>
      <c r="E44" s="227" t="s">
        <v>1</v>
      </c>
      <c r="F44" s="228"/>
      <c r="G44" s="228"/>
      <c r="H44" s="62">
        <f aca="true" t="shared" si="12" ref="H44:P44">H28+H37+H40+H43</f>
        <v>2270024000</v>
      </c>
      <c r="I44" s="163">
        <f t="shared" si="12"/>
        <v>1</v>
      </c>
      <c r="J44" s="62">
        <f t="shared" si="12"/>
        <v>2064092572</v>
      </c>
      <c r="K44" s="63">
        <f t="shared" si="12"/>
        <v>205931428</v>
      </c>
      <c r="L44" s="64">
        <f t="shared" si="12"/>
        <v>0</v>
      </c>
      <c r="M44" s="64">
        <f t="shared" si="12"/>
        <v>0</v>
      </c>
      <c r="N44" s="64">
        <f t="shared" si="12"/>
        <v>0</v>
      </c>
      <c r="O44" s="115">
        <f t="shared" si="12"/>
        <v>2080000000</v>
      </c>
      <c r="P44" s="116">
        <f t="shared" si="12"/>
        <v>4350024000</v>
      </c>
    </row>
    <row r="45" spans="4:21" s="9" customFormat="1" ht="15" customHeight="1" thickBot="1">
      <c r="D45" s="117"/>
      <c r="E45" s="118"/>
      <c r="F45" s="118"/>
      <c r="G45" s="118"/>
      <c r="H45" s="119"/>
      <c r="I45" s="119"/>
      <c r="J45" s="119"/>
      <c r="K45" s="119"/>
      <c r="L45" s="119"/>
      <c r="M45" s="119"/>
      <c r="N45" s="119"/>
      <c r="O45" s="119"/>
      <c r="S45" s="25"/>
      <c r="T45" s="25"/>
      <c r="U45" s="25"/>
    </row>
    <row r="46" spans="4:16" ht="15" customHeight="1">
      <c r="D46" s="202" t="s">
        <v>40</v>
      </c>
      <c r="E46" s="239" t="s">
        <v>19</v>
      </c>
      <c r="F46" s="240"/>
      <c r="G46" s="120" t="s">
        <v>41</v>
      </c>
      <c r="H46" s="121">
        <f aca="true" t="shared" si="13" ref="H46:O46">H20+H29</f>
        <v>1362622000</v>
      </c>
      <c r="I46" s="181">
        <f>I29</f>
        <v>0.3375567835406145</v>
      </c>
      <c r="J46" s="121">
        <f t="shared" si="13"/>
        <v>1266000000</v>
      </c>
      <c r="K46" s="122">
        <f t="shared" si="13"/>
        <v>96622000</v>
      </c>
      <c r="L46" s="122">
        <f t="shared" si="13"/>
        <v>0</v>
      </c>
      <c r="M46" s="122">
        <f t="shared" si="13"/>
        <v>0</v>
      </c>
      <c r="N46" s="123">
        <f t="shared" si="13"/>
        <v>0</v>
      </c>
      <c r="O46" s="124">
        <f t="shared" si="13"/>
        <v>350000000</v>
      </c>
      <c r="P46" s="125">
        <f>O46+H46</f>
        <v>1712622000</v>
      </c>
    </row>
    <row r="47" spans="4:16" ht="15" customHeight="1">
      <c r="D47" s="203"/>
      <c r="E47" s="241"/>
      <c r="F47" s="242"/>
      <c r="G47" s="29" t="s">
        <v>23</v>
      </c>
      <c r="H47" s="28">
        <f aca="true" t="shared" si="14" ref="H47:O47">H30</f>
        <v>244088000</v>
      </c>
      <c r="I47" s="168">
        <f>I20+I30</f>
        <v>0.37023749528639344</v>
      </c>
      <c r="J47" s="28">
        <f t="shared" si="14"/>
        <v>240000000</v>
      </c>
      <c r="K47" s="17">
        <f t="shared" si="14"/>
        <v>4088000</v>
      </c>
      <c r="L47" s="17">
        <f t="shared" si="14"/>
        <v>0</v>
      </c>
      <c r="M47" s="17">
        <f t="shared" si="14"/>
        <v>0</v>
      </c>
      <c r="N47" s="126">
        <f t="shared" si="14"/>
        <v>0</v>
      </c>
      <c r="O47" s="127">
        <f t="shared" si="14"/>
        <v>0</v>
      </c>
      <c r="P47" s="128">
        <f>O47+H47</f>
        <v>244088000</v>
      </c>
    </row>
    <row r="48" spans="4:16" ht="15" customHeight="1">
      <c r="D48" s="203"/>
      <c r="E48" s="129" t="s">
        <v>42</v>
      </c>
      <c r="F48" s="130"/>
      <c r="G48" s="130"/>
      <c r="H48" s="56">
        <f aca="true" t="shared" si="15" ref="H48:O48">SUM(H46:H47)</f>
        <v>1606710000</v>
      </c>
      <c r="I48" s="162">
        <f t="shared" si="15"/>
        <v>0.707794278827008</v>
      </c>
      <c r="J48" s="56">
        <f t="shared" si="15"/>
        <v>1506000000</v>
      </c>
      <c r="K48" s="57">
        <f t="shared" si="15"/>
        <v>100710000</v>
      </c>
      <c r="L48" s="57">
        <f t="shared" si="15"/>
        <v>0</v>
      </c>
      <c r="M48" s="57">
        <f t="shared" si="15"/>
        <v>0</v>
      </c>
      <c r="N48" s="58">
        <f t="shared" si="15"/>
        <v>0</v>
      </c>
      <c r="O48" s="131">
        <f t="shared" si="15"/>
        <v>350000000</v>
      </c>
      <c r="P48" s="105">
        <f>SUM(P46:P47)</f>
        <v>1956710000</v>
      </c>
    </row>
    <row r="49" spans="4:16" ht="15" customHeight="1">
      <c r="D49" s="203"/>
      <c r="E49" s="243" t="s">
        <v>22</v>
      </c>
      <c r="F49" s="244"/>
      <c r="G49" s="45" t="s">
        <v>5</v>
      </c>
      <c r="H49" s="26">
        <f>H23+H33+H38+H41</f>
        <v>353314000</v>
      </c>
      <c r="I49" s="174">
        <f>I23+I33+I38+I41</f>
        <v>0.15564328835289848</v>
      </c>
      <c r="J49" s="26">
        <f>J23+J33+J38+J41</f>
        <v>248092572</v>
      </c>
      <c r="K49" s="16">
        <f>K23+K33+K38+K41</f>
        <v>105221428</v>
      </c>
      <c r="L49" s="16">
        <v>0</v>
      </c>
      <c r="M49" s="16">
        <f>M23+M33+M38+M41</f>
        <v>0</v>
      </c>
      <c r="N49" s="15">
        <f>N23+N33+N38+N41</f>
        <v>0</v>
      </c>
      <c r="O49" s="132">
        <f>O23+O33+O38+O41</f>
        <v>230000000</v>
      </c>
      <c r="P49" s="133">
        <f>O49+H49</f>
        <v>583314000</v>
      </c>
    </row>
    <row r="50" spans="4:16" ht="15" customHeight="1">
      <c r="D50" s="203"/>
      <c r="E50" s="245"/>
      <c r="F50" s="246"/>
      <c r="G50" s="134"/>
      <c r="H50" s="185">
        <f>H34+H24</f>
        <v>0</v>
      </c>
      <c r="I50" s="182">
        <f>I34+I24</f>
        <v>0</v>
      </c>
      <c r="J50" s="30">
        <f aca="true" t="shared" si="16" ref="J50:O50">J24+J34</f>
        <v>0</v>
      </c>
      <c r="K50" s="14">
        <f t="shared" si="16"/>
        <v>0</v>
      </c>
      <c r="L50" s="14">
        <f t="shared" si="16"/>
        <v>0</v>
      </c>
      <c r="M50" s="14">
        <f t="shared" si="16"/>
        <v>0</v>
      </c>
      <c r="N50" s="136">
        <f t="shared" si="16"/>
        <v>0</v>
      </c>
      <c r="O50" s="186">
        <f t="shared" si="16"/>
        <v>0</v>
      </c>
      <c r="P50" s="135">
        <f>O50+H50</f>
        <v>0</v>
      </c>
    </row>
    <row r="51" spans="4:16" ht="15" customHeight="1">
      <c r="D51" s="203"/>
      <c r="E51" s="241"/>
      <c r="F51" s="242"/>
      <c r="G51" s="29" t="s">
        <v>43</v>
      </c>
      <c r="H51" s="30">
        <f>H26+H25+H35+H39+H42</f>
        <v>10000000</v>
      </c>
      <c r="I51" s="183">
        <f>I26+I25+I35+I39+I42</f>
        <v>0.004405239768390114</v>
      </c>
      <c r="J51" s="30">
        <f aca="true" t="shared" si="17" ref="J51:O51">J26+J25+J35+J39+J42</f>
        <v>10000000</v>
      </c>
      <c r="K51" s="14">
        <f>K26+K25+K35+K39+K42</f>
        <v>0</v>
      </c>
      <c r="L51" s="14">
        <f t="shared" si="17"/>
        <v>0</v>
      </c>
      <c r="M51" s="14">
        <f t="shared" si="17"/>
        <v>0</v>
      </c>
      <c r="N51" s="136">
        <f t="shared" si="17"/>
        <v>0</v>
      </c>
      <c r="O51" s="137">
        <f t="shared" si="17"/>
        <v>0</v>
      </c>
      <c r="P51" s="109">
        <f>O51+H51</f>
        <v>10000000</v>
      </c>
    </row>
    <row r="52" spans="4:16" ht="15" customHeight="1">
      <c r="D52" s="203"/>
      <c r="E52" s="129" t="s">
        <v>20</v>
      </c>
      <c r="F52" s="130"/>
      <c r="G52" s="130"/>
      <c r="H52" s="56">
        <f aca="true" t="shared" si="18" ref="H52:O52">SUM(H49:H51)</f>
        <v>363314000</v>
      </c>
      <c r="I52" s="162">
        <f t="shared" si="18"/>
        <v>0.16004852812128859</v>
      </c>
      <c r="J52" s="56">
        <f t="shared" si="18"/>
        <v>258092572</v>
      </c>
      <c r="K52" s="57">
        <f t="shared" si="18"/>
        <v>105221428</v>
      </c>
      <c r="L52" s="57">
        <f t="shared" si="18"/>
        <v>0</v>
      </c>
      <c r="M52" s="57">
        <f t="shared" si="18"/>
        <v>0</v>
      </c>
      <c r="N52" s="58">
        <f t="shared" si="18"/>
        <v>0</v>
      </c>
      <c r="O52" s="131">
        <f t="shared" si="18"/>
        <v>230000000</v>
      </c>
      <c r="P52" s="105">
        <f>SUM(P49:P51)</f>
        <v>593314000</v>
      </c>
    </row>
    <row r="53" spans="4:16" ht="15" customHeight="1">
      <c r="D53" s="203"/>
      <c r="E53" s="245" t="s">
        <v>21</v>
      </c>
      <c r="F53" s="246"/>
      <c r="G53" s="85" t="s">
        <v>24</v>
      </c>
      <c r="H53" s="28">
        <f aca="true" t="shared" si="19" ref="H53:O53">H21+H31</f>
        <v>300000000</v>
      </c>
      <c r="I53" s="168">
        <f>I21+I31</f>
        <v>0.13215719305170343</v>
      </c>
      <c r="J53" s="28">
        <f t="shared" si="19"/>
        <v>300000000</v>
      </c>
      <c r="K53" s="17">
        <f t="shared" si="19"/>
        <v>0</v>
      </c>
      <c r="L53" s="17">
        <f t="shared" si="19"/>
        <v>0</v>
      </c>
      <c r="M53" s="17">
        <f t="shared" si="19"/>
        <v>0</v>
      </c>
      <c r="N53" s="126">
        <f t="shared" si="19"/>
        <v>0</v>
      </c>
      <c r="O53" s="127">
        <f t="shared" si="19"/>
        <v>1500000000</v>
      </c>
      <c r="P53" s="128">
        <f>O53+H53</f>
        <v>1800000000</v>
      </c>
    </row>
    <row r="54" spans="4:16" ht="15" customHeight="1">
      <c r="D54" s="203"/>
      <c r="E54" s="241"/>
      <c r="F54" s="242"/>
      <c r="G54" s="29" t="s">
        <v>4</v>
      </c>
      <c r="H54" s="28">
        <f aca="true" t="shared" si="20" ref="H54:O54">H22+H32</f>
        <v>0</v>
      </c>
      <c r="I54" s="168">
        <f>I22+I32</f>
        <v>0</v>
      </c>
      <c r="J54" s="28">
        <f t="shared" si="20"/>
        <v>0</v>
      </c>
      <c r="K54" s="17">
        <f t="shared" si="20"/>
        <v>0</v>
      </c>
      <c r="L54" s="17">
        <f t="shared" si="20"/>
        <v>0</v>
      </c>
      <c r="M54" s="17">
        <f t="shared" si="20"/>
        <v>0</v>
      </c>
      <c r="N54" s="126">
        <f t="shared" si="20"/>
        <v>0</v>
      </c>
      <c r="O54" s="127">
        <f t="shared" si="20"/>
        <v>0</v>
      </c>
      <c r="P54" s="128">
        <f>O54+H54</f>
        <v>0</v>
      </c>
    </row>
    <row r="55" spans="4:16" ht="15" customHeight="1" thickBot="1">
      <c r="D55" s="203"/>
      <c r="E55" s="129" t="s">
        <v>44</v>
      </c>
      <c r="F55" s="130"/>
      <c r="G55" s="130"/>
      <c r="H55" s="56">
        <f aca="true" t="shared" si="21" ref="H55:O55">SUM(H53:H54)</f>
        <v>300000000</v>
      </c>
      <c r="I55" s="184">
        <f>SUM(I53:I54)</f>
        <v>0.13215719305170343</v>
      </c>
      <c r="J55" s="62">
        <f t="shared" si="21"/>
        <v>300000000</v>
      </c>
      <c r="K55" s="63">
        <f t="shared" si="21"/>
        <v>0</v>
      </c>
      <c r="L55" s="63">
        <f t="shared" si="21"/>
        <v>0</v>
      </c>
      <c r="M55" s="63">
        <f t="shared" si="21"/>
        <v>0</v>
      </c>
      <c r="N55" s="64">
        <f t="shared" si="21"/>
        <v>0</v>
      </c>
      <c r="O55" s="131">
        <f t="shared" si="21"/>
        <v>1500000000</v>
      </c>
      <c r="P55" s="105">
        <f>H55+O55</f>
        <v>1800000000</v>
      </c>
    </row>
    <row r="56" spans="4:16" ht="15" customHeight="1">
      <c r="D56" s="203"/>
      <c r="E56" s="138" t="s">
        <v>45</v>
      </c>
      <c r="F56" s="139"/>
      <c r="G56" s="139"/>
      <c r="H56" s="140">
        <v>0</v>
      </c>
      <c r="I56" s="141"/>
      <c r="J56" s="141"/>
      <c r="K56" s="141"/>
      <c r="L56" s="141"/>
      <c r="M56" s="141"/>
      <c r="N56" s="141"/>
      <c r="O56" s="142">
        <v>200000000</v>
      </c>
      <c r="P56" s="143">
        <f>H56+O56</f>
        <v>200000000</v>
      </c>
    </row>
    <row r="57" spans="4:16" ht="15" customHeight="1">
      <c r="D57" s="203"/>
      <c r="E57" s="219" t="s">
        <v>16</v>
      </c>
      <c r="F57" s="236"/>
      <c r="G57" s="247"/>
      <c r="H57" s="55">
        <f>H44</f>
        <v>2270024000</v>
      </c>
      <c r="I57" s="141"/>
      <c r="J57" s="141"/>
      <c r="K57" s="141"/>
      <c r="L57" s="141"/>
      <c r="M57" s="141"/>
      <c r="N57" s="141"/>
      <c r="O57" s="144">
        <f>O44</f>
        <v>2080000000</v>
      </c>
      <c r="P57" s="143">
        <f>H57+O57</f>
        <v>4350024000</v>
      </c>
    </row>
    <row r="58" spans="4:16" ht="15" customHeight="1" thickBot="1">
      <c r="D58" s="204"/>
      <c r="E58" s="248" t="s">
        <v>46</v>
      </c>
      <c r="F58" s="249"/>
      <c r="G58" s="250"/>
      <c r="H58" s="145">
        <f>(H55-H56)/H57</f>
        <v>0.13215719305170343</v>
      </c>
      <c r="I58" s="150"/>
      <c r="J58" s="141"/>
      <c r="K58" s="141"/>
      <c r="L58" s="141"/>
      <c r="M58" s="141"/>
      <c r="N58" s="141"/>
      <c r="O58" s="146">
        <f>(O55-O56)/O57</f>
        <v>0.625</v>
      </c>
      <c r="P58" s="147">
        <f>(P55-P56)/P57</f>
        <v>0.3678140626350567</v>
      </c>
    </row>
    <row r="59" ht="14.25"/>
    <row r="60" spans="7:14" s="31" customFormat="1" ht="14.25">
      <c r="G60" s="31" t="s">
        <v>35</v>
      </c>
      <c r="H60" s="31">
        <f>H44-H18</f>
        <v>0</v>
      </c>
      <c r="J60" s="31">
        <f>J44-J18</f>
        <v>0</v>
      </c>
      <c r="K60" s="148">
        <f>K44-K18</f>
        <v>0</v>
      </c>
      <c r="N60" s="31">
        <f>N44-N18</f>
        <v>0</v>
      </c>
    </row>
    <row r="61" spans="8:14" s="21" customFormat="1" ht="13.5">
      <c r="H61" s="21" t="str">
        <f>IF(H60=0,"ok","事業費と調達資金が不一致")</f>
        <v>ok</v>
      </c>
      <c r="J61" s="21" t="str">
        <f>IF(J60=0,"ok","事業費と調達資金が不一致")</f>
        <v>ok</v>
      </c>
      <c r="K61" s="21" t="str">
        <f>IF(K60=0,"ok","事業費と調達資金が不一致")</f>
        <v>ok</v>
      </c>
      <c r="N61" s="21" t="str">
        <f>IF(N60=0,"ok","事業費と調達資金が不一致")</f>
        <v>ok</v>
      </c>
    </row>
    <row r="78" spans="15:16" ht="13.5">
      <c r="O78" s="18"/>
      <c r="P78" s="18"/>
    </row>
    <row r="79" spans="15:16" ht="13.5">
      <c r="O79" s="18"/>
      <c r="P79" s="18"/>
    </row>
    <row r="80" spans="15:16" ht="13.5">
      <c r="O80" s="18"/>
      <c r="P80" s="18"/>
    </row>
    <row r="81" spans="15:16" ht="13.5">
      <c r="O81" s="18"/>
      <c r="P81" s="18"/>
    </row>
    <row r="82" spans="15:16" ht="13.5">
      <c r="O82" s="18"/>
      <c r="P82" s="18"/>
    </row>
  </sheetData>
  <sheetProtection/>
  <mergeCells count="46">
    <mergeCell ref="E41:E43"/>
    <mergeCell ref="F41:F42"/>
    <mergeCell ref="F43:G43"/>
    <mergeCell ref="E44:G44"/>
    <mergeCell ref="D46:D58"/>
    <mergeCell ref="E46:F47"/>
    <mergeCell ref="E49:F51"/>
    <mergeCell ref="E53:F54"/>
    <mergeCell ref="E57:G57"/>
    <mergeCell ref="E58:G58"/>
    <mergeCell ref="F30:G30"/>
    <mergeCell ref="F31:G31"/>
    <mergeCell ref="F32:G32"/>
    <mergeCell ref="F33:F36"/>
    <mergeCell ref="F37:G37"/>
    <mergeCell ref="E38:E40"/>
    <mergeCell ref="F38:F39"/>
    <mergeCell ref="F40:G40"/>
    <mergeCell ref="E18:G18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D11:D18"/>
    <mergeCell ref="E11:G11"/>
    <mergeCell ref="O11:P18"/>
    <mergeCell ref="E12:E15"/>
    <mergeCell ref="F12:G12"/>
    <mergeCell ref="F13:G13"/>
    <mergeCell ref="F14:G14"/>
    <mergeCell ref="F15:G15"/>
    <mergeCell ref="E16:G16"/>
    <mergeCell ref="E17:G17"/>
    <mergeCell ref="D3:J4"/>
    <mergeCell ref="O3:P3"/>
    <mergeCell ref="D7:E7"/>
    <mergeCell ref="F7:G7"/>
    <mergeCell ref="D9:G9"/>
    <mergeCell ref="O9:O10"/>
    <mergeCell ref="P9:P10"/>
    <mergeCell ref="D10:G10"/>
  </mergeCells>
  <printOptions horizontalCentered="1" verticalCentered="1"/>
  <pageMargins left="0" right="0" top="0.5511811023622047" bottom="0.35433070866141736" header="0.31496062992125984" footer="0.31496062992125984"/>
  <pageSetup cellComments="asDisplayed"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2017-01-06T06:19:20Z</cp:lastPrinted>
  <dcterms:created xsi:type="dcterms:W3CDTF">2002-06-29T06:21:07Z</dcterms:created>
  <dcterms:modified xsi:type="dcterms:W3CDTF">2017-03-02T06:24:31Z</dcterms:modified>
  <cp:category/>
  <cp:version/>
  <cp:contentType/>
  <cp:contentStatus/>
</cp:coreProperties>
</file>