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8885" windowHeight="7860" activeTab="0"/>
  </bookViews>
  <sheets>
    <sheet name="要因別苦情件数施設別" sheetId="1" r:id="rId1"/>
  </sheets>
  <definedNames/>
  <calcPr fullCalcOnLoad="1"/>
</workbook>
</file>

<file path=xl/sharedStrings.xml><?xml version="1.0" encoding="utf-8"?>
<sst xmlns="http://schemas.openxmlformats.org/spreadsheetml/2006/main" count="136" uniqueCount="84">
  <si>
    <t>虫</t>
  </si>
  <si>
    <t>アニサキス</t>
  </si>
  <si>
    <t>その他</t>
  </si>
  <si>
    <t>ガラス</t>
  </si>
  <si>
    <t>石・砂</t>
  </si>
  <si>
    <t>金属</t>
  </si>
  <si>
    <t>獣毛</t>
  </si>
  <si>
    <t>合計</t>
  </si>
  <si>
    <t>不明</t>
  </si>
  <si>
    <t>施設分類</t>
  </si>
  <si>
    <t>寄生虫</t>
  </si>
  <si>
    <t>鉱物性異物</t>
  </si>
  <si>
    <t>動物性異物</t>
  </si>
  <si>
    <t>紙</t>
  </si>
  <si>
    <t>繊維</t>
  </si>
  <si>
    <t>たばこ</t>
  </si>
  <si>
    <t>絆創膏</t>
  </si>
  <si>
    <t>小計</t>
  </si>
  <si>
    <t>人毛（毛髪等）</t>
  </si>
  <si>
    <t>合計</t>
  </si>
  <si>
    <t>食肉製品製造業</t>
  </si>
  <si>
    <t>豆腐製造業</t>
  </si>
  <si>
    <t>めん類製造業</t>
  </si>
  <si>
    <t>そうざい製造業</t>
  </si>
  <si>
    <t>（2）施設別分類</t>
  </si>
  <si>
    <t>合成樹脂類</t>
  </si>
  <si>
    <t>植物性異物</t>
  </si>
  <si>
    <t>食品の一部</t>
  </si>
  <si>
    <t>その他</t>
  </si>
  <si>
    <t>不明</t>
  </si>
  <si>
    <t>虫卵・幼虫・蛹</t>
  </si>
  <si>
    <t>その他の虫</t>
  </si>
  <si>
    <t>人の歯
（歯科治療材を含む）</t>
  </si>
  <si>
    <t>ビニール類</t>
  </si>
  <si>
    <t>その他の合成樹脂類</t>
  </si>
  <si>
    <t>飲食店営業</t>
  </si>
  <si>
    <t>一般</t>
  </si>
  <si>
    <t>（和食店）</t>
  </si>
  <si>
    <t>（外国料理店）</t>
  </si>
  <si>
    <t>（中華料理店）</t>
  </si>
  <si>
    <t>（食堂）</t>
  </si>
  <si>
    <t>（焼肉店）</t>
  </si>
  <si>
    <t>（居酒屋）</t>
  </si>
  <si>
    <t>（その他）</t>
  </si>
  <si>
    <t>旅館・ホテル</t>
  </si>
  <si>
    <t>すし屋</t>
  </si>
  <si>
    <t>そば屋</t>
  </si>
  <si>
    <t>仕出し屋</t>
  </si>
  <si>
    <t>弁当屋</t>
  </si>
  <si>
    <t>そうざい店</t>
  </si>
  <si>
    <t>給食</t>
  </si>
  <si>
    <t>菓子製造業</t>
  </si>
  <si>
    <t>乳製品製造業</t>
  </si>
  <si>
    <t>食肉処理業</t>
  </si>
  <si>
    <t>食品衛生法において許可を要する
その他の製造業</t>
  </si>
  <si>
    <t>条例で定める許可を要する製造業</t>
  </si>
  <si>
    <t>許可を要しない製造業</t>
  </si>
  <si>
    <t>乳類販売業</t>
  </si>
  <si>
    <t>食肉販売業</t>
  </si>
  <si>
    <t>魚介類販売業</t>
  </si>
  <si>
    <t>食料品等販売業</t>
  </si>
  <si>
    <t>家庭</t>
  </si>
  <si>
    <t>その他</t>
  </si>
  <si>
    <t>不明</t>
  </si>
  <si>
    <t>（3）施設小分類（再掲）</t>
  </si>
  <si>
    <t>店舗等</t>
  </si>
  <si>
    <t>自動車</t>
  </si>
  <si>
    <t>臨時営業</t>
  </si>
  <si>
    <t>自動販売機</t>
  </si>
  <si>
    <t>構成比(%)</t>
  </si>
  <si>
    <t>ハエ</t>
  </si>
  <si>
    <t>ゴキブリ</t>
  </si>
  <si>
    <t>ゴム</t>
  </si>
  <si>
    <t>天ぷら船・屋形船</t>
  </si>
  <si>
    <t>アイスクリーム類製造業</t>
  </si>
  <si>
    <t>乳処理業</t>
  </si>
  <si>
    <t>魚肉ねり製品製造業</t>
  </si>
  <si>
    <t>清涼飲料水製造業</t>
  </si>
  <si>
    <t>行商（弁当等人力販売業）</t>
  </si>
  <si>
    <t>上記以外の販売業</t>
  </si>
  <si>
    <t>臨時出店者</t>
  </si>
  <si>
    <t>構成比(%)</t>
  </si>
  <si>
    <t>デパート・スーパー</t>
  </si>
  <si>
    <t>コンビニエンスストア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</si>
</sst>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_);[Red]\(0.0\)"/>
    <numFmt numFmtId="182" formatCode="0.0_ "/>
    <numFmt numFmtId="183" formatCode="0.00_ "/>
    <numFmt numFmtId="184" formatCode="0_ "/>
    <numFmt numFmtId="185" formatCode="0_);[Red]\(0\)"/>
    <numFmt numFmtId="186" formatCode="#,##0.0"/>
    <numFmt numFmtId="187" formatCode="0.00_);[Red]\(0.00\)"/>
    <numFmt numFmtId="188" formatCode="0.000_ "/>
    <numFmt numFmtId="189" formatCode="#,##0_ "/>
    <numFmt numFmtId="190" formatCode="#,##0.0_ "/>
    <numFmt numFmtId="191" formatCode="#,##0_);[Red]\(#,##0\)"/>
    <numFmt numFmtId="192" formatCode="#,###;\-#,###;&quot;-&quot;;"/>
  </numFmts>
  <fonts count="25"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hair"/>
    </border>
    <border>
      <left style="thin">
        <color indexed="8"/>
      </left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/>
      <top style="hair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top" textRotation="255" indent="1"/>
    </xf>
    <xf numFmtId="0" fontId="24" fillId="0" borderId="12" xfId="0" applyFont="1" applyFill="1" applyBorder="1" applyAlignment="1">
      <alignment horizontal="center" vertical="top" textRotation="255" indent="1"/>
    </xf>
    <xf numFmtId="0" fontId="24" fillId="0" borderId="13" xfId="0" applyFont="1" applyFill="1" applyBorder="1" applyAlignment="1">
      <alignment horizontal="center" vertical="top" textRotation="255" indent="1"/>
    </xf>
    <xf numFmtId="0" fontId="24" fillId="0" borderId="14" xfId="0" applyFont="1" applyFill="1" applyBorder="1" applyAlignment="1">
      <alignment horizontal="center" vertical="top" textRotation="255" indent="1"/>
    </xf>
    <xf numFmtId="0" fontId="24" fillId="0" borderId="15" xfId="0" applyFont="1" applyFill="1" applyBorder="1" applyAlignment="1">
      <alignment horizontal="center" vertical="top" textRotation="255" indent="1"/>
    </xf>
    <xf numFmtId="0" fontId="24" fillId="0" borderId="16" xfId="0" applyFont="1" applyFill="1" applyBorder="1" applyAlignment="1">
      <alignment horizontal="center" vertical="top" textRotation="255" indent="1"/>
    </xf>
    <xf numFmtId="0" fontId="24" fillId="0" borderId="15" xfId="0" applyFont="1" applyFill="1" applyBorder="1" applyAlignment="1">
      <alignment vertical="center"/>
    </xf>
    <xf numFmtId="0" fontId="24" fillId="0" borderId="0" xfId="0" applyFont="1" applyFill="1" applyBorder="1" applyAlignment="1">
      <alignment vertical="top" textRotation="255" indent="1"/>
    </xf>
    <xf numFmtId="0" fontId="24" fillId="0" borderId="17" xfId="0" applyFont="1" applyFill="1" applyBorder="1" applyAlignment="1">
      <alignment vertical="top" textRotation="255" indent="1"/>
    </xf>
    <xf numFmtId="0" fontId="24" fillId="0" borderId="0" xfId="0" applyFont="1" applyFill="1" applyBorder="1" applyAlignment="1">
      <alignment vertical="top" textRotation="255" wrapText="1" indent="1"/>
    </xf>
    <xf numFmtId="0" fontId="24" fillId="0" borderId="0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left" vertical="center" indent="1"/>
    </xf>
    <xf numFmtId="0" fontId="24" fillId="0" borderId="16" xfId="0" applyFont="1" applyFill="1" applyBorder="1" applyAlignment="1">
      <alignment horizontal="distributed" vertical="center" indent="1"/>
    </xf>
    <xf numFmtId="182" fontId="24" fillId="0" borderId="18" xfId="0" applyNumberFormat="1" applyFont="1" applyFill="1" applyBorder="1" applyAlignment="1">
      <alignment horizontal="right" vertical="center" wrapText="1"/>
    </xf>
    <xf numFmtId="0" fontId="24" fillId="0" borderId="14" xfId="0" applyFont="1" applyFill="1" applyBorder="1" applyAlignment="1">
      <alignment horizontal="right" vertical="center"/>
    </xf>
    <xf numFmtId="0" fontId="24" fillId="0" borderId="15" xfId="0" applyFont="1" applyFill="1" applyBorder="1" applyAlignment="1">
      <alignment horizontal="right" vertical="center"/>
    </xf>
    <xf numFmtId="0" fontId="24" fillId="0" borderId="16" xfId="0" applyFont="1" applyFill="1" applyBorder="1" applyAlignment="1">
      <alignment horizontal="right" vertical="center"/>
    </xf>
    <xf numFmtId="0" fontId="24" fillId="0" borderId="19" xfId="0" applyFont="1" applyFill="1" applyBorder="1" applyAlignment="1">
      <alignment horizontal="left" vertical="center" indent="1"/>
    </xf>
    <xf numFmtId="0" fontId="24" fillId="0" borderId="17" xfId="0" applyFont="1" applyFill="1" applyBorder="1" applyAlignment="1">
      <alignment horizontal="distributed" vertical="center" indent="1"/>
    </xf>
    <xf numFmtId="182" fontId="24" fillId="0" borderId="20" xfId="0" applyNumberFormat="1" applyFont="1" applyFill="1" applyBorder="1" applyAlignment="1">
      <alignment horizontal="right" vertical="center" wrapText="1"/>
    </xf>
    <xf numFmtId="0" fontId="24" fillId="0" borderId="19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4" fillId="0" borderId="21" xfId="0" applyFont="1" applyFill="1" applyBorder="1" applyAlignment="1">
      <alignment horizontal="left" vertical="center" indent="1"/>
    </xf>
    <xf numFmtId="0" fontId="24" fillId="0" borderId="22" xfId="0" applyFont="1" applyFill="1" applyBorder="1" applyAlignment="1">
      <alignment horizontal="distributed" vertical="center" indent="1"/>
    </xf>
    <xf numFmtId="182" fontId="24" fillId="0" borderId="23" xfId="0" applyNumberFormat="1" applyFont="1" applyFill="1" applyBorder="1" applyAlignment="1">
      <alignment horizontal="right" vertical="center" wrapText="1"/>
    </xf>
    <xf numFmtId="0" fontId="24" fillId="0" borderId="21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24" fillId="0" borderId="24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24" fillId="0" borderId="26" xfId="0" applyFont="1" applyFill="1" applyBorder="1" applyAlignment="1">
      <alignment vertical="center"/>
    </xf>
    <xf numFmtId="0" fontId="24" fillId="0" borderId="27" xfId="0" applyFont="1" applyFill="1" applyBorder="1" applyAlignment="1">
      <alignment vertical="center"/>
    </xf>
    <xf numFmtId="182" fontId="24" fillId="0" borderId="28" xfId="0" applyNumberFormat="1" applyFont="1" applyFill="1" applyBorder="1" applyAlignment="1">
      <alignment horizontal="right" vertical="center" wrapText="1"/>
    </xf>
    <xf numFmtId="0" fontId="24" fillId="0" borderId="29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distributed" vertical="center" indent="1"/>
    </xf>
    <xf numFmtId="182" fontId="24" fillId="0" borderId="30" xfId="0" applyNumberFormat="1" applyFont="1" applyFill="1" applyBorder="1" applyAlignment="1">
      <alignment horizontal="right" vertical="center" wrapText="1"/>
    </xf>
    <xf numFmtId="0" fontId="24" fillId="0" borderId="31" xfId="0" applyFont="1" applyFill="1" applyBorder="1" applyAlignment="1">
      <alignment vertical="center"/>
    </xf>
    <xf numFmtId="0" fontId="24" fillId="0" borderId="32" xfId="0" applyFont="1" applyFill="1" applyBorder="1" applyAlignment="1">
      <alignment vertical="center"/>
    </xf>
    <xf numFmtId="0" fontId="24" fillId="0" borderId="33" xfId="0" applyFont="1" applyFill="1" applyBorder="1" applyAlignment="1">
      <alignment vertical="center"/>
    </xf>
    <xf numFmtId="0" fontId="24" fillId="0" borderId="34" xfId="0" applyFont="1" applyFill="1" applyBorder="1" applyAlignment="1">
      <alignment vertical="center"/>
    </xf>
    <xf numFmtId="0" fontId="24" fillId="0" borderId="35" xfId="0" applyFont="1" applyFill="1" applyBorder="1" applyAlignment="1">
      <alignment vertical="center"/>
    </xf>
    <xf numFmtId="0" fontId="24" fillId="0" borderId="3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 indent="1"/>
    </xf>
    <xf numFmtId="182" fontId="24" fillId="0" borderId="0" xfId="0" applyNumberFormat="1" applyFont="1" applyFill="1" applyBorder="1" applyAlignment="1">
      <alignment horizontal="right" vertical="center" wrapText="1"/>
    </xf>
    <xf numFmtId="0" fontId="24" fillId="0" borderId="0" xfId="0" applyNumberFormat="1" applyFont="1" applyFill="1" applyBorder="1" applyAlignment="1">
      <alignment horizontal="right" vertical="center"/>
    </xf>
    <xf numFmtId="182" fontId="24" fillId="0" borderId="18" xfId="0" applyNumberFormat="1" applyFont="1" applyFill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182" fontId="24" fillId="0" borderId="20" xfId="0" applyNumberFormat="1" applyFont="1" applyFill="1" applyBorder="1" applyAlignment="1">
      <alignment vertical="center"/>
    </xf>
    <xf numFmtId="182" fontId="24" fillId="0" borderId="28" xfId="0" applyNumberFormat="1" applyFont="1" applyFill="1" applyBorder="1" applyAlignment="1">
      <alignment vertical="center"/>
    </xf>
    <xf numFmtId="0" fontId="24" fillId="0" borderId="18" xfId="0" applyFont="1" applyFill="1" applyBorder="1" applyAlignment="1">
      <alignment vertical="top" textRotation="255" indent="1"/>
    </xf>
    <xf numFmtId="192" fontId="24" fillId="0" borderId="37" xfId="0" applyNumberFormat="1" applyFont="1" applyFill="1" applyBorder="1" applyAlignment="1">
      <alignment vertical="center"/>
    </xf>
    <xf numFmtId="181" fontId="24" fillId="0" borderId="11" xfId="0" applyNumberFormat="1" applyFont="1" applyFill="1" applyBorder="1" applyAlignment="1">
      <alignment horizontal="right" vertical="center" wrapText="1"/>
    </xf>
    <xf numFmtId="0" fontId="24" fillId="0" borderId="37" xfId="0" applyNumberFormat="1" applyFont="1" applyFill="1" applyBorder="1" applyAlignment="1">
      <alignment vertical="center"/>
    </xf>
    <xf numFmtId="0" fontId="24" fillId="0" borderId="12" xfId="0" applyNumberFormat="1" applyFont="1" applyFill="1" applyBorder="1" applyAlignment="1">
      <alignment vertical="center"/>
    </xf>
    <xf numFmtId="0" fontId="24" fillId="0" borderId="13" xfId="0" applyNumberFormat="1" applyFont="1" applyFill="1" applyBorder="1" applyAlignment="1">
      <alignment vertical="center"/>
    </xf>
    <xf numFmtId="0" fontId="24" fillId="0" borderId="11" xfId="0" applyNumberFormat="1" applyFont="1" applyFill="1" applyBorder="1" applyAlignment="1">
      <alignment vertical="center"/>
    </xf>
    <xf numFmtId="0" fontId="24" fillId="0" borderId="37" xfId="0" applyNumberFormat="1" applyFont="1" applyFill="1" applyBorder="1" applyAlignment="1">
      <alignment vertical="center"/>
    </xf>
    <xf numFmtId="0" fontId="24" fillId="0" borderId="12" xfId="0" applyNumberFormat="1" applyFont="1" applyFill="1" applyBorder="1" applyAlignment="1">
      <alignment horizontal="right" vertical="center"/>
    </xf>
    <xf numFmtId="0" fontId="24" fillId="0" borderId="37" xfId="0" applyNumberFormat="1" applyFont="1" applyFill="1" applyBorder="1" applyAlignment="1">
      <alignment horizontal="right" vertical="center"/>
    </xf>
    <xf numFmtId="0" fontId="24" fillId="0" borderId="13" xfId="0" applyNumberFormat="1" applyFont="1" applyFill="1" applyBorder="1" applyAlignment="1">
      <alignment horizontal="right" vertical="center"/>
    </xf>
    <xf numFmtId="0" fontId="24" fillId="0" borderId="18" xfId="0" applyNumberFormat="1" applyFont="1" applyFill="1" applyBorder="1" applyAlignment="1">
      <alignment vertical="center"/>
    </xf>
    <xf numFmtId="0" fontId="24" fillId="0" borderId="18" xfId="0" applyNumberFormat="1" applyFont="1" applyFill="1" applyBorder="1" applyAlignment="1">
      <alignment horizontal="right" vertical="center"/>
    </xf>
    <xf numFmtId="0" fontId="24" fillId="0" borderId="18" xfId="0" applyFont="1" applyFill="1" applyBorder="1" applyAlignment="1">
      <alignment horizontal="right" vertical="center"/>
    </xf>
    <xf numFmtId="0" fontId="24" fillId="0" borderId="20" xfId="0" applyNumberFormat="1" applyFont="1" applyFill="1" applyBorder="1" applyAlignment="1">
      <alignment vertical="center"/>
    </xf>
    <xf numFmtId="0" fontId="24" fillId="0" borderId="20" xfId="0" applyNumberFormat="1" applyFont="1" applyFill="1" applyBorder="1" applyAlignment="1">
      <alignment horizontal="right" vertical="center"/>
    </xf>
    <xf numFmtId="0" fontId="24" fillId="0" borderId="20" xfId="0" applyFont="1" applyFill="1" applyBorder="1" applyAlignment="1">
      <alignment vertical="center"/>
    </xf>
    <xf numFmtId="0" fontId="24" fillId="0" borderId="23" xfId="0" applyNumberFormat="1" applyFont="1" applyFill="1" applyBorder="1" applyAlignment="1">
      <alignment vertical="center"/>
    </xf>
    <xf numFmtId="0" fontId="24" fillId="0" borderId="23" xfId="0" applyNumberFormat="1" applyFont="1" applyFill="1" applyBorder="1" applyAlignment="1">
      <alignment horizontal="right" vertical="center"/>
    </xf>
    <xf numFmtId="0" fontId="24" fillId="0" borderId="23" xfId="0" applyFont="1" applyFill="1" applyBorder="1" applyAlignment="1">
      <alignment vertical="center"/>
    </xf>
    <xf numFmtId="0" fontId="24" fillId="0" borderId="38" xfId="0" applyFont="1" applyFill="1" applyBorder="1" applyAlignment="1">
      <alignment vertical="center"/>
    </xf>
    <xf numFmtId="0" fontId="24" fillId="0" borderId="39" xfId="0" applyFont="1" applyFill="1" applyBorder="1" applyAlignment="1">
      <alignment vertical="center"/>
    </xf>
    <xf numFmtId="0" fontId="24" fillId="0" borderId="40" xfId="0" applyFont="1" applyFill="1" applyBorder="1" applyAlignment="1">
      <alignment vertical="center"/>
    </xf>
    <xf numFmtId="0" fontId="24" fillId="0" borderId="41" xfId="0" applyFont="1" applyFill="1" applyBorder="1" applyAlignment="1">
      <alignment vertical="center"/>
    </xf>
    <xf numFmtId="0" fontId="24" fillId="0" borderId="25" xfId="0" applyNumberFormat="1" applyFont="1" applyFill="1" applyBorder="1" applyAlignment="1">
      <alignment vertical="center"/>
    </xf>
    <xf numFmtId="0" fontId="24" fillId="0" borderId="42" xfId="0" applyNumberFormat="1" applyFont="1" applyFill="1" applyBorder="1" applyAlignment="1">
      <alignment vertical="center"/>
    </xf>
    <xf numFmtId="0" fontId="24" fillId="0" borderId="43" xfId="0" applyNumberFormat="1" applyFont="1" applyFill="1" applyBorder="1" applyAlignment="1">
      <alignment vertical="center"/>
    </xf>
    <xf numFmtId="0" fontId="24" fillId="0" borderId="28" xfId="0" applyNumberFormat="1" applyFont="1" applyFill="1" applyBorder="1" applyAlignment="1">
      <alignment vertical="center"/>
    </xf>
    <xf numFmtId="0" fontId="24" fillId="0" borderId="28" xfId="0" applyNumberFormat="1" applyFont="1" applyFill="1" applyBorder="1" applyAlignment="1">
      <alignment horizontal="right" vertical="center"/>
    </xf>
    <xf numFmtId="0" fontId="24" fillId="0" borderId="28" xfId="0" applyFont="1" applyFill="1" applyBorder="1" applyAlignment="1">
      <alignment vertical="center"/>
    </xf>
    <xf numFmtId="0" fontId="24" fillId="0" borderId="26" xfId="0" applyNumberFormat="1" applyFont="1" applyFill="1" applyBorder="1" applyAlignment="1">
      <alignment vertical="center"/>
    </xf>
    <xf numFmtId="0" fontId="24" fillId="0" borderId="38" xfId="0" applyNumberFormat="1" applyFont="1" applyFill="1" applyBorder="1" applyAlignment="1">
      <alignment horizontal="right" vertical="center"/>
    </xf>
    <xf numFmtId="0" fontId="24" fillId="0" borderId="40" xfId="0" applyNumberFormat="1" applyFont="1" applyFill="1" applyBorder="1" applyAlignment="1">
      <alignment horizontal="right" vertical="center"/>
    </xf>
    <xf numFmtId="0" fontId="24" fillId="0" borderId="30" xfId="0" applyNumberFormat="1" applyFont="1" applyFill="1" applyBorder="1" applyAlignment="1">
      <alignment vertical="center"/>
    </xf>
    <xf numFmtId="0" fontId="24" fillId="0" borderId="30" xfId="0" applyFont="1" applyFill="1" applyBorder="1" applyAlignment="1">
      <alignment vertical="center"/>
    </xf>
    <xf numFmtId="0" fontId="24" fillId="0" borderId="30" xfId="0" applyNumberFormat="1" applyFont="1" applyFill="1" applyBorder="1" applyAlignment="1">
      <alignment horizontal="right" vertical="center"/>
    </xf>
    <xf numFmtId="0" fontId="24" fillId="0" borderId="35" xfId="0" applyNumberFormat="1" applyFont="1" applyFill="1" applyBorder="1" applyAlignment="1">
      <alignment vertical="center"/>
    </xf>
    <xf numFmtId="0" fontId="24" fillId="0" borderId="44" xfId="0" applyFont="1" applyFill="1" applyBorder="1" applyAlignment="1">
      <alignment vertical="center"/>
    </xf>
    <xf numFmtId="0" fontId="24" fillId="0" borderId="45" xfId="0" applyFont="1" applyFill="1" applyBorder="1" applyAlignment="1">
      <alignment vertical="center"/>
    </xf>
    <xf numFmtId="0" fontId="24" fillId="0" borderId="45" xfId="0" applyNumberFormat="1" applyFont="1" applyFill="1" applyBorder="1" applyAlignment="1">
      <alignment horizontal="right" vertical="center"/>
    </xf>
    <xf numFmtId="0" fontId="24" fillId="0" borderId="46" xfId="0" applyNumberFormat="1" applyFont="1" applyFill="1" applyBorder="1" applyAlignment="1">
      <alignment vertical="center"/>
    </xf>
    <xf numFmtId="0" fontId="24" fillId="0" borderId="47" xfId="0" applyFont="1" applyFill="1" applyBorder="1" applyAlignment="1">
      <alignment vertical="center"/>
    </xf>
    <xf numFmtId="0" fontId="24" fillId="0" borderId="18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distributed" vertical="center" indent="1"/>
    </xf>
    <xf numFmtId="0" fontId="0" fillId="0" borderId="15" xfId="0" applyFont="1" applyFill="1" applyBorder="1" applyAlignment="1">
      <alignment horizontal="distributed" vertical="center" indent="1"/>
    </xf>
    <xf numFmtId="0" fontId="0" fillId="0" borderId="16" xfId="0" applyFont="1" applyFill="1" applyBorder="1" applyAlignment="1">
      <alignment horizontal="distributed" vertical="center" indent="1"/>
    </xf>
    <xf numFmtId="0" fontId="24" fillId="0" borderId="19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0" fillId="0" borderId="17" xfId="0" applyFont="1" applyFill="1" applyBorder="1" applyAlignment="1">
      <alignment horizontal="distributed" vertical="center" indent="1"/>
    </xf>
    <xf numFmtId="0" fontId="24" fillId="0" borderId="48" xfId="0" applyFont="1" applyFill="1" applyBorder="1" applyAlignment="1">
      <alignment horizontal="distributed" vertical="center" indent="1"/>
    </xf>
    <xf numFmtId="0" fontId="0" fillId="0" borderId="10" xfId="0" applyFont="1" applyFill="1" applyBorder="1" applyAlignment="1">
      <alignment horizontal="distributed" vertical="center" indent="1"/>
    </xf>
    <xf numFmtId="0" fontId="0" fillId="0" borderId="29" xfId="0" applyFont="1" applyFill="1" applyBorder="1" applyAlignment="1">
      <alignment horizontal="distributed" vertical="center" indent="1"/>
    </xf>
    <xf numFmtId="0" fontId="24" fillId="0" borderId="18" xfId="0" applyFont="1" applyFill="1" applyBorder="1" applyAlignment="1">
      <alignment horizontal="center" vertical="top" textRotation="255" indent="1"/>
    </xf>
    <xf numFmtId="0" fontId="24" fillId="0" borderId="20" xfId="0" applyFont="1" applyFill="1" applyBorder="1" applyAlignment="1">
      <alignment horizontal="center" vertical="top" textRotation="255" indent="1"/>
    </xf>
    <xf numFmtId="0" fontId="0" fillId="0" borderId="20" xfId="0" applyFont="1" applyFill="1" applyBorder="1" applyAlignment="1">
      <alignment horizontal="center" vertical="top" textRotation="255" indent="1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top"/>
    </xf>
    <xf numFmtId="0" fontId="24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distributed" vertical="center" indent="1"/>
    </xf>
    <xf numFmtId="0" fontId="0" fillId="0" borderId="24" xfId="0" applyFont="1" applyFill="1" applyBorder="1" applyAlignment="1">
      <alignment horizontal="distributed" vertical="center" indent="1"/>
    </xf>
    <xf numFmtId="0" fontId="0" fillId="0" borderId="22" xfId="0" applyFont="1" applyFill="1" applyBorder="1" applyAlignment="1">
      <alignment horizontal="distributed" vertical="center" indent="1"/>
    </xf>
    <xf numFmtId="0" fontId="24" fillId="0" borderId="32" xfId="0" applyFont="1" applyFill="1" applyBorder="1" applyAlignment="1">
      <alignment horizontal="distributed" vertical="center" indent="1"/>
    </xf>
    <xf numFmtId="0" fontId="0" fillId="0" borderId="31" xfId="0" applyFont="1" applyFill="1" applyBorder="1" applyAlignment="1">
      <alignment horizontal="distributed" vertical="center" indent="1"/>
    </xf>
    <xf numFmtId="0" fontId="0" fillId="0" borderId="33" xfId="0" applyFont="1" applyFill="1" applyBorder="1" applyAlignment="1">
      <alignment horizontal="distributed" vertical="center" indent="1"/>
    </xf>
    <xf numFmtId="0" fontId="24" fillId="0" borderId="19" xfId="0" applyFont="1" applyFill="1" applyBorder="1" applyAlignment="1">
      <alignment horizontal="distributed" vertical="center" wrapText="1" indent="1"/>
    </xf>
    <xf numFmtId="0" fontId="24" fillId="0" borderId="0" xfId="0" applyFont="1" applyFill="1" applyBorder="1" applyAlignment="1">
      <alignment horizontal="distributed" vertical="center" indent="1"/>
    </xf>
    <xf numFmtId="0" fontId="24" fillId="0" borderId="17" xfId="0" applyFont="1" applyFill="1" applyBorder="1" applyAlignment="1">
      <alignment horizontal="distributed" vertical="center" indent="1"/>
    </xf>
    <xf numFmtId="0" fontId="24" fillId="0" borderId="22" xfId="0" applyFont="1" applyFill="1" applyBorder="1" applyAlignment="1">
      <alignment horizontal="distributed" vertical="center" indent="1"/>
    </xf>
    <xf numFmtId="0" fontId="24" fillId="0" borderId="29" xfId="0" applyFont="1" applyFill="1" applyBorder="1" applyAlignment="1">
      <alignment horizontal="distributed" vertical="center" indent="1"/>
    </xf>
    <xf numFmtId="0" fontId="0" fillId="0" borderId="28" xfId="0" applyFont="1" applyFill="1" applyBorder="1" applyAlignment="1">
      <alignment horizontal="center" vertical="top" textRotation="255" indent="1"/>
    </xf>
    <xf numFmtId="0" fontId="0" fillId="0" borderId="13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distributed" vertical="center" indent="1"/>
    </xf>
    <xf numFmtId="0" fontId="0" fillId="0" borderId="13" xfId="0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5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2"/>
  <cols>
    <col min="1" max="1" width="16.125" style="1" customWidth="1"/>
    <col min="2" max="2" width="9.625" style="1" customWidth="1"/>
    <col min="3" max="3" width="25.375" style="1" customWidth="1"/>
    <col min="4" max="4" width="12.00390625" style="1" customWidth="1"/>
    <col min="5" max="5" width="10.875" style="1" customWidth="1"/>
    <col min="6" max="6" width="7.375" style="1" customWidth="1"/>
    <col min="7" max="11" width="6.00390625" style="1" customWidth="1"/>
    <col min="12" max="12" width="7.375" style="1" customWidth="1"/>
    <col min="13" max="14" width="6.00390625" style="1" customWidth="1"/>
    <col min="15" max="15" width="7.125" style="1" customWidth="1"/>
    <col min="16" max="19" width="6.00390625" style="1" customWidth="1"/>
    <col min="20" max="20" width="7.375" style="1" customWidth="1"/>
    <col min="21" max="22" width="6.00390625" style="1" customWidth="1"/>
    <col min="23" max="23" width="7.125" style="1" customWidth="1"/>
    <col min="24" max="24" width="6.00390625" style="1" customWidth="1"/>
    <col min="25" max="25" width="7.375" style="1" customWidth="1"/>
    <col min="26" max="28" width="6.00390625" style="1" customWidth="1"/>
    <col min="29" max="36" width="7.375" style="1" customWidth="1"/>
    <col min="37" max="37" width="6.00390625" style="1" bestFit="1" customWidth="1"/>
    <col min="38" max="58" width="5.00390625" style="1" customWidth="1"/>
    <col min="59" max="16384" width="9.375" style="1" customWidth="1"/>
  </cols>
  <sheetData>
    <row r="1" ht="13.5">
      <c r="A1" s="1" t="s">
        <v>24</v>
      </c>
    </row>
    <row r="2" spans="1:36" ht="15" customHeight="1">
      <c r="A2" s="116" t="s">
        <v>9</v>
      </c>
      <c r="B2" s="117"/>
      <c r="C2" s="118"/>
      <c r="D2" s="122" t="s">
        <v>7</v>
      </c>
      <c r="E2" s="124" t="s">
        <v>69</v>
      </c>
      <c r="F2" s="108" t="s">
        <v>0</v>
      </c>
      <c r="G2" s="109"/>
      <c r="H2" s="109"/>
      <c r="I2" s="109"/>
      <c r="J2" s="109"/>
      <c r="K2" s="109"/>
      <c r="L2" s="108" t="s">
        <v>10</v>
      </c>
      <c r="M2" s="109"/>
      <c r="N2" s="110"/>
      <c r="O2" s="108" t="s">
        <v>11</v>
      </c>
      <c r="P2" s="109"/>
      <c r="Q2" s="109"/>
      <c r="R2" s="109"/>
      <c r="S2" s="110"/>
      <c r="T2" s="108" t="s">
        <v>12</v>
      </c>
      <c r="U2" s="109"/>
      <c r="V2" s="109"/>
      <c r="W2" s="109"/>
      <c r="X2" s="109"/>
      <c r="Y2" s="111" t="s">
        <v>25</v>
      </c>
      <c r="Z2" s="112"/>
      <c r="AA2" s="113"/>
      <c r="AB2" s="114"/>
      <c r="AC2" s="105" t="s">
        <v>26</v>
      </c>
      <c r="AD2" s="105" t="s">
        <v>13</v>
      </c>
      <c r="AE2" s="105" t="s">
        <v>14</v>
      </c>
      <c r="AF2" s="105" t="s">
        <v>15</v>
      </c>
      <c r="AG2" s="105" t="s">
        <v>16</v>
      </c>
      <c r="AH2" s="105" t="s">
        <v>27</v>
      </c>
      <c r="AI2" s="105" t="s">
        <v>28</v>
      </c>
      <c r="AJ2" s="105" t="s">
        <v>29</v>
      </c>
    </row>
    <row r="3" spans="1:36" ht="196.5" customHeight="1">
      <c r="A3" s="119"/>
      <c r="B3" s="120"/>
      <c r="C3" s="121"/>
      <c r="D3" s="123"/>
      <c r="E3" s="125"/>
      <c r="F3" s="53" t="s">
        <v>17</v>
      </c>
      <c r="G3" s="12" t="s">
        <v>70</v>
      </c>
      <c r="H3" s="12" t="s">
        <v>71</v>
      </c>
      <c r="I3" s="12" t="s">
        <v>30</v>
      </c>
      <c r="J3" s="12" t="s">
        <v>31</v>
      </c>
      <c r="K3" s="12" t="s">
        <v>8</v>
      </c>
      <c r="L3" s="53" t="s">
        <v>17</v>
      </c>
      <c r="M3" s="12" t="s">
        <v>1</v>
      </c>
      <c r="N3" s="12" t="s">
        <v>2</v>
      </c>
      <c r="O3" s="53" t="s">
        <v>17</v>
      </c>
      <c r="P3" s="12" t="s">
        <v>3</v>
      </c>
      <c r="Q3" s="12" t="s">
        <v>4</v>
      </c>
      <c r="R3" s="12" t="s">
        <v>5</v>
      </c>
      <c r="S3" s="13" t="s">
        <v>2</v>
      </c>
      <c r="T3" s="53" t="s">
        <v>17</v>
      </c>
      <c r="U3" s="12" t="s">
        <v>18</v>
      </c>
      <c r="V3" s="12" t="s">
        <v>6</v>
      </c>
      <c r="W3" s="14" t="s">
        <v>32</v>
      </c>
      <c r="X3" s="13" t="s">
        <v>2</v>
      </c>
      <c r="Y3" s="53" t="s">
        <v>17</v>
      </c>
      <c r="Z3" s="5" t="s">
        <v>33</v>
      </c>
      <c r="AA3" s="6" t="s">
        <v>72</v>
      </c>
      <c r="AB3" s="7" t="s">
        <v>34</v>
      </c>
      <c r="AC3" s="106"/>
      <c r="AD3" s="106"/>
      <c r="AE3" s="106"/>
      <c r="AF3" s="106"/>
      <c r="AG3" s="106"/>
      <c r="AH3" s="137"/>
      <c r="AI3" s="137"/>
      <c r="AJ3" s="106"/>
    </row>
    <row r="4" spans="1:36" s="15" customFormat="1" ht="15" customHeight="1">
      <c r="A4" s="108" t="s">
        <v>19</v>
      </c>
      <c r="B4" s="109"/>
      <c r="C4" s="138"/>
      <c r="D4" s="54">
        <f>SUM(D5,D22:D46)</f>
        <v>918</v>
      </c>
      <c r="E4" s="55">
        <f>SUM(E5,E22:E46)</f>
        <v>100</v>
      </c>
      <c r="F4" s="56">
        <f>SUM(F6:F46)</f>
        <v>266</v>
      </c>
      <c r="G4" s="57">
        <f>SUM(G6:G46)</f>
        <v>34</v>
      </c>
      <c r="H4" s="57">
        <f aca="true" t="shared" si="0" ref="H4:AJ4">SUM(H6:H46)</f>
        <v>87</v>
      </c>
      <c r="I4" s="57">
        <f t="shared" si="0"/>
        <v>23</v>
      </c>
      <c r="J4" s="57">
        <f t="shared" si="0"/>
        <v>77</v>
      </c>
      <c r="K4" s="57">
        <f t="shared" si="0"/>
        <v>45</v>
      </c>
      <c r="L4" s="56">
        <f>SUM(L6:L46)</f>
        <v>32</v>
      </c>
      <c r="M4" s="57">
        <f t="shared" si="0"/>
        <v>18</v>
      </c>
      <c r="N4" s="57">
        <f t="shared" si="0"/>
        <v>14</v>
      </c>
      <c r="O4" s="56">
        <f t="shared" si="0"/>
        <v>117</v>
      </c>
      <c r="P4" s="57">
        <f t="shared" si="0"/>
        <v>19</v>
      </c>
      <c r="Q4" s="57">
        <f t="shared" si="0"/>
        <v>12</v>
      </c>
      <c r="R4" s="57">
        <f t="shared" si="0"/>
        <v>70</v>
      </c>
      <c r="S4" s="58">
        <f t="shared" si="0"/>
        <v>16</v>
      </c>
      <c r="T4" s="56">
        <f t="shared" si="0"/>
        <v>127</v>
      </c>
      <c r="U4" s="57">
        <f t="shared" si="0"/>
        <v>81</v>
      </c>
      <c r="V4" s="57">
        <f t="shared" si="0"/>
        <v>6</v>
      </c>
      <c r="W4" s="57">
        <f t="shared" si="0"/>
        <v>11</v>
      </c>
      <c r="X4" s="57">
        <f t="shared" si="0"/>
        <v>29</v>
      </c>
      <c r="Y4" s="56">
        <f t="shared" si="0"/>
        <v>116</v>
      </c>
      <c r="Z4" s="59">
        <f t="shared" si="0"/>
        <v>47</v>
      </c>
      <c r="AA4" s="57">
        <f t="shared" si="0"/>
        <v>7</v>
      </c>
      <c r="AB4" s="58">
        <f t="shared" si="0"/>
        <v>62</v>
      </c>
      <c r="AC4" s="56">
        <f t="shared" si="0"/>
        <v>36</v>
      </c>
      <c r="AD4" s="56">
        <f t="shared" si="0"/>
        <v>14</v>
      </c>
      <c r="AE4" s="56">
        <f t="shared" si="0"/>
        <v>10</v>
      </c>
      <c r="AF4" s="56">
        <f t="shared" si="0"/>
        <v>4</v>
      </c>
      <c r="AG4" s="56">
        <f t="shared" si="0"/>
        <v>10</v>
      </c>
      <c r="AH4" s="56">
        <f t="shared" si="0"/>
        <v>67</v>
      </c>
      <c r="AI4" s="56">
        <f t="shared" si="0"/>
        <v>56</v>
      </c>
      <c r="AJ4" s="56">
        <f t="shared" si="0"/>
        <v>63</v>
      </c>
    </row>
    <row r="5" spans="1:36" ht="15" customHeight="1">
      <c r="A5" s="139" t="s">
        <v>35</v>
      </c>
      <c r="B5" s="142" t="s">
        <v>17</v>
      </c>
      <c r="C5" s="143"/>
      <c r="D5" s="60">
        <f>SUM(F5+L5+O5+T5+Y5+AC5+AD5+AE5+AF5+AG5+AH5+AI5+AJ5)</f>
        <v>470</v>
      </c>
      <c r="E5" s="18">
        <f>D5/$D$4*100</f>
        <v>51.19825708061002</v>
      </c>
      <c r="F5" s="60">
        <f>SUM(G5:K5)</f>
        <v>157</v>
      </c>
      <c r="G5" s="61">
        <f>SUM(G6:G21)</f>
        <v>20</v>
      </c>
      <c r="H5" s="61">
        <f aca="true" t="shared" si="1" ref="H5:AJ5">SUM(H6:H21)</f>
        <v>77</v>
      </c>
      <c r="I5" s="61">
        <f t="shared" si="1"/>
        <v>5</v>
      </c>
      <c r="J5" s="61">
        <f t="shared" si="1"/>
        <v>27</v>
      </c>
      <c r="K5" s="61">
        <f t="shared" si="1"/>
        <v>28</v>
      </c>
      <c r="L5" s="62">
        <f t="shared" si="1"/>
        <v>12</v>
      </c>
      <c r="M5" s="61">
        <f t="shared" si="1"/>
        <v>7</v>
      </c>
      <c r="N5" s="61">
        <f t="shared" si="1"/>
        <v>5</v>
      </c>
      <c r="O5" s="62">
        <f t="shared" si="1"/>
        <v>63</v>
      </c>
      <c r="P5" s="61">
        <f t="shared" si="1"/>
        <v>14</v>
      </c>
      <c r="Q5" s="61">
        <f t="shared" si="1"/>
        <v>5</v>
      </c>
      <c r="R5" s="61">
        <f t="shared" si="1"/>
        <v>35</v>
      </c>
      <c r="S5" s="63">
        <f t="shared" si="1"/>
        <v>9</v>
      </c>
      <c r="T5" s="62">
        <f t="shared" si="1"/>
        <v>59</v>
      </c>
      <c r="U5" s="61">
        <f t="shared" si="1"/>
        <v>42</v>
      </c>
      <c r="V5" s="61">
        <f t="shared" si="1"/>
        <v>1</v>
      </c>
      <c r="W5" s="61">
        <f t="shared" si="1"/>
        <v>3</v>
      </c>
      <c r="X5" s="61">
        <f t="shared" si="1"/>
        <v>13</v>
      </c>
      <c r="Y5" s="62">
        <f t="shared" si="1"/>
        <v>61</v>
      </c>
      <c r="Z5" s="61">
        <f t="shared" si="1"/>
        <v>28</v>
      </c>
      <c r="AA5" s="61">
        <f t="shared" si="1"/>
        <v>4</v>
      </c>
      <c r="AB5" s="61">
        <f t="shared" si="1"/>
        <v>29</v>
      </c>
      <c r="AC5" s="62">
        <f t="shared" si="1"/>
        <v>8</v>
      </c>
      <c r="AD5" s="62">
        <f t="shared" si="1"/>
        <v>10</v>
      </c>
      <c r="AE5" s="62">
        <f t="shared" si="1"/>
        <v>3</v>
      </c>
      <c r="AF5" s="62">
        <f t="shared" si="1"/>
        <v>4</v>
      </c>
      <c r="AG5" s="62">
        <f t="shared" si="1"/>
        <v>9</v>
      </c>
      <c r="AH5" s="62">
        <f t="shared" si="1"/>
        <v>32</v>
      </c>
      <c r="AI5" s="62">
        <f t="shared" si="1"/>
        <v>27</v>
      </c>
      <c r="AJ5" s="62">
        <f t="shared" si="1"/>
        <v>25</v>
      </c>
    </row>
    <row r="6" spans="1:36" ht="15" customHeight="1">
      <c r="A6" s="140"/>
      <c r="B6" s="16" t="s">
        <v>36</v>
      </c>
      <c r="C6" s="17" t="s">
        <v>37</v>
      </c>
      <c r="D6" s="64">
        <f>SUM(F6,L6,O6,T6,Y6,AC6:AJ6)</f>
        <v>39</v>
      </c>
      <c r="E6" s="18">
        <f>D6/$D$4*100</f>
        <v>4.248366013071895</v>
      </c>
      <c r="F6" s="64">
        <f>SUM(G6:K6)</f>
        <v>13</v>
      </c>
      <c r="G6" s="19">
        <v>2</v>
      </c>
      <c r="H6" s="20">
        <v>8</v>
      </c>
      <c r="I6" s="20"/>
      <c r="J6" s="20">
        <v>1</v>
      </c>
      <c r="K6" s="21">
        <v>2</v>
      </c>
      <c r="L6" s="65">
        <f>SUM(M6:N6)</f>
        <v>2</v>
      </c>
      <c r="M6" s="19">
        <v>1</v>
      </c>
      <c r="N6" s="21">
        <v>1</v>
      </c>
      <c r="O6" s="65">
        <f>SUM(P6:S6)</f>
        <v>6</v>
      </c>
      <c r="P6" s="19">
        <v>1</v>
      </c>
      <c r="Q6" s="20"/>
      <c r="R6" s="20">
        <v>3</v>
      </c>
      <c r="S6" s="21">
        <v>2</v>
      </c>
      <c r="T6" s="65">
        <f>SUM(U6:X6)</f>
        <v>6</v>
      </c>
      <c r="U6" s="20">
        <v>4</v>
      </c>
      <c r="V6" s="20"/>
      <c r="W6" s="20">
        <v>1</v>
      </c>
      <c r="X6" s="20">
        <v>1</v>
      </c>
      <c r="Y6" s="65">
        <f aca="true" t="shared" si="2" ref="Y6:Y46">SUM(Z6:AB6)</f>
        <v>6</v>
      </c>
      <c r="Z6" s="19">
        <v>2</v>
      </c>
      <c r="AA6" s="20"/>
      <c r="AB6" s="21">
        <v>4</v>
      </c>
      <c r="AC6" s="66"/>
      <c r="AD6" s="66"/>
      <c r="AE6" s="66">
        <v>1</v>
      </c>
      <c r="AF6" s="66"/>
      <c r="AG6" s="66"/>
      <c r="AH6" s="66">
        <v>2</v>
      </c>
      <c r="AI6" s="66">
        <v>2</v>
      </c>
      <c r="AJ6" s="66">
        <v>1</v>
      </c>
    </row>
    <row r="7" spans="1:36" ht="15" customHeight="1">
      <c r="A7" s="140"/>
      <c r="B7" s="22" t="s">
        <v>36</v>
      </c>
      <c r="C7" s="23" t="s">
        <v>38</v>
      </c>
      <c r="D7" s="67">
        <f aca="true" t="shared" si="3" ref="D7:D46">SUM(F7,L7,O7,T7,Y7,AC7:AJ7)</f>
        <v>48</v>
      </c>
      <c r="E7" s="24">
        <f aca="true" t="shared" si="4" ref="E7:E46">D7/$D$4*100</f>
        <v>5.228758169934641</v>
      </c>
      <c r="F7" s="67">
        <f aca="true" t="shared" si="5" ref="F7:F46">SUM(G7:K7)</f>
        <v>23</v>
      </c>
      <c r="G7" s="25">
        <v>3</v>
      </c>
      <c r="H7" s="2">
        <v>8</v>
      </c>
      <c r="I7" s="2">
        <v>3</v>
      </c>
      <c r="J7" s="2">
        <v>5</v>
      </c>
      <c r="K7" s="26">
        <v>4</v>
      </c>
      <c r="L7" s="68">
        <f aca="true" t="shared" si="6" ref="L7:L46">SUM(M7:N7)</f>
        <v>1</v>
      </c>
      <c r="M7" s="25">
        <v>1</v>
      </c>
      <c r="N7" s="26"/>
      <c r="O7" s="68">
        <f aca="true" t="shared" si="7" ref="O7:O46">SUM(P7:S7)</f>
        <v>7</v>
      </c>
      <c r="P7" s="25">
        <v>2</v>
      </c>
      <c r="Q7" s="2">
        <v>1</v>
      </c>
      <c r="R7" s="2">
        <v>4</v>
      </c>
      <c r="S7" s="26"/>
      <c r="T7" s="68">
        <f aca="true" t="shared" si="8" ref="T7:T46">SUM(U7:X7)</f>
        <v>5</v>
      </c>
      <c r="U7" s="2">
        <v>4</v>
      </c>
      <c r="V7" s="2"/>
      <c r="W7" s="2"/>
      <c r="X7" s="2">
        <v>1</v>
      </c>
      <c r="Y7" s="68">
        <f t="shared" si="2"/>
        <v>3</v>
      </c>
      <c r="Z7" s="25"/>
      <c r="AA7" s="2"/>
      <c r="AB7" s="26">
        <v>3</v>
      </c>
      <c r="AC7" s="69">
        <v>1</v>
      </c>
      <c r="AD7" s="69">
        <v>1</v>
      </c>
      <c r="AE7" s="69"/>
      <c r="AF7" s="69"/>
      <c r="AG7" s="69"/>
      <c r="AH7" s="69">
        <v>4</v>
      </c>
      <c r="AI7" s="69">
        <v>2</v>
      </c>
      <c r="AJ7" s="69">
        <v>1</v>
      </c>
    </row>
    <row r="8" spans="1:36" ht="15" customHeight="1">
      <c r="A8" s="140"/>
      <c r="B8" s="22" t="s">
        <v>36</v>
      </c>
      <c r="C8" s="23" t="s">
        <v>39</v>
      </c>
      <c r="D8" s="67">
        <f t="shared" si="3"/>
        <v>53</v>
      </c>
      <c r="E8" s="24">
        <f t="shared" si="4"/>
        <v>5.773420479302832</v>
      </c>
      <c r="F8" s="67">
        <f t="shared" si="5"/>
        <v>25</v>
      </c>
      <c r="G8" s="25">
        <v>3</v>
      </c>
      <c r="H8" s="2">
        <v>10</v>
      </c>
      <c r="I8" s="2"/>
      <c r="J8" s="2">
        <v>3</v>
      </c>
      <c r="K8" s="26">
        <v>9</v>
      </c>
      <c r="L8" s="68">
        <f t="shared" si="6"/>
        <v>0</v>
      </c>
      <c r="M8" s="25"/>
      <c r="N8" s="26"/>
      <c r="O8" s="68">
        <f t="shared" si="7"/>
        <v>8</v>
      </c>
      <c r="P8" s="25">
        <v>3</v>
      </c>
      <c r="Q8" s="2">
        <v>2</v>
      </c>
      <c r="R8" s="2">
        <v>3</v>
      </c>
      <c r="S8" s="26"/>
      <c r="T8" s="68">
        <f t="shared" si="8"/>
        <v>7</v>
      </c>
      <c r="U8" s="2">
        <v>6</v>
      </c>
      <c r="V8" s="2"/>
      <c r="W8" s="2"/>
      <c r="X8" s="2">
        <v>1</v>
      </c>
      <c r="Y8" s="68">
        <f t="shared" si="2"/>
        <v>6</v>
      </c>
      <c r="Z8" s="25">
        <v>1</v>
      </c>
      <c r="AA8" s="2"/>
      <c r="AB8" s="26">
        <v>5</v>
      </c>
      <c r="AC8" s="69">
        <v>1</v>
      </c>
      <c r="AD8" s="69"/>
      <c r="AE8" s="69">
        <v>1</v>
      </c>
      <c r="AF8" s="69">
        <v>3</v>
      </c>
      <c r="AG8" s="69"/>
      <c r="AH8" s="69">
        <v>1</v>
      </c>
      <c r="AI8" s="69">
        <v>1</v>
      </c>
      <c r="AJ8" s="69"/>
    </row>
    <row r="9" spans="1:36" ht="15" customHeight="1">
      <c r="A9" s="140"/>
      <c r="B9" s="22" t="s">
        <v>36</v>
      </c>
      <c r="C9" s="23" t="s">
        <v>40</v>
      </c>
      <c r="D9" s="67">
        <f t="shared" si="3"/>
        <v>35</v>
      </c>
      <c r="E9" s="24">
        <f t="shared" si="4"/>
        <v>3.812636165577342</v>
      </c>
      <c r="F9" s="67">
        <f t="shared" si="5"/>
        <v>9</v>
      </c>
      <c r="G9" s="25">
        <v>1</v>
      </c>
      <c r="H9" s="2">
        <v>7</v>
      </c>
      <c r="I9" s="2"/>
      <c r="J9" s="2">
        <v>1</v>
      </c>
      <c r="K9" s="26"/>
      <c r="L9" s="68">
        <f t="shared" si="6"/>
        <v>1</v>
      </c>
      <c r="M9" s="25"/>
      <c r="N9" s="26">
        <v>1</v>
      </c>
      <c r="O9" s="68">
        <f t="shared" si="7"/>
        <v>8</v>
      </c>
      <c r="P9" s="25">
        <v>2</v>
      </c>
      <c r="Q9" s="2"/>
      <c r="R9" s="2">
        <v>3</v>
      </c>
      <c r="S9" s="26">
        <v>3</v>
      </c>
      <c r="T9" s="68">
        <f t="shared" si="8"/>
        <v>3</v>
      </c>
      <c r="U9" s="2">
        <v>3</v>
      </c>
      <c r="V9" s="2"/>
      <c r="W9" s="2"/>
      <c r="X9" s="2"/>
      <c r="Y9" s="68">
        <f t="shared" si="2"/>
        <v>4</v>
      </c>
      <c r="Z9" s="25">
        <v>3</v>
      </c>
      <c r="AA9" s="2"/>
      <c r="AB9" s="26">
        <v>1</v>
      </c>
      <c r="AC9" s="69"/>
      <c r="AD9" s="69">
        <v>1</v>
      </c>
      <c r="AE9" s="69"/>
      <c r="AF9" s="69"/>
      <c r="AG9" s="69">
        <v>3</v>
      </c>
      <c r="AH9" s="69">
        <v>1</v>
      </c>
      <c r="AI9" s="69">
        <v>2</v>
      </c>
      <c r="AJ9" s="69">
        <v>3</v>
      </c>
    </row>
    <row r="10" spans="1:36" ht="15" customHeight="1">
      <c r="A10" s="140"/>
      <c r="B10" s="27" t="s">
        <v>36</v>
      </c>
      <c r="C10" s="28" t="s">
        <v>41</v>
      </c>
      <c r="D10" s="70">
        <f t="shared" si="3"/>
        <v>14</v>
      </c>
      <c r="E10" s="29">
        <f t="shared" si="4"/>
        <v>1.5250544662309369</v>
      </c>
      <c r="F10" s="70">
        <f t="shared" si="5"/>
        <v>4</v>
      </c>
      <c r="G10" s="30">
        <v>1</v>
      </c>
      <c r="H10" s="32">
        <v>2</v>
      </c>
      <c r="I10" s="32"/>
      <c r="J10" s="32"/>
      <c r="K10" s="31">
        <v>1</v>
      </c>
      <c r="L10" s="71">
        <f t="shared" si="6"/>
        <v>0</v>
      </c>
      <c r="M10" s="30"/>
      <c r="N10" s="31"/>
      <c r="O10" s="71">
        <f t="shared" si="7"/>
        <v>3</v>
      </c>
      <c r="P10" s="30">
        <v>1</v>
      </c>
      <c r="Q10" s="32">
        <v>1</v>
      </c>
      <c r="R10" s="32">
        <v>1</v>
      </c>
      <c r="S10" s="31"/>
      <c r="T10" s="71">
        <f t="shared" si="8"/>
        <v>2</v>
      </c>
      <c r="U10" s="32">
        <v>2</v>
      </c>
      <c r="V10" s="32"/>
      <c r="W10" s="32"/>
      <c r="X10" s="32"/>
      <c r="Y10" s="71">
        <f t="shared" si="2"/>
        <v>2</v>
      </c>
      <c r="Z10" s="30"/>
      <c r="AA10" s="32"/>
      <c r="AB10" s="31">
        <v>2</v>
      </c>
      <c r="AC10" s="72"/>
      <c r="AD10" s="72"/>
      <c r="AE10" s="72"/>
      <c r="AF10" s="72"/>
      <c r="AG10" s="72"/>
      <c r="AH10" s="72">
        <v>1</v>
      </c>
      <c r="AI10" s="72">
        <v>1</v>
      </c>
      <c r="AJ10" s="72">
        <v>1</v>
      </c>
    </row>
    <row r="11" spans="1:36" ht="15" customHeight="1">
      <c r="A11" s="140"/>
      <c r="B11" s="22" t="s">
        <v>36</v>
      </c>
      <c r="C11" s="23" t="s">
        <v>42</v>
      </c>
      <c r="D11" s="67">
        <f t="shared" si="3"/>
        <v>35</v>
      </c>
      <c r="E11" s="24">
        <f t="shared" si="4"/>
        <v>3.812636165577342</v>
      </c>
      <c r="F11" s="67">
        <f t="shared" si="5"/>
        <v>15</v>
      </c>
      <c r="G11" s="25">
        <v>1</v>
      </c>
      <c r="H11" s="2">
        <v>11</v>
      </c>
      <c r="I11" s="2">
        <v>1</v>
      </c>
      <c r="J11" s="2">
        <v>1</v>
      </c>
      <c r="K11" s="26">
        <v>1</v>
      </c>
      <c r="L11" s="68">
        <f t="shared" si="6"/>
        <v>1</v>
      </c>
      <c r="M11" s="25">
        <v>1</v>
      </c>
      <c r="N11" s="26"/>
      <c r="O11" s="68">
        <f t="shared" si="7"/>
        <v>4</v>
      </c>
      <c r="P11" s="25"/>
      <c r="Q11" s="2">
        <v>1</v>
      </c>
      <c r="R11" s="2">
        <v>2</v>
      </c>
      <c r="S11" s="26">
        <v>1</v>
      </c>
      <c r="T11" s="68">
        <f t="shared" si="8"/>
        <v>3</v>
      </c>
      <c r="U11" s="2">
        <v>2</v>
      </c>
      <c r="V11" s="2"/>
      <c r="W11" s="2"/>
      <c r="X11" s="2">
        <v>1</v>
      </c>
      <c r="Y11" s="68">
        <f t="shared" si="2"/>
        <v>4</v>
      </c>
      <c r="Z11" s="25">
        <v>3</v>
      </c>
      <c r="AA11" s="2"/>
      <c r="AB11" s="26">
        <v>1</v>
      </c>
      <c r="AC11" s="69"/>
      <c r="AD11" s="69"/>
      <c r="AE11" s="69"/>
      <c r="AF11" s="69"/>
      <c r="AG11" s="69"/>
      <c r="AH11" s="69">
        <v>4</v>
      </c>
      <c r="AI11" s="69">
        <v>4</v>
      </c>
      <c r="AJ11" s="69"/>
    </row>
    <row r="12" spans="1:36" ht="15" customHeight="1">
      <c r="A12" s="140"/>
      <c r="B12" s="22" t="s">
        <v>36</v>
      </c>
      <c r="C12" s="23" t="s">
        <v>43</v>
      </c>
      <c r="D12" s="67">
        <f t="shared" si="3"/>
        <v>112</v>
      </c>
      <c r="E12" s="24">
        <f t="shared" si="4"/>
        <v>12.200435729847495</v>
      </c>
      <c r="F12" s="67">
        <f t="shared" si="5"/>
        <v>41</v>
      </c>
      <c r="G12" s="25">
        <v>6</v>
      </c>
      <c r="H12" s="2">
        <v>22</v>
      </c>
      <c r="I12" s="2"/>
      <c r="J12" s="2">
        <v>9</v>
      </c>
      <c r="K12" s="26">
        <v>4</v>
      </c>
      <c r="L12" s="68">
        <f t="shared" si="6"/>
        <v>3</v>
      </c>
      <c r="M12" s="25">
        <v>1</v>
      </c>
      <c r="N12" s="26">
        <v>2</v>
      </c>
      <c r="O12" s="68">
        <f t="shared" si="7"/>
        <v>11</v>
      </c>
      <c r="P12" s="25">
        <v>3</v>
      </c>
      <c r="Q12" s="2"/>
      <c r="R12" s="2">
        <v>6</v>
      </c>
      <c r="S12" s="26">
        <v>2</v>
      </c>
      <c r="T12" s="68">
        <f t="shared" si="8"/>
        <v>8</v>
      </c>
      <c r="U12" s="2">
        <v>6</v>
      </c>
      <c r="V12" s="2"/>
      <c r="W12" s="2"/>
      <c r="X12" s="2">
        <v>2</v>
      </c>
      <c r="Y12" s="69">
        <f t="shared" si="2"/>
        <v>19</v>
      </c>
      <c r="Z12" s="25">
        <v>10</v>
      </c>
      <c r="AA12" s="2">
        <v>1</v>
      </c>
      <c r="AB12" s="26">
        <v>8</v>
      </c>
      <c r="AC12" s="69">
        <v>1</v>
      </c>
      <c r="AD12" s="69">
        <v>1</v>
      </c>
      <c r="AE12" s="69">
        <v>1</v>
      </c>
      <c r="AF12" s="69">
        <v>1</v>
      </c>
      <c r="AG12" s="69">
        <v>5</v>
      </c>
      <c r="AH12" s="69">
        <v>7</v>
      </c>
      <c r="AI12" s="69">
        <v>6</v>
      </c>
      <c r="AJ12" s="69">
        <v>8</v>
      </c>
    </row>
    <row r="13" spans="1:36" ht="15" customHeight="1">
      <c r="A13" s="140"/>
      <c r="B13" s="99" t="s">
        <v>44</v>
      </c>
      <c r="C13" s="134"/>
      <c r="D13" s="67">
        <f t="shared" si="3"/>
        <v>6</v>
      </c>
      <c r="E13" s="24">
        <f t="shared" si="4"/>
        <v>0.6535947712418301</v>
      </c>
      <c r="F13" s="67">
        <f t="shared" si="5"/>
        <v>0</v>
      </c>
      <c r="G13" s="25"/>
      <c r="H13" s="2"/>
      <c r="I13" s="2"/>
      <c r="J13" s="2"/>
      <c r="K13" s="26"/>
      <c r="L13" s="68">
        <f t="shared" si="6"/>
        <v>0</v>
      </c>
      <c r="M13" s="25"/>
      <c r="N13" s="26"/>
      <c r="O13" s="68">
        <f t="shared" si="7"/>
        <v>3</v>
      </c>
      <c r="P13" s="25">
        <v>1</v>
      </c>
      <c r="Q13" s="2"/>
      <c r="R13" s="2">
        <v>2</v>
      </c>
      <c r="S13" s="26"/>
      <c r="T13" s="68">
        <f t="shared" si="8"/>
        <v>2</v>
      </c>
      <c r="U13" s="33">
        <v>1</v>
      </c>
      <c r="V13" s="2">
        <v>1</v>
      </c>
      <c r="W13" s="2"/>
      <c r="X13" s="2"/>
      <c r="Y13" s="73">
        <f t="shared" si="2"/>
        <v>0</v>
      </c>
      <c r="Z13" s="33"/>
      <c r="AA13" s="2"/>
      <c r="AB13" s="2"/>
      <c r="AC13" s="33">
        <v>1</v>
      </c>
      <c r="AD13" s="33"/>
      <c r="AE13" s="33"/>
      <c r="AF13" s="33"/>
      <c r="AG13" s="33"/>
      <c r="AH13" s="33"/>
      <c r="AI13" s="33"/>
      <c r="AJ13" s="74"/>
    </row>
    <row r="14" spans="1:36" ht="15" customHeight="1">
      <c r="A14" s="140"/>
      <c r="B14" s="99" t="s">
        <v>45</v>
      </c>
      <c r="C14" s="134"/>
      <c r="D14" s="67">
        <f t="shared" si="3"/>
        <v>15</v>
      </c>
      <c r="E14" s="24">
        <f t="shared" si="4"/>
        <v>1.6339869281045754</v>
      </c>
      <c r="F14" s="67">
        <f t="shared" si="5"/>
        <v>2</v>
      </c>
      <c r="G14" s="25"/>
      <c r="H14" s="2"/>
      <c r="I14" s="2"/>
      <c r="J14" s="2">
        <v>1</v>
      </c>
      <c r="K14" s="26">
        <v>1</v>
      </c>
      <c r="L14" s="68">
        <f t="shared" si="6"/>
        <v>3</v>
      </c>
      <c r="M14" s="25">
        <v>2</v>
      </c>
      <c r="N14" s="26">
        <v>1</v>
      </c>
      <c r="O14" s="68">
        <f t="shared" si="7"/>
        <v>0</v>
      </c>
      <c r="P14" s="25"/>
      <c r="Q14" s="2"/>
      <c r="R14" s="2"/>
      <c r="S14" s="26"/>
      <c r="T14" s="68">
        <f t="shared" si="8"/>
        <v>3</v>
      </c>
      <c r="U14" s="33">
        <v>1</v>
      </c>
      <c r="V14" s="2"/>
      <c r="W14" s="2">
        <v>1</v>
      </c>
      <c r="X14" s="2">
        <v>1</v>
      </c>
      <c r="Y14" s="73">
        <f t="shared" si="2"/>
        <v>2</v>
      </c>
      <c r="Z14" s="33">
        <v>1</v>
      </c>
      <c r="AA14" s="2"/>
      <c r="AB14" s="2">
        <v>1</v>
      </c>
      <c r="AC14" s="33"/>
      <c r="AD14" s="33">
        <v>1</v>
      </c>
      <c r="AE14" s="33"/>
      <c r="AF14" s="33"/>
      <c r="AG14" s="33"/>
      <c r="AH14" s="33">
        <v>2</v>
      </c>
      <c r="AI14" s="33">
        <v>1</v>
      </c>
      <c r="AJ14" s="74">
        <v>1</v>
      </c>
    </row>
    <row r="15" spans="1:36" ht="15" customHeight="1">
      <c r="A15" s="140"/>
      <c r="B15" s="126" t="s">
        <v>46</v>
      </c>
      <c r="C15" s="135"/>
      <c r="D15" s="70">
        <f t="shared" si="3"/>
        <v>15</v>
      </c>
      <c r="E15" s="29">
        <f t="shared" si="4"/>
        <v>1.6339869281045754</v>
      </c>
      <c r="F15" s="70">
        <f t="shared" si="5"/>
        <v>6</v>
      </c>
      <c r="G15" s="30"/>
      <c r="H15" s="32">
        <v>5</v>
      </c>
      <c r="I15" s="32">
        <v>1</v>
      </c>
      <c r="J15" s="32"/>
      <c r="K15" s="31"/>
      <c r="L15" s="71">
        <f t="shared" si="6"/>
        <v>0</v>
      </c>
      <c r="M15" s="30"/>
      <c r="N15" s="31"/>
      <c r="O15" s="71">
        <f t="shared" si="7"/>
        <v>1</v>
      </c>
      <c r="P15" s="30"/>
      <c r="Q15" s="32"/>
      <c r="R15" s="32">
        <v>1</v>
      </c>
      <c r="S15" s="31"/>
      <c r="T15" s="71">
        <f t="shared" si="8"/>
        <v>2</v>
      </c>
      <c r="U15" s="34"/>
      <c r="V15" s="32"/>
      <c r="W15" s="32"/>
      <c r="X15" s="32">
        <v>2</v>
      </c>
      <c r="Y15" s="75">
        <f t="shared" si="2"/>
        <v>1</v>
      </c>
      <c r="Z15" s="34">
        <v>1</v>
      </c>
      <c r="AA15" s="32"/>
      <c r="AB15" s="32"/>
      <c r="AC15" s="34"/>
      <c r="AD15" s="34">
        <v>3</v>
      </c>
      <c r="AE15" s="34"/>
      <c r="AF15" s="34"/>
      <c r="AG15" s="34"/>
      <c r="AH15" s="34">
        <v>1</v>
      </c>
      <c r="AI15" s="34"/>
      <c r="AJ15" s="76">
        <v>1</v>
      </c>
    </row>
    <row r="16" spans="1:36" ht="15" customHeight="1">
      <c r="A16" s="140"/>
      <c r="B16" s="99" t="s">
        <v>47</v>
      </c>
      <c r="C16" s="134"/>
      <c r="D16" s="67">
        <f t="shared" si="3"/>
        <v>5</v>
      </c>
      <c r="E16" s="24">
        <f t="shared" si="4"/>
        <v>0.5446623093681917</v>
      </c>
      <c r="F16" s="67">
        <f t="shared" si="5"/>
        <v>1</v>
      </c>
      <c r="G16" s="25"/>
      <c r="H16" s="2">
        <v>1</v>
      </c>
      <c r="I16" s="2"/>
      <c r="J16" s="2"/>
      <c r="K16" s="26"/>
      <c r="L16" s="68">
        <f t="shared" si="6"/>
        <v>0</v>
      </c>
      <c r="M16" s="25"/>
      <c r="N16" s="26"/>
      <c r="O16" s="68">
        <f t="shared" si="7"/>
        <v>1</v>
      </c>
      <c r="P16" s="25"/>
      <c r="Q16" s="2"/>
      <c r="R16" s="2">
        <v>1</v>
      </c>
      <c r="S16" s="26"/>
      <c r="T16" s="68">
        <f t="shared" si="8"/>
        <v>0</v>
      </c>
      <c r="U16" s="33"/>
      <c r="V16" s="2"/>
      <c r="W16" s="2"/>
      <c r="X16" s="2"/>
      <c r="Y16" s="73">
        <f t="shared" si="2"/>
        <v>1</v>
      </c>
      <c r="Z16" s="33">
        <v>1</v>
      </c>
      <c r="AA16" s="2"/>
      <c r="AB16" s="2"/>
      <c r="AC16" s="33"/>
      <c r="AD16" s="33"/>
      <c r="AE16" s="33"/>
      <c r="AF16" s="33"/>
      <c r="AG16" s="33">
        <v>1</v>
      </c>
      <c r="AH16" s="33">
        <v>1</v>
      </c>
      <c r="AI16" s="33"/>
      <c r="AJ16" s="74"/>
    </row>
    <row r="17" spans="1:36" ht="15" customHeight="1">
      <c r="A17" s="140"/>
      <c r="B17" s="99" t="s">
        <v>48</v>
      </c>
      <c r="C17" s="134"/>
      <c r="D17" s="67">
        <f t="shared" si="3"/>
        <v>49</v>
      </c>
      <c r="E17" s="24">
        <f t="shared" si="4"/>
        <v>5.337690631808279</v>
      </c>
      <c r="F17" s="69">
        <f t="shared" si="5"/>
        <v>11</v>
      </c>
      <c r="G17" s="25">
        <v>3</v>
      </c>
      <c r="H17" s="2">
        <v>2</v>
      </c>
      <c r="I17" s="2"/>
      <c r="J17" s="2">
        <v>2</v>
      </c>
      <c r="K17" s="26">
        <v>4</v>
      </c>
      <c r="L17" s="68">
        <f t="shared" si="6"/>
        <v>1</v>
      </c>
      <c r="M17" s="25">
        <v>1</v>
      </c>
      <c r="N17" s="26"/>
      <c r="O17" s="68">
        <f t="shared" si="7"/>
        <v>5</v>
      </c>
      <c r="P17" s="25"/>
      <c r="Q17" s="2"/>
      <c r="R17" s="2">
        <v>5</v>
      </c>
      <c r="S17" s="26"/>
      <c r="T17" s="68">
        <f t="shared" si="8"/>
        <v>7</v>
      </c>
      <c r="U17" s="25">
        <v>6</v>
      </c>
      <c r="V17" s="2"/>
      <c r="W17" s="2"/>
      <c r="X17" s="35">
        <v>1</v>
      </c>
      <c r="Y17" s="77">
        <f t="shared" si="2"/>
        <v>7</v>
      </c>
      <c r="Z17" s="33">
        <v>3</v>
      </c>
      <c r="AA17" s="2">
        <v>3</v>
      </c>
      <c r="AB17" s="2">
        <v>1</v>
      </c>
      <c r="AC17" s="33">
        <v>3</v>
      </c>
      <c r="AD17" s="33">
        <v>2</v>
      </c>
      <c r="AE17" s="33"/>
      <c r="AF17" s="33"/>
      <c r="AG17" s="33"/>
      <c r="AH17" s="33">
        <v>6</v>
      </c>
      <c r="AI17" s="33">
        <v>4</v>
      </c>
      <c r="AJ17" s="74">
        <v>3</v>
      </c>
    </row>
    <row r="18" spans="1:36" ht="15" customHeight="1">
      <c r="A18" s="140"/>
      <c r="B18" s="99" t="s">
        <v>49</v>
      </c>
      <c r="C18" s="134"/>
      <c r="D18" s="67">
        <f t="shared" si="3"/>
        <v>31</v>
      </c>
      <c r="E18" s="24">
        <f t="shared" si="4"/>
        <v>3.376906318082789</v>
      </c>
      <c r="F18" s="69">
        <f t="shared" si="5"/>
        <v>3</v>
      </c>
      <c r="G18" s="25"/>
      <c r="H18" s="2">
        <v>1</v>
      </c>
      <c r="I18" s="2"/>
      <c r="J18" s="2"/>
      <c r="K18" s="26">
        <v>2</v>
      </c>
      <c r="L18" s="68">
        <f t="shared" si="6"/>
        <v>0</v>
      </c>
      <c r="M18" s="25"/>
      <c r="N18" s="26"/>
      <c r="O18" s="68">
        <f t="shared" si="7"/>
        <v>4</v>
      </c>
      <c r="P18" s="25"/>
      <c r="Q18" s="2"/>
      <c r="R18" s="2">
        <v>3</v>
      </c>
      <c r="S18" s="26">
        <v>1</v>
      </c>
      <c r="T18" s="68">
        <f t="shared" si="8"/>
        <v>7</v>
      </c>
      <c r="U18" s="25">
        <v>5</v>
      </c>
      <c r="V18" s="2"/>
      <c r="W18" s="2"/>
      <c r="X18" s="35">
        <v>2</v>
      </c>
      <c r="Y18" s="78">
        <f t="shared" si="2"/>
        <v>4</v>
      </c>
      <c r="Z18" s="33">
        <v>2</v>
      </c>
      <c r="AA18" s="2"/>
      <c r="AB18" s="2">
        <v>2</v>
      </c>
      <c r="AC18" s="33">
        <v>1</v>
      </c>
      <c r="AD18" s="33">
        <v>1</v>
      </c>
      <c r="AE18" s="33"/>
      <c r="AF18" s="33"/>
      <c r="AG18" s="33"/>
      <c r="AH18" s="33">
        <v>2</v>
      </c>
      <c r="AI18" s="33">
        <v>3</v>
      </c>
      <c r="AJ18" s="74">
        <v>6</v>
      </c>
    </row>
    <row r="19" spans="1:40" ht="15" customHeight="1">
      <c r="A19" s="140"/>
      <c r="B19" s="99" t="s">
        <v>50</v>
      </c>
      <c r="C19" s="134"/>
      <c r="D19" s="67">
        <f t="shared" si="3"/>
        <v>4</v>
      </c>
      <c r="E19" s="24">
        <f t="shared" si="4"/>
        <v>0.4357298474945534</v>
      </c>
      <c r="F19" s="67">
        <f t="shared" si="5"/>
        <v>2</v>
      </c>
      <c r="G19" s="25"/>
      <c r="H19" s="2"/>
      <c r="I19" s="2"/>
      <c r="J19" s="2">
        <v>2</v>
      </c>
      <c r="K19" s="26"/>
      <c r="L19" s="68">
        <f t="shared" si="6"/>
        <v>0</v>
      </c>
      <c r="M19" s="25"/>
      <c r="N19" s="26"/>
      <c r="O19" s="68">
        <f t="shared" si="7"/>
        <v>2</v>
      </c>
      <c r="P19" s="25">
        <v>1</v>
      </c>
      <c r="Q19" s="2"/>
      <c r="R19" s="2">
        <v>1</v>
      </c>
      <c r="S19" s="26"/>
      <c r="T19" s="68">
        <f t="shared" si="8"/>
        <v>0</v>
      </c>
      <c r="U19" s="33"/>
      <c r="V19" s="2"/>
      <c r="W19" s="2"/>
      <c r="X19" s="2"/>
      <c r="Y19" s="78">
        <f t="shared" si="2"/>
        <v>0</v>
      </c>
      <c r="Z19" s="33"/>
      <c r="AA19" s="2"/>
      <c r="AB19" s="2"/>
      <c r="AC19" s="33"/>
      <c r="AD19" s="33"/>
      <c r="AE19" s="33"/>
      <c r="AF19" s="33"/>
      <c r="AG19" s="33"/>
      <c r="AH19" s="33"/>
      <c r="AI19" s="33"/>
      <c r="AJ19" s="74"/>
      <c r="AN19" s="2"/>
    </row>
    <row r="20" spans="1:40" ht="15" customHeight="1">
      <c r="A20" s="140"/>
      <c r="B20" s="126" t="s">
        <v>73</v>
      </c>
      <c r="C20" s="135"/>
      <c r="D20" s="70">
        <f>SUM(F20,L20,O20,T20,Y20,AC20:AJ20)</f>
        <v>1</v>
      </c>
      <c r="E20" s="29">
        <f>D20/$D$4*100</f>
        <v>0.10893246187363835</v>
      </c>
      <c r="F20" s="70">
        <f t="shared" si="5"/>
        <v>0</v>
      </c>
      <c r="G20" s="30"/>
      <c r="H20" s="32"/>
      <c r="I20" s="32"/>
      <c r="J20" s="32"/>
      <c r="K20" s="31"/>
      <c r="L20" s="71">
        <f t="shared" si="6"/>
        <v>0</v>
      </c>
      <c r="M20" s="30"/>
      <c r="N20" s="31"/>
      <c r="O20" s="71">
        <f t="shared" si="7"/>
        <v>0</v>
      </c>
      <c r="P20" s="30"/>
      <c r="Q20" s="32"/>
      <c r="R20" s="32"/>
      <c r="S20" s="31"/>
      <c r="T20" s="71">
        <f t="shared" si="8"/>
        <v>1</v>
      </c>
      <c r="U20" s="34">
        <v>1</v>
      </c>
      <c r="V20" s="32"/>
      <c r="W20" s="32"/>
      <c r="X20" s="32"/>
      <c r="Y20" s="79">
        <f t="shared" si="2"/>
        <v>0</v>
      </c>
      <c r="Z20" s="34"/>
      <c r="AA20" s="32"/>
      <c r="AB20" s="32"/>
      <c r="AC20" s="34"/>
      <c r="AD20" s="34"/>
      <c r="AE20" s="34"/>
      <c r="AF20" s="34"/>
      <c r="AG20" s="34"/>
      <c r="AH20" s="34"/>
      <c r="AI20" s="34"/>
      <c r="AJ20" s="76"/>
      <c r="AK20" s="32"/>
      <c r="AN20" s="2"/>
    </row>
    <row r="21" spans="1:36" ht="15" customHeight="1">
      <c r="A21" s="141"/>
      <c r="B21" s="102" t="s">
        <v>28</v>
      </c>
      <c r="C21" s="136"/>
      <c r="D21" s="80">
        <f t="shared" si="3"/>
        <v>8</v>
      </c>
      <c r="E21" s="36">
        <f t="shared" si="4"/>
        <v>0.8714596949891068</v>
      </c>
      <c r="F21" s="80">
        <f t="shared" si="5"/>
        <v>2</v>
      </c>
      <c r="G21" s="3"/>
      <c r="H21" s="3"/>
      <c r="I21" s="3"/>
      <c r="J21" s="3">
        <v>2</v>
      </c>
      <c r="K21" s="3"/>
      <c r="L21" s="81">
        <f t="shared" si="6"/>
        <v>0</v>
      </c>
      <c r="M21" s="3"/>
      <c r="N21" s="3"/>
      <c r="O21" s="81">
        <f t="shared" si="7"/>
        <v>0</v>
      </c>
      <c r="P21" s="3"/>
      <c r="Q21" s="3"/>
      <c r="R21" s="3"/>
      <c r="S21" s="37"/>
      <c r="T21" s="81">
        <f t="shared" si="8"/>
        <v>3</v>
      </c>
      <c r="U21" s="3">
        <v>1</v>
      </c>
      <c r="V21" s="3"/>
      <c r="W21" s="3">
        <v>1</v>
      </c>
      <c r="X21" s="3">
        <v>1</v>
      </c>
      <c r="Y21" s="80">
        <f t="shared" si="2"/>
        <v>2</v>
      </c>
      <c r="Z21" s="3">
        <v>1</v>
      </c>
      <c r="AA21" s="3"/>
      <c r="AB21" s="3">
        <v>1</v>
      </c>
      <c r="AC21" s="82"/>
      <c r="AD21" s="82"/>
      <c r="AE21" s="82"/>
      <c r="AF21" s="82"/>
      <c r="AG21" s="82"/>
      <c r="AH21" s="82"/>
      <c r="AI21" s="82">
        <v>1</v>
      </c>
      <c r="AJ21" s="82"/>
    </row>
    <row r="22" spans="1:36" ht="15" customHeight="1">
      <c r="A22" s="99" t="s">
        <v>51</v>
      </c>
      <c r="B22" s="100"/>
      <c r="C22" s="101"/>
      <c r="D22" s="67">
        <f t="shared" si="3"/>
        <v>94</v>
      </c>
      <c r="E22" s="24">
        <f t="shared" si="4"/>
        <v>10.239651416122005</v>
      </c>
      <c r="F22" s="67">
        <f t="shared" si="5"/>
        <v>24</v>
      </c>
      <c r="G22" s="2">
        <v>5</v>
      </c>
      <c r="H22" s="2">
        <v>6</v>
      </c>
      <c r="I22" s="2">
        <v>1</v>
      </c>
      <c r="J22" s="2">
        <v>9</v>
      </c>
      <c r="K22" s="2">
        <v>3</v>
      </c>
      <c r="L22" s="67">
        <f t="shared" si="6"/>
        <v>2</v>
      </c>
      <c r="M22" s="25">
        <v>2</v>
      </c>
      <c r="N22" s="26"/>
      <c r="O22" s="67">
        <f t="shared" si="7"/>
        <v>6</v>
      </c>
      <c r="P22" s="25">
        <v>1</v>
      </c>
      <c r="Q22" s="2"/>
      <c r="R22" s="2">
        <v>5</v>
      </c>
      <c r="S22" s="26"/>
      <c r="T22" s="67">
        <f t="shared" si="8"/>
        <v>15</v>
      </c>
      <c r="U22" s="25">
        <v>7</v>
      </c>
      <c r="V22" s="2">
        <v>1</v>
      </c>
      <c r="W22" s="2">
        <v>4</v>
      </c>
      <c r="X22" s="35">
        <v>3</v>
      </c>
      <c r="Y22" s="78">
        <f t="shared" si="2"/>
        <v>14</v>
      </c>
      <c r="Z22" s="33">
        <v>8</v>
      </c>
      <c r="AA22" s="2">
        <v>1</v>
      </c>
      <c r="AB22" s="2">
        <v>5</v>
      </c>
      <c r="AC22" s="74">
        <v>5</v>
      </c>
      <c r="AD22" s="69">
        <v>3</v>
      </c>
      <c r="AE22" s="69">
        <v>2</v>
      </c>
      <c r="AF22" s="69"/>
      <c r="AG22" s="69"/>
      <c r="AH22" s="69">
        <v>15</v>
      </c>
      <c r="AI22" s="69">
        <v>5</v>
      </c>
      <c r="AJ22" s="69">
        <v>3</v>
      </c>
    </row>
    <row r="23" spans="1:36" ht="15" customHeight="1">
      <c r="A23" s="99" t="s">
        <v>74</v>
      </c>
      <c r="B23" s="133"/>
      <c r="C23" s="101"/>
      <c r="D23" s="67">
        <f t="shared" si="3"/>
        <v>2</v>
      </c>
      <c r="E23" s="24">
        <f t="shared" si="4"/>
        <v>0.2178649237472767</v>
      </c>
      <c r="F23" s="67">
        <f t="shared" si="5"/>
        <v>0</v>
      </c>
      <c r="G23" s="2"/>
      <c r="H23" s="2"/>
      <c r="I23" s="2"/>
      <c r="J23" s="2"/>
      <c r="K23" s="2"/>
      <c r="L23" s="67">
        <f t="shared" si="6"/>
        <v>0</v>
      </c>
      <c r="M23" s="25"/>
      <c r="N23" s="26"/>
      <c r="O23" s="67">
        <f t="shared" si="7"/>
        <v>0</v>
      </c>
      <c r="P23" s="25"/>
      <c r="Q23" s="2"/>
      <c r="R23" s="2"/>
      <c r="S23" s="26"/>
      <c r="T23" s="67">
        <f t="shared" si="8"/>
        <v>0</v>
      </c>
      <c r="U23" s="25"/>
      <c r="V23" s="2"/>
      <c r="W23" s="2"/>
      <c r="X23" s="35"/>
      <c r="Y23" s="78">
        <f t="shared" si="2"/>
        <v>1</v>
      </c>
      <c r="Z23" s="33"/>
      <c r="AA23" s="2"/>
      <c r="AB23" s="2">
        <v>1</v>
      </c>
      <c r="AC23" s="74"/>
      <c r="AD23" s="69"/>
      <c r="AE23" s="69"/>
      <c r="AF23" s="69"/>
      <c r="AG23" s="69"/>
      <c r="AH23" s="69"/>
      <c r="AI23" s="69">
        <v>1</v>
      </c>
      <c r="AJ23" s="69"/>
    </row>
    <row r="24" spans="1:36" ht="15" customHeight="1">
      <c r="A24" s="99" t="s">
        <v>75</v>
      </c>
      <c r="B24" s="133"/>
      <c r="C24" s="101"/>
      <c r="D24" s="67">
        <f t="shared" si="3"/>
        <v>2</v>
      </c>
      <c r="E24" s="24">
        <f t="shared" si="4"/>
        <v>0.2178649237472767</v>
      </c>
      <c r="F24" s="67">
        <f t="shared" si="5"/>
        <v>0</v>
      </c>
      <c r="G24" s="2"/>
      <c r="H24" s="2"/>
      <c r="I24" s="2"/>
      <c r="J24" s="2"/>
      <c r="K24" s="2"/>
      <c r="L24" s="67">
        <f t="shared" si="6"/>
        <v>0</v>
      </c>
      <c r="M24" s="25"/>
      <c r="N24" s="26"/>
      <c r="O24" s="67">
        <f t="shared" si="7"/>
        <v>0</v>
      </c>
      <c r="P24" s="25"/>
      <c r="Q24" s="2"/>
      <c r="R24" s="2"/>
      <c r="S24" s="26"/>
      <c r="T24" s="67">
        <f t="shared" si="8"/>
        <v>0</v>
      </c>
      <c r="U24" s="25"/>
      <c r="V24" s="2"/>
      <c r="W24" s="2"/>
      <c r="X24" s="35"/>
      <c r="Y24" s="78">
        <f t="shared" si="2"/>
        <v>0</v>
      </c>
      <c r="Z24" s="33"/>
      <c r="AA24" s="2"/>
      <c r="AB24" s="2"/>
      <c r="AC24" s="74"/>
      <c r="AD24" s="69"/>
      <c r="AE24" s="69"/>
      <c r="AF24" s="69"/>
      <c r="AG24" s="69"/>
      <c r="AH24" s="69"/>
      <c r="AI24" s="69">
        <v>1</v>
      </c>
      <c r="AJ24" s="69">
        <v>1</v>
      </c>
    </row>
    <row r="25" spans="1:41" ht="15" customHeight="1">
      <c r="A25" s="99" t="s">
        <v>52</v>
      </c>
      <c r="B25" s="100"/>
      <c r="C25" s="101"/>
      <c r="D25" s="67">
        <f t="shared" si="3"/>
        <v>3</v>
      </c>
      <c r="E25" s="24">
        <f t="shared" si="4"/>
        <v>0.32679738562091504</v>
      </c>
      <c r="F25" s="67">
        <f t="shared" si="5"/>
        <v>0</v>
      </c>
      <c r="G25" s="2"/>
      <c r="H25" s="2"/>
      <c r="I25" s="2"/>
      <c r="J25" s="2"/>
      <c r="K25" s="2"/>
      <c r="L25" s="68">
        <f t="shared" si="6"/>
        <v>0</v>
      </c>
      <c r="M25" s="25"/>
      <c r="N25" s="26"/>
      <c r="O25" s="68">
        <f t="shared" si="7"/>
        <v>1</v>
      </c>
      <c r="P25" s="25"/>
      <c r="Q25" s="2"/>
      <c r="R25" s="2">
        <v>1</v>
      </c>
      <c r="S25" s="26"/>
      <c r="T25" s="68">
        <f t="shared" si="8"/>
        <v>0</v>
      </c>
      <c r="U25" s="25"/>
      <c r="V25" s="2"/>
      <c r="W25" s="2"/>
      <c r="X25" s="35"/>
      <c r="Y25" s="77">
        <f t="shared" si="2"/>
        <v>1</v>
      </c>
      <c r="Z25" s="33">
        <v>1</v>
      </c>
      <c r="AA25" s="2"/>
      <c r="AB25" s="2"/>
      <c r="AC25" s="74"/>
      <c r="AD25" s="69"/>
      <c r="AE25" s="69"/>
      <c r="AF25" s="69"/>
      <c r="AG25" s="69"/>
      <c r="AH25" s="69"/>
      <c r="AI25" s="69"/>
      <c r="AJ25" s="69">
        <v>1</v>
      </c>
      <c r="AO25" s="2"/>
    </row>
    <row r="26" spans="1:36" ht="15" customHeight="1">
      <c r="A26" s="126" t="s">
        <v>53</v>
      </c>
      <c r="B26" s="127"/>
      <c r="C26" s="128"/>
      <c r="D26" s="70">
        <f t="shared" si="3"/>
        <v>1</v>
      </c>
      <c r="E26" s="29">
        <f t="shared" si="4"/>
        <v>0.10893246187363835</v>
      </c>
      <c r="F26" s="70">
        <f t="shared" si="5"/>
        <v>1</v>
      </c>
      <c r="G26" s="32">
        <v>1</v>
      </c>
      <c r="H26" s="32"/>
      <c r="I26" s="32"/>
      <c r="J26" s="32"/>
      <c r="K26" s="32"/>
      <c r="L26" s="71">
        <f t="shared" si="6"/>
        <v>0</v>
      </c>
      <c r="M26" s="34"/>
      <c r="N26" s="32"/>
      <c r="O26" s="71">
        <f t="shared" si="7"/>
        <v>0</v>
      </c>
      <c r="P26" s="34"/>
      <c r="Q26" s="32"/>
      <c r="R26" s="32"/>
      <c r="S26" s="31"/>
      <c r="T26" s="71">
        <f t="shared" si="8"/>
        <v>0</v>
      </c>
      <c r="U26" s="34"/>
      <c r="V26" s="32"/>
      <c r="W26" s="32"/>
      <c r="X26" s="32"/>
      <c r="Y26" s="83">
        <f t="shared" si="2"/>
        <v>0</v>
      </c>
      <c r="Z26" s="34"/>
      <c r="AA26" s="32"/>
      <c r="AB26" s="32"/>
      <c r="AC26" s="76"/>
      <c r="AD26" s="72"/>
      <c r="AE26" s="72"/>
      <c r="AF26" s="72"/>
      <c r="AG26" s="72"/>
      <c r="AH26" s="72"/>
      <c r="AI26" s="72"/>
      <c r="AJ26" s="72"/>
    </row>
    <row r="27" spans="1:36" ht="15" customHeight="1">
      <c r="A27" s="99" t="s">
        <v>20</v>
      </c>
      <c r="B27" s="100"/>
      <c r="C27" s="101"/>
      <c r="D27" s="67">
        <f t="shared" si="3"/>
        <v>4</v>
      </c>
      <c r="E27" s="24">
        <f t="shared" si="4"/>
        <v>0.4357298474945534</v>
      </c>
      <c r="F27" s="67">
        <f t="shared" si="5"/>
        <v>0</v>
      </c>
      <c r="G27" s="2"/>
      <c r="H27" s="2"/>
      <c r="I27" s="2"/>
      <c r="J27" s="2"/>
      <c r="K27" s="2"/>
      <c r="L27" s="68">
        <f t="shared" si="6"/>
        <v>0</v>
      </c>
      <c r="M27" s="33"/>
      <c r="N27" s="2"/>
      <c r="O27" s="68">
        <f t="shared" si="7"/>
        <v>1</v>
      </c>
      <c r="P27" s="33"/>
      <c r="Q27" s="2"/>
      <c r="R27" s="2">
        <v>1</v>
      </c>
      <c r="S27" s="26"/>
      <c r="T27" s="68">
        <f t="shared" si="8"/>
        <v>2</v>
      </c>
      <c r="U27" s="33">
        <v>2</v>
      </c>
      <c r="V27" s="2"/>
      <c r="W27" s="2"/>
      <c r="X27" s="2"/>
      <c r="Y27" s="77">
        <f t="shared" si="2"/>
        <v>1</v>
      </c>
      <c r="Z27" s="33"/>
      <c r="AA27" s="2"/>
      <c r="AB27" s="2">
        <v>1</v>
      </c>
      <c r="AC27" s="74"/>
      <c r="AD27" s="69"/>
      <c r="AE27" s="69"/>
      <c r="AF27" s="69"/>
      <c r="AG27" s="69"/>
      <c r="AH27" s="69"/>
      <c r="AI27" s="69"/>
      <c r="AJ27" s="69"/>
    </row>
    <row r="28" spans="1:36" ht="15" customHeight="1">
      <c r="A28" s="99" t="s">
        <v>76</v>
      </c>
      <c r="B28" s="100"/>
      <c r="C28" s="101"/>
      <c r="D28" s="67">
        <f t="shared" si="3"/>
        <v>1</v>
      </c>
      <c r="E28" s="24">
        <f t="shared" si="4"/>
        <v>0.10893246187363835</v>
      </c>
      <c r="F28" s="69">
        <f t="shared" si="5"/>
        <v>0</v>
      </c>
      <c r="G28" s="2"/>
      <c r="H28" s="2"/>
      <c r="I28" s="2"/>
      <c r="J28" s="2"/>
      <c r="K28" s="2"/>
      <c r="L28" s="68">
        <f t="shared" si="6"/>
        <v>0</v>
      </c>
      <c r="M28" s="33"/>
      <c r="N28" s="2"/>
      <c r="O28" s="68">
        <f t="shared" si="7"/>
        <v>0</v>
      </c>
      <c r="P28" s="33"/>
      <c r="Q28" s="2"/>
      <c r="R28" s="2"/>
      <c r="S28" s="26"/>
      <c r="T28" s="68">
        <f t="shared" si="8"/>
        <v>0</v>
      </c>
      <c r="U28" s="33"/>
      <c r="V28" s="2"/>
      <c r="W28" s="2"/>
      <c r="X28" s="2"/>
      <c r="Y28" s="77">
        <f t="shared" si="2"/>
        <v>0</v>
      </c>
      <c r="Z28" s="33"/>
      <c r="AA28" s="2"/>
      <c r="AB28" s="2"/>
      <c r="AC28" s="74"/>
      <c r="AD28" s="69"/>
      <c r="AE28" s="69"/>
      <c r="AF28" s="69"/>
      <c r="AG28" s="69"/>
      <c r="AH28" s="69"/>
      <c r="AI28" s="69"/>
      <c r="AJ28" s="69">
        <v>1</v>
      </c>
    </row>
    <row r="29" spans="1:36" ht="15" customHeight="1">
      <c r="A29" s="99" t="s">
        <v>77</v>
      </c>
      <c r="B29" s="100"/>
      <c r="C29" s="101"/>
      <c r="D29" s="67">
        <f t="shared" si="3"/>
        <v>1</v>
      </c>
      <c r="E29" s="24">
        <f t="shared" si="4"/>
        <v>0.10893246187363835</v>
      </c>
      <c r="F29" s="69">
        <f t="shared" si="5"/>
        <v>1</v>
      </c>
      <c r="G29" s="2">
        <v>1</v>
      </c>
      <c r="H29" s="2"/>
      <c r="I29" s="2"/>
      <c r="J29" s="2"/>
      <c r="K29" s="2"/>
      <c r="L29" s="68">
        <f t="shared" si="6"/>
        <v>0</v>
      </c>
      <c r="M29" s="33"/>
      <c r="N29" s="2"/>
      <c r="O29" s="68">
        <f t="shared" si="7"/>
        <v>0</v>
      </c>
      <c r="P29" s="33"/>
      <c r="Q29" s="2"/>
      <c r="R29" s="2"/>
      <c r="S29" s="26"/>
      <c r="T29" s="68">
        <f t="shared" si="8"/>
        <v>0</v>
      </c>
      <c r="U29" s="33"/>
      <c r="V29" s="2"/>
      <c r="W29" s="2"/>
      <c r="X29" s="2"/>
      <c r="Y29" s="77">
        <f t="shared" si="2"/>
        <v>0</v>
      </c>
      <c r="Z29" s="33"/>
      <c r="AA29" s="2"/>
      <c r="AB29" s="2"/>
      <c r="AC29" s="74"/>
      <c r="AD29" s="69"/>
      <c r="AE29" s="69"/>
      <c r="AF29" s="69"/>
      <c r="AG29" s="69"/>
      <c r="AH29" s="69"/>
      <c r="AI29" s="69"/>
      <c r="AJ29" s="69"/>
    </row>
    <row r="30" spans="1:36" ht="15" customHeight="1">
      <c r="A30" s="99" t="s">
        <v>21</v>
      </c>
      <c r="B30" s="100"/>
      <c r="C30" s="101"/>
      <c r="D30" s="67">
        <f>SUM(F30,L30,O30,T30,Y30,AC30:AJ30)</f>
        <v>2</v>
      </c>
      <c r="E30" s="24">
        <f>D30/$D$4*100</f>
        <v>0.2178649237472767</v>
      </c>
      <c r="F30" s="69">
        <f t="shared" si="5"/>
        <v>0</v>
      </c>
      <c r="G30" s="2"/>
      <c r="H30" s="2"/>
      <c r="I30" s="2"/>
      <c r="J30" s="2"/>
      <c r="K30" s="2"/>
      <c r="L30" s="68">
        <f t="shared" si="6"/>
        <v>0</v>
      </c>
      <c r="M30" s="33"/>
      <c r="N30" s="2"/>
      <c r="O30" s="68">
        <f t="shared" si="7"/>
        <v>0</v>
      </c>
      <c r="P30" s="33"/>
      <c r="Q30" s="2"/>
      <c r="R30" s="2"/>
      <c r="S30" s="26"/>
      <c r="T30" s="68">
        <f t="shared" si="8"/>
        <v>1</v>
      </c>
      <c r="U30" s="33">
        <v>1</v>
      </c>
      <c r="V30" s="2"/>
      <c r="W30" s="2"/>
      <c r="X30" s="2"/>
      <c r="Y30" s="77">
        <f t="shared" si="2"/>
        <v>0</v>
      </c>
      <c r="Z30" s="33"/>
      <c r="AA30" s="2"/>
      <c r="AB30" s="2"/>
      <c r="AC30" s="74"/>
      <c r="AD30" s="69"/>
      <c r="AE30" s="69"/>
      <c r="AF30" s="69"/>
      <c r="AG30" s="69"/>
      <c r="AH30" s="69"/>
      <c r="AI30" s="69"/>
      <c r="AJ30" s="69">
        <v>1</v>
      </c>
    </row>
    <row r="31" spans="1:36" ht="15" customHeight="1">
      <c r="A31" s="126" t="s">
        <v>22</v>
      </c>
      <c r="B31" s="127"/>
      <c r="C31" s="128"/>
      <c r="D31" s="70">
        <f t="shared" si="3"/>
        <v>6</v>
      </c>
      <c r="E31" s="29">
        <f t="shared" si="4"/>
        <v>0.6535947712418301</v>
      </c>
      <c r="F31" s="72">
        <f t="shared" si="5"/>
        <v>0</v>
      </c>
      <c r="G31" s="32"/>
      <c r="H31" s="32"/>
      <c r="I31" s="32"/>
      <c r="J31" s="32"/>
      <c r="K31" s="32"/>
      <c r="L31" s="71">
        <f t="shared" si="6"/>
        <v>0</v>
      </c>
      <c r="M31" s="34"/>
      <c r="N31" s="32"/>
      <c r="O31" s="71">
        <f t="shared" si="7"/>
        <v>2</v>
      </c>
      <c r="P31" s="34"/>
      <c r="Q31" s="32"/>
      <c r="R31" s="32">
        <v>1</v>
      </c>
      <c r="S31" s="31">
        <v>1</v>
      </c>
      <c r="T31" s="71">
        <f t="shared" si="8"/>
        <v>2</v>
      </c>
      <c r="U31" s="34">
        <v>2</v>
      </c>
      <c r="V31" s="32"/>
      <c r="W31" s="32"/>
      <c r="X31" s="32"/>
      <c r="Y31" s="83">
        <f t="shared" si="2"/>
        <v>0</v>
      </c>
      <c r="Z31" s="34"/>
      <c r="AA31" s="32"/>
      <c r="AB31" s="32"/>
      <c r="AC31" s="76"/>
      <c r="AD31" s="72"/>
      <c r="AE31" s="72"/>
      <c r="AF31" s="72"/>
      <c r="AG31" s="72"/>
      <c r="AH31" s="72">
        <v>1</v>
      </c>
      <c r="AI31" s="72">
        <v>1</v>
      </c>
      <c r="AJ31" s="72"/>
    </row>
    <row r="32" spans="1:36" ht="15" customHeight="1">
      <c r="A32" s="99" t="s">
        <v>23</v>
      </c>
      <c r="B32" s="100"/>
      <c r="C32" s="101"/>
      <c r="D32" s="67">
        <f t="shared" si="3"/>
        <v>19</v>
      </c>
      <c r="E32" s="24">
        <f t="shared" si="4"/>
        <v>2.0697167755991286</v>
      </c>
      <c r="F32" s="69">
        <f t="shared" si="5"/>
        <v>3</v>
      </c>
      <c r="G32" s="2"/>
      <c r="H32" s="2"/>
      <c r="I32" s="2">
        <v>2</v>
      </c>
      <c r="J32" s="2">
        <v>1</v>
      </c>
      <c r="K32" s="2"/>
      <c r="L32" s="69">
        <f t="shared" si="6"/>
        <v>0</v>
      </c>
      <c r="M32" s="25"/>
      <c r="N32" s="26"/>
      <c r="O32" s="68">
        <f t="shared" si="7"/>
        <v>4</v>
      </c>
      <c r="P32" s="25"/>
      <c r="Q32" s="2">
        <v>1</v>
      </c>
      <c r="R32" s="2">
        <v>2</v>
      </c>
      <c r="S32" s="26">
        <v>1</v>
      </c>
      <c r="T32" s="68">
        <f t="shared" si="8"/>
        <v>1</v>
      </c>
      <c r="U32" s="25">
        <v>1</v>
      </c>
      <c r="V32" s="2"/>
      <c r="W32" s="2"/>
      <c r="X32" s="35"/>
      <c r="Y32" s="77">
        <f t="shared" si="2"/>
        <v>4</v>
      </c>
      <c r="Z32" s="33"/>
      <c r="AA32" s="2">
        <v>1</v>
      </c>
      <c r="AB32" s="2">
        <v>3</v>
      </c>
      <c r="AC32" s="74">
        <v>2</v>
      </c>
      <c r="AD32" s="69"/>
      <c r="AE32" s="69"/>
      <c r="AF32" s="69"/>
      <c r="AG32" s="69"/>
      <c r="AH32" s="69">
        <v>5</v>
      </c>
      <c r="AI32" s="69"/>
      <c r="AJ32" s="69"/>
    </row>
    <row r="33" spans="1:36" ht="33.75" customHeight="1">
      <c r="A33" s="132" t="s">
        <v>54</v>
      </c>
      <c r="B33" s="100"/>
      <c r="C33" s="101"/>
      <c r="D33" s="67">
        <f t="shared" si="3"/>
        <v>3</v>
      </c>
      <c r="E33" s="24">
        <f t="shared" si="4"/>
        <v>0.32679738562091504</v>
      </c>
      <c r="F33" s="69">
        <f t="shared" si="5"/>
        <v>2</v>
      </c>
      <c r="G33" s="2"/>
      <c r="H33" s="2"/>
      <c r="I33" s="2"/>
      <c r="J33" s="2">
        <v>2</v>
      </c>
      <c r="K33" s="2"/>
      <c r="L33" s="73">
        <f t="shared" si="6"/>
        <v>0</v>
      </c>
      <c r="M33" s="33"/>
      <c r="N33" s="2"/>
      <c r="O33" s="84">
        <f t="shared" si="7"/>
        <v>0</v>
      </c>
      <c r="P33" s="33"/>
      <c r="Q33" s="2"/>
      <c r="R33" s="2"/>
      <c r="S33" s="26"/>
      <c r="T33" s="84">
        <f t="shared" si="8"/>
        <v>0</v>
      </c>
      <c r="U33" s="33"/>
      <c r="V33" s="2"/>
      <c r="W33" s="2"/>
      <c r="X33" s="2"/>
      <c r="Y33" s="77">
        <f t="shared" si="2"/>
        <v>1</v>
      </c>
      <c r="Z33" s="33"/>
      <c r="AA33" s="2"/>
      <c r="AB33" s="2">
        <v>1</v>
      </c>
      <c r="AC33" s="74"/>
      <c r="AD33" s="69"/>
      <c r="AE33" s="69"/>
      <c r="AF33" s="69"/>
      <c r="AG33" s="69"/>
      <c r="AH33" s="69"/>
      <c r="AI33" s="69"/>
      <c r="AJ33" s="69"/>
    </row>
    <row r="34" spans="1:36" ht="15" customHeight="1">
      <c r="A34" s="99" t="s">
        <v>55</v>
      </c>
      <c r="B34" s="100"/>
      <c r="C34" s="101"/>
      <c r="D34" s="67">
        <f t="shared" si="3"/>
        <v>4</v>
      </c>
      <c r="E34" s="24">
        <f t="shared" si="4"/>
        <v>0.4357298474945534</v>
      </c>
      <c r="F34" s="69">
        <f t="shared" si="5"/>
        <v>0</v>
      </c>
      <c r="G34" s="2"/>
      <c r="H34" s="2"/>
      <c r="I34" s="2"/>
      <c r="J34" s="2"/>
      <c r="K34" s="2"/>
      <c r="L34" s="73">
        <f t="shared" si="6"/>
        <v>0</v>
      </c>
      <c r="M34" s="33"/>
      <c r="N34" s="2"/>
      <c r="O34" s="84">
        <f t="shared" si="7"/>
        <v>1</v>
      </c>
      <c r="P34" s="33"/>
      <c r="Q34" s="2">
        <v>1</v>
      </c>
      <c r="R34" s="2"/>
      <c r="S34" s="26"/>
      <c r="T34" s="84">
        <f t="shared" si="8"/>
        <v>1</v>
      </c>
      <c r="U34" s="33">
        <v>1</v>
      </c>
      <c r="V34" s="2"/>
      <c r="W34" s="2"/>
      <c r="X34" s="35"/>
      <c r="Y34" s="77">
        <f t="shared" si="2"/>
        <v>1</v>
      </c>
      <c r="Z34" s="33"/>
      <c r="AA34" s="2"/>
      <c r="AB34" s="2">
        <v>1</v>
      </c>
      <c r="AC34" s="74"/>
      <c r="AD34" s="69"/>
      <c r="AE34" s="69"/>
      <c r="AF34" s="69"/>
      <c r="AG34" s="69">
        <v>1</v>
      </c>
      <c r="AH34" s="69"/>
      <c r="AI34" s="69"/>
      <c r="AJ34" s="69"/>
    </row>
    <row r="35" spans="1:36" ht="15" customHeight="1">
      <c r="A35" s="126" t="s">
        <v>56</v>
      </c>
      <c r="B35" s="127"/>
      <c r="C35" s="128"/>
      <c r="D35" s="70">
        <f t="shared" si="3"/>
        <v>10</v>
      </c>
      <c r="E35" s="29">
        <f t="shared" si="4"/>
        <v>1.0893246187363834</v>
      </c>
      <c r="F35" s="72">
        <f t="shared" si="5"/>
        <v>1</v>
      </c>
      <c r="G35" s="32"/>
      <c r="H35" s="32"/>
      <c r="I35" s="32"/>
      <c r="J35" s="32">
        <v>1</v>
      </c>
      <c r="K35" s="32"/>
      <c r="L35" s="75">
        <f t="shared" si="6"/>
        <v>0</v>
      </c>
      <c r="M35" s="34"/>
      <c r="N35" s="32"/>
      <c r="O35" s="85">
        <f t="shared" si="7"/>
        <v>1</v>
      </c>
      <c r="P35" s="34"/>
      <c r="Q35" s="32">
        <v>1</v>
      </c>
      <c r="R35" s="32"/>
      <c r="S35" s="31"/>
      <c r="T35" s="85">
        <f t="shared" si="8"/>
        <v>2</v>
      </c>
      <c r="U35" s="34">
        <v>1</v>
      </c>
      <c r="V35" s="32"/>
      <c r="W35" s="32"/>
      <c r="X35" s="32">
        <v>1</v>
      </c>
      <c r="Y35" s="83">
        <f t="shared" si="2"/>
        <v>0</v>
      </c>
      <c r="Z35" s="34"/>
      <c r="AA35" s="32"/>
      <c r="AB35" s="32"/>
      <c r="AC35" s="76">
        <v>3</v>
      </c>
      <c r="AD35" s="72"/>
      <c r="AE35" s="72"/>
      <c r="AF35" s="72"/>
      <c r="AG35" s="72"/>
      <c r="AH35" s="72">
        <v>1</v>
      </c>
      <c r="AI35" s="72">
        <v>2</v>
      </c>
      <c r="AJ35" s="72"/>
    </row>
    <row r="36" spans="1:36" ht="15" customHeight="1">
      <c r="A36" s="129" t="s">
        <v>57</v>
      </c>
      <c r="B36" s="130"/>
      <c r="C36" s="131"/>
      <c r="D36" s="86">
        <f t="shared" si="3"/>
        <v>1</v>
      </c>
      <c r="E36" s="39">
        <f t="shared" si="4"/>
        <v>0.10893246187363835</v>
      </c>
      <c r="F36" s="87">
        <f t="shared" si="5"/>
        <v>0</v>
      </c>
      <c r="G36" s="40"/>
      <c r="H36" s="40"/>
      <c r="I36" s="40"/>
      <c r="J36" s="40"/>
      <c r="K36" s="40"/>
      <c r="L36" s="87">
        <f t="shared" si="6"/>
        <v>0</v>
      </c>
      <c r="M36" s="41"/>
      <c r="N36" s="42"/>
      <c r="O36" s="88">
        <f t="shared" si="7"/>
        <v>0</v>
      </c>
      <c r="P36" s="41"/>
      <c r="Q36" s="40"/>
      <c r="R36" s="40"/>
      <c r="S36" s="42"/>
      <c r="T36" s="88">
        <f t="shared" si="8"/>
        <v>0</v>
      </c>
      <c r="U36" s="41"/>
      <c r="V36" s="40"/>
      <c r="W36" s="40"/>
      <c r="X36" s="43"/>
      <c r="Y36" s="89">
        <f t="shared" si="2"/>
        <v>0</v>
      </c>
      <c r="Z36" s="44"/>
      <c r="AA36" s="40"/>
      <c r="AB36" s="40"/>
      <c r="AC36" s="90"/>
      <c r="AD36" s="87"/>
      <c r="AE36" s="87"/>
      <c r="AF36" s="87"/>
      <c r="AG36" s="87"/>
      <c r="AH36" s="87"/>
      <c r="AI36" s="87"/>
      <c r="AJ36" s="87">
        <v>1</v>
      </c>
    </row>
    <row r="37" spans="1:36" ht="15" customHeight="1">
      <c r="A37" s="99" t="s">
        <v>58</v>
      </c>
      <c r="B37" s="100"/>
      <c r="C37" s="101"/>
      <c r="D37" s="67">
        <f t="shared" si="3"/>
        <v>29</v>
      </c>
      <c r="E37" s="24">
        <f t="shared" si="4"/>
        <v>3.159041394335512</v>
      </c>
      <c r="F37" s="69">
        <f t="shared" si="5"/>
        <v>4</v>
      </c>
      <c r="G37" s="2">
        <v>1</v>
      </c>
      <c r="H37" s="2"/>
      <c r="I37" s="2"/>
      <c r="J37" s="2">
        <v>2</v>
      </c>
      <c r="K37" s="2">
        <v>1</v>
      </c>
      <c r="L37" s="69">
        <f t="shared" si="6"/>
        <v>1</v>
      </c>
      <c r="M37" s="25">
        <v>1</v>
      </c>
      <c r="N37" s="26"/>
      <c r="O37" s="68">
        <f t="shared" si="7"/>
        <v>5</v>
      </c>
      <c r="P37" s="25">
        <v>2</v>
      </c>
      <c r="Q37" s="2"/>
      <c r="R37" s="2">
        <v>3</v>
      </c>
      <c r="S37" s="26"/>
      <c r="T37" s="68">
        <f t="shared" si="8"/>
        <v>8</v>
      </c>
      <c r="U37" s="25">
        <v>4</v>
      </c>
      <c r="V37" s="2">
        <v>3</v>
      </c>
      <c r="W37" s="2"/>
      <c r="X37" s="35">
        <v>1</v>
      </c>
      <c r="Y37" s="78">
        <f t="shared" si="2"/>
        <v>5</v>
      </c>
      <c r="Z37" s="33">
        <v>3</v>
      </c>
      <c r="AA37" s="2"/>
      <c r="AB37" s="2">
        <v>2</v>
      </c>
      <c r="AC37" s="74">
        <v>1</v>
      </c>
      <c r="AD37" s="69"/>
      <c r="AE37" s="69"/>
      <c r="AF37" s="69"/>
      <c r="AG37" s="69"/>
      <c r="AH37" s="69"/>
      <c r="AI37" s="69">
        <v>2</v>
      </c>
      <c r="AJ37" s="69">
        <v>3</v>
      </c>
    </row>
    <row r="38" spans="1:36" ht="15" customHeight="1">
      <c r="A38" s="99" t="s">
        <v>59</v>
      </c>
      <c r="B38" s="100"/>
      <c r="C38" s="101"/>
      <c r="D38" s="67">
        <f t="shared" si="3"/>
        <v>29</v>
      </c>
      <c r="E38" s="24">
        <f t="shared" si="4"/>
        <v>3.159041394335512</v>
      </c>
      <c r="F38" s="69">
        <f t="shared" si="5"/>
        <v>3</v>
      </c>
      <c r="G38" s="2">
        <v>1</v>
      </c>
      <c r="H38" s="2"/>
      <c r="I38" s="2"/>
      <c r="J38" s="2">
        <v>1</v>
      </c>
      <c r="K38" s="2">
        <v>1</v>
      </c>
      <c r="L38" s="69">
        <f t="shared" si="6"/>
        <v>14</v>
      </c>
      <c r="M38" s="25">
        <v>8</v>
      </c>
      <c r="N38" s="26">
        <v>6</v>
      </c>
      <c r="O38" s="68">
        <f t="shared" si="7"/>
        <v>3</v>
      </c>
      <c r="P38" s="25">
        <v>1</v>
      </c>
      <c r="Q38" s="2"/>
      <c r="R38" s="2">
        <v>2</v>
      </c>
      <c r="S38" s="26"/>
      <c r="T38" s="68">
        <f t="shared" si="8"/>
        <v>5</v>
      </c>
      <c r="U38" s="25">
        <v>4</v>
      </c>
      <c r="V38" s="2"/>
      <c r="W38" s="2"/>
      <c r="X38" s="35">
        <v>1</v>
      </c>
      <c r="Y38" s="78">
        <f t="shared" si="2"/>
        <v>1</v>
      </c>
      <c r="Z38" s="33"/>
      <c r="AA38" s="2"/>
      <c r="AB38" s="2">
        <v>1</v>
      </c>
      <c r="AC38" s="74"/>
      <c r="AD38" s="69"/>
      <c r="AE38" s="69"/>
      <c r="AF38" s="69"/>
      <c r="AG38" s="69"/>
      <c r="AH38" s="69">
        <v>1</v>
      </c>
      <c r="AI38" s="69">
        <v>1</v>
      </c>
      <c r="AJ38" s="69">
        <v>1</v>
      </c>
    </row>
    <row r="39" spans="1:36" ht="15" customHeight="1">
      <c r="A39" s="99" t="s">
        <v>60</v>
      </c>
      <c r="B39" s="100"/>
      <c r="C39" s="101"/>
      <c r="D39" s="67">
        <f t="shared" si="3"/>
        <v>114</v>
      </c>
      <c r="E39" s="24">
        <f t="shared" si="4"/>
        <v>12.418300653594772</v>
      </c>
      <c r="F39" s="69">
        <f t="shared" si="5"/>
        <v>31</v>
      </c>
      <c r="G39" s="2">
        <v>4</v>
      </c>
      <c r="H39" s="2">
        <v>1</v>
      </c>
      <c r="I39" s="2">
        <v>6</v>
      </c>
      <c r="J39" s="2">
        <v>15</v>
      </c>
      <c r="K39" s="2">
        <v>5</v>
      </c>
      <c r="L39" s="73">
        <f t="shared" si="6"/>
        <v>1</v>
      </c>
      <c r="M39" s="25"/>
      <c r="N39" s="26">
        <v>1</v>
      </c>
      <c r="O39" s="84">
        <f t="shared" si="7"/>
        <v>9</v>
      </c>
      <c r="P39" s="25">
        <v>1</v>
      </c>
      <c r="Q39" s="2">
        <v>2</v>
      </c>
      <c r="R39" s="2">
        <v>5</v>
      </c>
      <c r="S39" s="26">
        <v>1</v>
      </c>
      <c r="T39" s="84">
        <f t="shared" si="8"/>
        <v>17</v>
      </c>
      <c r="U39" s="25">
        <v>10</v>
      </c>
      <c r="V39" s="2">
        <v>1</v>
      </c>
      <c r="W39" s="2">
        <v>2</v>
      </c>
      <c r="X39" s="35">
        <v>4</v>
      </c>
      <c r="Y39" s="78">
        <f t="shared" si="2"/>
        <v>12</v>
      </c>
      <c r="Z39" s="33">
        <v>5</v>
      </c>
      <c r="AA39" s="2"/>
      <c r="AB39" s="2">
        <v>7</v>
      </c>
      <c r="AC39" s="74">
        <v>13</v>
      </c>
      <c r="AD39" s="69">
        <v>1</v>
      </c>
      <c r="AE39" s="69">
        <v>3</v>
      </c>
      <c r="AF39" s="69"/>
      <c r="AG39" s="69"/>
      <c r="AH39" s="69">
        <v>9</v>
      </c>
      <c r="AI39" s="69">
        <v>6</v>
      </c>
      <c r="AJ39" s="69">
        <v>12</v>
      </c>
    </row>
    <row r="40" spans="1:36" ht="15" customHeight="1">
      <c r="A40" s="99" t="s">
        <v>78</v>
      </c>
      <c r="B40" s="100"/>
      <c r="C40" s="101"/>
      <c r="D40" s="67">
        <f t="shared" si="3"/>
        <v>1</v>
      </c>
      <c r="E40" s="24">
        <f>D40/$D$4*100</f>
        <v>0.10893246187363835</v>
      </c>
      <c r="F40" s="69">
        <f t="shared" si="5"/>
        <v>0</v>
      </c>
      <c r="G40" s="2"/>
      <c r="H40" s="2"/>
      <c r="I40" s="2"/>
      <c r="J40" s="2"/>
      <c r="K40" s="2"/>
      <c r="L40" s="73">
        <f t="shared" si="6"/>
        <v>0</v>
      </c>
      <c r="M40" s="25"/>
      <c r="N40" s="26"/>
      <c r="O40" s="84">
        <f t="shared" si="7"/>
        <v>0</v>
      </c>
      <c r="P40" s="25"/>
      <c r="Q40" s="2"/>
      <c r="R40" s="2"/>
      <c r="S40" s="26"/>
      <c r="T40" s="84">
        <f t="shared" si="8"/>
        <v>1</v>
      </c>
      <c r="U40" s="25"/>
      <c r="V40" s="2"/>
      <c r="W40" s="2"/>
      <c r="X40" s="35">
        <v>1</v>
      </c>
      <c r="Y40" s="78">
        <f t="shared" si="2"/>
        <v>0</v>
      </c>
      <c r="Z40" s="33"/>
      <c r="AA40" s="2"/>
      <c r="AB40" s="2"/>
      <c r="AC40" s="74"/>
      <c r="AD40" s="69"/>
      <c r="AE40" s="69"/>
      <c r="AF40" s="69"/>
      <c r="AG40" s="69"/>
      <c r="AH40" s="69"/>
      <c r="AI40" s="69"/>
      <c r="AJ40" s="69"/>
    </row>
    <row r="41" spans="1:36" ht="15" customHeight="1">
      <c r="A41" s="126" t="s">
        <v>79</v>
      </c>
      <c r="B41" s="127"/>
      <c r="C41" s="128"/>
      <c r="D41" s="70">
        <f t="shared" si="3"/>
        <v>43</v>
      </c>
      <c r="E41" s="29">
        <f t="shared" si="4"/>
        <v>4.684095860566448</v>
      </c>
      <c r="F41" s="72">
        <f t="shared" si="5"/>
        <v>15</v>
      </c>
      <c r="G41" s="32">
        <v>1</v>
      </c>
      <c r="H41" s="32">
        <v>1</v>
      </c>
      <c r="I41" s="32">
        <v>2</v>
      </c>
      <c r="J41" s="32">
        <v>9</v>
      </c>
      <c r="K41" s="32">
        <v>2</v>
      </c>
      <c r="L41" s="75">
        <f t="shared" si="6"/>
        <v>0</v>
      </c>
      <c r="M41" s="34"/>
      <c r="N41" s="32"/>
      <c r="O41" s="85">
        <f t="shared" si="7"/>
        <v>13</v>
      </c>
      <c r="P41" s="34"/>
      <c r="Q41" s="32">
        <v>2</v>
      </c>
      <c r="R41" s="32">
        <v>8</v>
      </c>
      <c r="S41" s="31">
        <v>3</v>
      </c>
      <c r="T41" s="85">
        <f t="shared" si="8"/>
        <v>3</v>
      </c>
      <c r="U41" s="34">
        <v>3</v>
      </c>
      <c r="V41" s="32"/>
      <c r="W41" s="32"/>
      <c r="X41" s="32"/>
      <c r="Y41" s="79">
        <f t="shared" si="2"/>
        <v>3</v>
      </c>
      <c r="Z41" s="34">
        <v>1</v>
      </c>
      <c r="AA41" s="32">
        <v>1</v>
      </c>
      <c r="AB41" s="32">
        <v>1</v>
      </c>
      <c r="AC41" s="76">
        <v>1</v>
      </c>
      <c r="AD41" s="72"/>
      <c r="AE41" s="72">
        <v>1</v>
      </c>
      <c r="AF41" s="72"/>
      <c r="AG41" s="72"/>
      <c r="AH41" s="72">
        <v>1</v>
      </c>
      <c r="AI41" s="72">
        <v>4</v>
      </c>
      <c r="AJ41" s="72">
        <v>2</v>
      </c>
    </row>
    <row r="42" spans="1:36" ht="15" customHeight="1">
      <c r="A42" s="99" t="s">
        <v>67</v>
      </c>
      <c r="B42" s="100"/>
      <c r="C42" s="101"/>
      <c r="D42" s="67">
        <f t="shared" si="3"/>
        <v>1</v>
      </c>
      <c r="E42" s="24">
        <f t="shared" si="4"/>
        <v>0.10893246187363835</v>
      </c>
      <c r="F42" s="69">
        <f t="shared" si="5"/>
        <v>1</v>
      </c>
      <c r="G42" s="2"/>
      <c r="H42" s="2"/>
      <c r="I42" s="2">
        <v>1</v>
      </c>
      <c r="J42" s="2"/>
      <c r="K42" s="2"/>
      <c r="L42" s="73">
        <f t="shared" si="6"/>
        <v>0</v>
      </c>
      <c r="M42" s="33"/>
      <c r="N42" s="2"/>
      <c r="O42" s="84">
        <f t="shared" si="7"/>
        <v>0</v>
      </c>
      <c r="P42" s="33"/>
      <c r="Q42" s="2"/>
      <c r="R42" s="2"/>
      <c r="S42" s="26"/>
      <c r="T42" s="84">
        <f t="shared" si="8"/>
        <v>0</v>
      </c>
      <c r="U42" s="33"/>
      <c r="V42" s="2"/>
      <c r="W42" s="2"/>
      <c r="X42" s="2"/>
      <c r="Y42" s="78">
        <f t="shared" si="2"/>
        <v>0</v>
      </c>
      <c r="Z42" s="33"/>
      <c r="AA42" s="2"/>
      <c r="AB42" s="2"/>
      <c r="AC42" s="74"/>
      <c r="AD42" s="69"/>
      <c r="AE42" s="69"/>
      <c r="AF42" s="69"/>
      <c r="AG42" s="69"/>
      <c r="AH42" s="69"/>
      <c r="AI42" s="69"/>
      <c r="AJ42" s="69"/>
    </row>
    <row r="43" spans="1:36" ht="15" customHeight="1">
      <c r="A43" s="99" t="s">
        <v>80</v>
      </c>
      <c r="B43" s="100"/>
      <c r="C43" s="101"/>
      <c r="D43" s="67">
        <f t="shared" si="3"/>
        <v>1</v>
      </c>
      <c r="E43" s="24">
        <f>D43/$D$4*100</f>
        <v>0.10893246187363835</v>
      </c>
      <c r="F43" s="69">
        <f t="shared" si="5"/>
        <v>0</v>
      </c>
      <c r="G43" s="2"/>
      <c r="H43" s="2"/>
      <c r="I43" s="2"/>
      <c r="J43" s="2"/>
      <c r="K43" s="2"/>
      <c r="L43" s="73">
        <f t="shared" si="6"/>
        <v>0</v>
      </c>
      <c r="M43" s="33"/>
      <c r="N43" s="2"/>
      <c r="O43" s="84">
        <f t="shared" si="7"/>
        <v>0</v>
      </c>
      <c r="P43" s="33"/>
      <c r="Q43" s="2"/>
      <c r="R43" s="2"/>
      <c r="S43" s="26"/>
      <c r="T43" s="84">
        <f t="shared" si="8"/>
        <v>0</v>
      </c>
      <c r="U43" s="33"/>
      <c r="V43" s="2"/>
      <c r="W43" s="2"/>
      <c r="X43" s="2"/>
      <c r="Y43" s="78">
        <f t="shared" si="2"/>
        <v>0</v>
      </c>
      <c r="Z43" s="33"/>
      <c r="AA43" s="2"/>
      <c r="AB43" s="2"/>
      <c r="AC43" s="74"/>
      <c r="AD43" s="69"/>
      <c r="AE43" s="69">
        <v>1</v>
      </c>
      <c r="AF43" s="69"/>
      <c r="AG43" s="69"/>
      <c r="AH43" s="69"/>
      <c r="AI43" s="69"/>
      <c r="AJ43" s="69"/>
    </row>
    <row r="44" spans="1:36" ht="15" customHeight="1">
      <c r="A44" s="99" t="s">
        <v>61</v>
      </c>
      <c r="B44" s="100"/>
      <c r="C44" s="101"/>
      <c r="D44" s="67">
        <f t="shared" si="3"/>
        <v>14</v>
      </c>
      <c r="E44" s="24">
        <f>D44/$D$4*100</f>
        <v>1.5250544662309369</v>
      </c>
      <c r="F44" s="69">
        <f t="shared" si="5"/>
        <v>5</v>
      </c>
      <c r="G44" s="2"/>
      <c r="H44" s="2">
        <v>1</v>
      </c>
      <c r="I44" s="2"/>
      <c r="J44" s="2">
        <v>3</v>
      </c>
      <c r="K44" s="2">
        <v>1</v>
      </c>
      <c r="L44" s="73">
        <f t="shared" si="6"/>
        <v>1</v>
      </c>
      <c r="M44" s="33"/>
      <c r="N44" s="2">
        <v>1</v>
      </c>
      <c r="O44" s="84">
        <f t="shared" si="7"/>
        <v>0</v>
      </c>
      <c r="P44" s="33"/>
      <c r="Q44" s="2"/>
      <c r="R44" s="2"/>
      <c r="S44" s="26"/>
      <c r="T44" s="84">
        <f t="shared" si="8"/>
        <v>1</v>
      </c>
      <c r="U44" s="33"/>
      <c r="V44" s="2"/>
      <c r="W44" s="2"/>
      <c r="X44" s="2">
        <v>1</v>
      </c>
      <c r="Y44" s="78">
        <f t="shared" si="2"/>
        <v>1</v>
      </c>
      <c r="Z44" s="33"/>
      <c r="AA44" s="2"/>
      <c r="AB44" s="2">
        <v>1</v>
      </c>
      <c r="AC44" s="74">
        <v>1</v>
      </c>
      <c r="AD44" s="69"/>
      <c r="AE44" s="69"/>
      <c r="AF44" s="69"/>
      <c r="AG44" s="69"/>
      <c r="AH44" s="69"/>
      <c r="AI44" s="69">
        <v>1</v>
      </c>
      <c r="AJ44" s="69">
        <v>4</v>
      </c>
    </row>
    <row r="45" spans="1:36" ht="15" customHeight="1">
      <c r="A45" s="99" t="s">
        <v>62</v>
      </c>
      <c r="B45" s="100"/>
      <c r="C45" s="101"/>
      <c r="D45" s="67">
        <f t="shared" si="3"/>
        <v>15</v>
      </c>
      <c r="E45" s="24">
        <f t="shared" si="4"/>
        <v>1.6339869281045754</v>
      </c>
      <c r="F45" s="69">
        <f t="shared" si="5"/>
        <v>4</v>
      </c>
      <c r="G45" s="2"/>
      <c r="H45" s="2"/>
      <c r="I45" s="2">
        <v>3</v>
      </c>
      <c r="J45" s="2">
        <v>1</v>
      </c>
      <c r="K45" s="2"/>
      <c r="L45" s="73">
        <f t="shared" si="6"/>
        <v>0</v>
      </c>
      <c r="M45" s="33"/>
      <c r="N45" s="2"/>
      <c r="O45" s="84">
        <f t="shared" si="7"/>
        <v>4</v>
      </c>
      <c r="P45" s="33"/>
      <c r="Q45" s="2"/>
      <c r="R45" s="2">
        <v>4</v>
      </c>
      <c r="S45" s="26"/>
      <c r="T45" s="84">
        <f t="shared" si="8"/>
        <v>1</v>
      </c>
      <c r="U45" s="33">
        <v>1</v>
      </c>
      <c r="V45" s="2"/>
      <c r="W45" s="2"/>
      <c r="X45" s="2"/>
      <c r="Y45" s="78">
        <f t="shared" si="2"/>
        <v>3</v>
      </c>
      <c r="Z45" s="33"/>
      <c r="AA45" s="2"/>
      <c r="AB45" s="2">
        <v>3</v>
      </c>
      <c r="AC45" s="74">
        <v>1</v>
      </c>
      <c r="AD45" s="69"/>
      <c r="AE45" s="69"/>
      <c r="AF45" s="69"/>
      <c r="AG45" s="69"/>
      <c r="AH45" s="69"/>
      <c r="AI45" s="69"/>
      <c r="AJ45" s="69">
        <v>2</v>
      </c>
    </row>
    <row r="46" spans="1:36" ht="15" customHeight="1">
      <c r="A46" s="102" t="s">
        <v>63</v>
      </c>
      <c r="B46" s="103"/>
      <c r="C46" s="104"/>
      <c r="D46" s="80">
        <f t="shared" si="3"/>
        <v>48</v>
      </c>
      <c r="E46" s="36">
        <f t="shared" si="4"/>
        <v>5.228758169934641</v>
      </c>
      <c r="F46" s="82">
        <f t="shared" si="5"/>
        <v>14</v>
      </c>
      <c r="G46" s="3"/>
      <c r="H46" s="3">
        <v>1</v>
      </c>
      <c r="I46" s="3">
        <v>3</v>
      </c>
      <c r="J46" s="3">
        <v>6</v>
      </c>
      <c r="K46" s="3">
        <v>4</v>
      </c>
      <c r="L46" s="91">
        <f t="shared" si="6"/>
        <v>1</v>
      </c>
      <c r="M46" s="45"/>
      <c r="N46" s="3">
        <v>1</v>
      </c>
      <c r="O46" s="92">
        <f t="shared" si="7"/>
        <v>4</v>
      </c>
      <c r="P46" s="45"/>
      <c r="Q46" s="3"/>
      <c r="R46" s="3">
        <v>3</v>
      </c>
      <c r="S46" s="37">
        <v>1</v>
      </c>
      <c r="T46" s="92">
        <f t="shared" si="8"/>
        <v>8</v>
      </c>
      <c r="U46" s="45">
        <v>2</v>
      </c>
      <c r="V46" s="3"/>
      <c r="W46" s="3">
        <v>2</v>
      </c>
      <c r="X46" s="3">
        <v>4</v>
      </c>
      <c r="Y46" s="93">
        <f t="shared" si="2"/>
        <v>7</v>
      </c>
      <c r="Z46" s="45">
        <v>1</v>
      </c>
      <c r="AA46" s="3"/>
      <c r="AB46" s="3">
        <v>6</v>
      </c>
      <c r="AC46" s="94">
        <v>1</v>
      </c>
      <c r="AD46" s="82"/>
      <c r="AE46" s="82"/>
      <c r="AF46" s="82"/>
      <c r="AG46" s="82"/>
      <c r="AH46" s="82">
        <v>2</v>
      </c>
      <c r="AI46" s="82">
        <v>5</v>
      </c>
      <c r="AJ46" s="82">
        <v>6</v>
      </c>
    </row>
    <row r="47" spans="1:36" ht="21" customHeight="1">
      <c r="A47" s="38"/>
      <c r="B47" s="46"/>
      <c r="C47" s="46"/>
      <c r="D47" s="4"/>
      <c r="E47" s="47"/>
      <c r="F47" s="2"/>
      <c r="G47" s="2"/>
      <c r="H47" s="2"/>
      <c r="I47" s="2"/>
      <c r="J47" s="2"/>
      <c r="K47" s="2"/>
      <c r="L47" s="2"/>
      <c r="M47" s="4"/>
      <c r="N47" s="4"/>
      <c r="O47" s="48"/>
      <c r="P47" s="4"/>
      <c r="Q47" s="4"/>
      <c r="R47" s="4"/>
      <c r="S47" s="4"/>
      <c r="T47" s="48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11" ht="23.25" customHeight="1">
      <c r="A48" s="115" t="s">
        <v>64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</row>
    <row r="49" spans="1:38" ht="13.5">
      <c r="A49" s="116" t="s">
        <v>9</v>
      </c>
      <c r="B49" s="117"/>
      <c r="C49" s="118"/>
      <c r="D49" s="122" t="s">
        <v>7</v>
      </c>
      <c r="E49" s="124" t="s">
        <v>81</v>
      </c>
      <c r="F49" s="108" t="s">
        <v>0</v>
      </c>
      <c r="G49" s="109"/>
      <c r="H49" s="109"/>
      <c r="I49" s="109"/>
      <c r="J49" s="109"/>
      <c r="K49" s="109"/>
      <c r="L49" s="108" t="s">
        <v>10</v>
      </c>
      <c r="M49" s="109"/>
      <c r="N49" s="110"/>
      <c r="O49" s="108" t="s">
        <v>11</v>
      </c>
      <c r="P49" s="109"/>
      <c r="Q49" s="109"/>
      <c r="R49" s="109"/>
      <c r="S49" s="110"/>
      <c r="T49" s="108" t="s">
        <v>12</v>
      </c>
      <c r="U49" s="109"/>
      <c r="V49" s="109"/>
      <c r="W49" s="109"/>
      <c r="X49" s="109"/>
      <c r="Y49" s="111" t="s">
        <v>25</v>
      </c>
      <c r="Z49" s="112"/>
      <c r="AA49" s="113"/>
      <c r="AB49" s="114"/>
      <c r="AC49" s="105" t="s">
        <v>26</v>
      </c>
      <c r="AD49" s="105" t="s">
        <v>13</v>
      </c>
      <c r="AE49" s="105" t="s">
        <v>14</v>
      </c>
      <c r="AF49" s="105" t="s">
        <v>15</v>
      </c>
      <c r="AG49" s="105" t="s">
        <v>16</v>
      </c>
      <c r="AH49" s="105" t="s">
        <v>27</v>
      </c>
      <c r="AI49" s="105" t="s">
        <v>28</v>
      </c>
      <c r="AJ49" s="105" t="s">
        <v>29</v>
      </c>
      <c r="AK49" s="2"/>
      <c r="AL49" s="2"/>
    </row>
    <row r="50" spans="1:38" ht="163.5" customHeight="1">
      <c r="A50" s="119"/>
      <c r="B50" s="120"/>
      <c r="C50" s="121"/>
      <c r="D50" s="123"/>
      <c r="E50" s="125"/>
      <c r="F50" s="53" t="s">
        <v>17</v>
      </c>
      <c r="G50" s="12" t="s">
        <v>70</v>
      </c>
      <c r="H50" s="12" t="s">
        <v>71</v>
      </c>
      <c r="I50" s="12" t="s">
        <v>30</v>
      </c>
      <c r="J50" s="12" t="s">
        <v>31</v>
      </c>
      <c r="K50" s="12" t="s">
        <v>8</v>
      </c>
      <c r="L50" s="53" t="s">
        <v>17</v>
      </c>
      <c r="M50" s="12" t="s">
        <v>1</v>
      </c>
      <c r="N50" s="12" t="s">
        <v>2</v>
      </c>
      <c r="O50" s="53" t="s">
        <v>17</v>
      </c>
      <c r="P50" s="12" t="s">
        <v>3</v>
      </c>
      <c r="Q50" s="12" t="s">
        <v>4</v>
      </c>
      <c r="R50" s="12" t="s">
        <v>5</v>
      </c>
      <c r="S50" s="13" t="s">
        <v>2</v>
      </c>
      <c r="T50" s="53" t="s">
        <v>17</v>
      </c>
      <c r="U50" s="12" t="s">
        <v>18</v>
      </c>
      <c r="V50" s="12" t="s">
        <v>6</v>
      </c>
      <c r="W50" s="14" t="s">
        <v>32</v>
      </c>
      <c r="X50" s="13" t="s">
        <v>2</v>
      </c>
      <c r="Y50" s="53" t="s">
        <v>17</v>
      </c>
      <c r="Z50" s="8" t="s">
        <v>33</v>
      </c>
      <c r="AA50" s="9" t="s">
        <v>72</v>
      </c>
      <c r="AB50" s="10" t="s">
        <v>34</v>
      </c>
      <c r="AC50" s="106"/>
      <c r="AD50" s="106"/>
      <c r="AE50" s="106"/>
      <c r="AF50" s="106"/>
      <c r="AG50" s="106"/>
      <c r="AH50" s="107"/>
      <c r="AI50" s="107"/>
      <c r="AJ50" s="106"/>
      <c r="AK50" s="2"/>
      <c r="AL50" s="2"/>
    </row>
    <row r="51" spans="1:38" ht="13.5">
      <c r="A51" s="96" t="s">
        <v>65</v>
      </c>
      <c r="B51" s="97"/>
      <c r="C51" s="98"/>
      <c r="D51" s="95">
        <f>SUM(F51,L51,O51,T51,Y51,AC51:AJ51)</f>
        <v>648</v>
      </c>
      <c r="E51" s="49">
        <f>D51*100/$D$4</f>
        <v>70.58823529411765</v>
      </c>
      <c r="F51" s="95">
        <f>SUM(G51:K51)</f>
        <v>202</v>
      </c>
      <c r="G51" s="11">
        <v>31</v>
      </c>
      <c r="H51" s="11">
        <v>81</v>
      </c>
      <c r="I51" s="11">
        <v>10</v>
      </c>
      <c r="J51" s="11">
        <v>47</v>
      </c>
      <c r="K51" s="11">
        <v>33</v>
      </c>
      <c r="L51" s="95">
        <f>SUM(M51:N51)</f>
        <v>21</v>
      </c>
      <c r="M51" s="11">
        <v>13</v>
      </c>
      <c r="N51" s="11">
        <v>8</v>
      </c>
      <c r="O51" s="95">
        <f>SUM(P51:S51)</f>
        <v>80</v>
      </c>
      <c r="P51" s="11">
        <v>16</v>
      </c>
      <c r="Q51" s="11">
        <v>10</v>
      </c>
      <c r="R51" s="11">
        <v>42</v>
      </c>
      <c r="S51" s="50">
        <v>12</v>
      </c>
      <c r="T51" s="95">
        <f>SUM(U51:X51)</f>
        <v>84</v>
      </c>
      <c r="U51" s="11">
        <v>56</v>
      </c>
      <c r="V51" s="11">
        <v>4</v>
      </c>
      <c r="W51" s="11">
        <v>7</v>
      </c>
      <c r="X51" s="11">
        <v>17</v>
      </c>
      <c r="Y51" s="95">
        <f>SUM(Z51:AB51)</f>
        <v>81</v>
      </c>
      <c r="Z51" s="11">
        <v>36</v>
      </c>
      <c r="AA51" s="11">
        <v>3</v>
      </c>
      <c r="AB51" s="11">
        <v>42</v>
      </c>
      <c r="AC51" s="95">
        <v>22</v>
      </c>
      <c r="AD51" s="95">
        <v>11</v>
      </c>
      <c r="AE51" s="95">
        <v>4</v>
      </c>
      <c r="AF51" s="95">
        <v>4</v>
      </c>
      <c r="AG51" s="95">
        <v>10</v>
      </c>
      <c r="AH51" s="95">
        <v>53</v>
      </c>
      <c r="AI51" s="95">
        <v>40</v>
      </c>
      <c r="AJ51" s="95">
        <v>36</v>
      </c>
      <c r="AK51" s="2"/>
      <c r="AL51" s="2"/>
    </row>
    <row r="52" spans="1:36" ht="13.5" customHeight="1">
      <c r="A52" s="99" t="s">
        <v>82</v>
      </c>
      <c r="B52" s="100"/>
      <c r="C52" s="101"/>
      <c r="D52" s="69">
        <f>SUM(F52,L52,O52,T52,Y52,AC52:AJ52)</f>
        <v>150</v>
      </c>
      <c r="E52" s="51">
        <f>D52*100/$D$4</f>
        <v>16.33986928104575</v>
      </c>
      <c r="F52" s="69">
        <f>SUM(G52:K52)</f>
        <v>34</v>
      </c>
      <c r="G52" s="2">
        <v>3</v>
      </c>
      <c r="H52" s="2">
        <v>4</v>
      </c>
      <c r="I52" s="2">
        <v>6</v>
      </c>
      <c r="J52" s="2">
        <v>15</v>
      </c>
      <c r="K52" s="2">
        <v>6</v>
      </c>
      <c r="L52" s="69">
        <f>SUM(M52:N52)</f>
        <v>9</v>
      </c>
      <c r="M52" s="2">
        <v>5</v>
      </c>
      <c r="N52" s="2">
        <v>4</v>
      </c>
      <c r="O52" s="69">
        <f>SUM(P52:S52)</f>
        <v>24</v>
      </c>
      <c r="P52" s="2">
        <v>2</v>
      </c>
      <c r="Q52" s="2">
        <v>2</v>
      </c>
      <c r="R52" s="2">
        <v>17</v>
      </c>
      <c r="S52" s="26">
        <v>3</v>
      </c>
      <c r="T52" s="69">
        <f>SUM(U52:X52)</f>
        <v>26</v>
      </c>
      <c r="U52" s="2">
        <v>18</v>
      </c>
      <c r="V52" s="2">
        <v>2</v>
      </c>
      <c r="W52" s="2">
        <v>2</v>
      </c>
      <c r="X52" s="2">
        <v>4</v>
      </c>
      <c r="Y52" s="69">
        <f>SUM(Z52:AB52)</f>
        <v>15</v>
      </c>
      <c r="Z52" s="2">
        <v>6</v>
      </c>
      <c r="AA52" s="2">
        <v>4</v>
      </c>
      <c r="AB52" s="2">
        <v>5</v>
      </c>
      <c r="AC52" s="69">
        <v>8</v>
      </c>
      <c r="AD52" s="69">
        <v>3</v>
      </c>
      <c r="AE52" s="69">
        <v>4</v>
      </c>
      <c r="AF52" s="69"/>
      <c r="AG52" s="69"/>
      <c r="AH52" s="69">
        <v>8</v>
      </c>
      <c r="AI52" s="69">
        <v>9</v>
      </c>
      <c r="AJ52" s="69">
        <v>10</v>
      </c>
    </row>
    <row r="53" spans="1:36" ht="13.5" customHeight="1">
      <c r="A53" s="99" t="s">
        <v>83</v>
      </c>
      <c r="B53" s="100"/>
      <c r="C53" s="101"/>
      <c r="D53" s="69">
        <f>SUM(F53,L53,O53,T53,Y53,AC53:AJ53)</f>
        <v>36</v>
      </c>
      <c r="E53" s="51">
        <f>D53*100/$D$4</f>
        <v>3.9215686274509802</v>
      </c>
      <c r="F53" s="69">
        <f>SUM(G53:K53)</f>
        <v>6</v>
      </c>
      <c r="G53" s="2"/>
      <c r="H53" s="2"/>
      <c r="I53" s="2"/>
      <c r="J53" s="2">
        <v>5</v>
      </c>
      <c r="K53" s="2">
        <v>1</v>
      </c>
      <c r="L53" s="69">
        <f>SUM(M53:N53)</f>
        <v>0</v>
      </c>
      <c r="M53" s="2"/>
      <c r="N53" s="2"/>
      <c r="O53" s="69">
        <f>SUM(P53:S53)</f>
        <v>5</v>
      </c>
      <c r="P53" s="2">
        <v>1</v>
      </c>
      <c r="Q53" s="2"/>
      <c r="R53" s="2">
        <v>4</v>
      </c>
      <c r="S53" s="26"/>
      <c r="T53" s="69">
        <f>SUM(U53:X53)</f>
        <v>5</v>
      </c>
      <c r="U53" s="2">
        <v>4</v>
      </c>
      <c r="V53" s="2"/>
      <c r="W53" s="2"/>
      <c r="X53" s="2">
        <v>1</v>
      </c>
      <c r="Y53" s="69">
        <f>SUM(Z53:AB53)</f>
        <v>8</v>
      </c>
      <c r="Z53" s="2">
        <v>3</v>
      </c>
      <c r="AA53" s="2"/>
      <c r="AB53" s="2">
        <v>5</v>
      </c>
      <c r="AC53" s="69">
        <v>3</v>
      </c>
      <c r="AD53" s="69"/>
      <c r="AE53" s="69">
        <v>1</v>
      </c>
      <c r="AF53" s="69"/>
      <c r="AG53" s="69"/>
      <c r="AH53" s="69">
        <v>4</v>
      </c>
      <c r="AI53" s="69"/>
      <c r="AJ53" s="69">
        <v>4</v>
      </c>
    </row>
    <row r="54" spans="1:36" ht="13.5" customHeight="1">
      <c r="A54" s="99" t="s">
        <v>68</v>
      </c>
      <c r="B54" s="100"/>
      <c r="C54" s="101"/>
      <c r="D54" s="69">
        <f>SUM(F54,L54,O54,T54,Y54,AC54:AJ54)</f>
        <v>2</v>
      </c>
      <c r="E54" s="51">
        <f>D54*100/$D$4</f>
        <v>0.2178649237472767</v>
      </c>
      <c r="F54" s="69">
        <f>SUM(G54:K54)</f>
        <v>0</v>
      </c>
      <c r="G54" s="2"/>
      <c r="H54" s="2"/>
      <c r="I54" s="2"/>
      <c r="J54" s="2"/>
      <c r="K54" s="2"/>
      <c r="L54" s="69">
        <f>SUM(M54:N54)</f>
        <v>0</v>
      </c>
      <c r="M54" s="2"/>
      <c r="N54" s="2"/>
      <c r="O54" s="69">
        <f>SUM(P54:S54)</f>
        <v>0</v>
      </c>
      <c r="P54" s="2"/>
      <c r="Q54" s="2"/>
      <c r="R54" s="2"/>
      <c r="S54" s="26"/>
      <c r="T54" s="69">
        <f>SUM(U54:X54)</f>
        <v>0</v>
      </c>
      <c r="U54" s="2"/>
      <c r="V54" s="2"/>
      <c r="W54" s="2"/>
      <c r="X54" s="2"/>
      <c r="Y54" s="69">
        <f>SUM(Z54:AB54)</f>
        <v>1</v>
      </c>
      <c r="Z54" s="2">
        <v>1</v>
      </c>
      <c r="AA54" s="2"/>
      <c r="AB54" s="2"/>
      <c r="AC54" s="69"/>
      <c r="AD54" s="69"/>
      <c r="AE54" s="69"/>
      <c r="AF54" s="69"/>
      <c r="AG54" s="69"/>
      <c r="AH54" s="69"/>
      <c r="AI54" s="69"/>
      <c r="AJ54" s="69">
        <v>1</v>
      </c>
    </row>
    <row r="55" spans="1:36" ht="13.5" customHeight="1">
      <c r="A55" s="102" t="s">
        <v>66</v>
      </c>
      <c r="B55" s="103"/>
      <c r="C55" s="104"/>
      <c r="D55" s="82">
        <f>SUM(F55,L55,O55,T55,Y55,AC55:AJ55)</f>
        <v>2</v>
      </c>
      <c r="E55" s="52">
        <f>D55*100/$D$4</f>
        <v>0.2178649237472767</v>
      </c>
      <c r="F55" s="82">
        <f>SUM(G55:K55)</f>
        <v>0</v>
      </c>
      <c r="G55" s="3"/>
      <c r="H55" s="3"/>
      <c r="I55" s="3"/>
      <c r="J55" s="3"/>
      <c r="K55" s="3"/>
      <c r="L55" s="82">
        <f>SUM(M55:N55)</f>
        <v>0</v>
      </c>
      <c r="M55" s="3"/>
      <c r="N55" s="3"/>
      <c r="O55" s="82">
        <f>SUM(P55:S55)</f>
        <v>0</v>
      </c>
      <c r="P55" s="3"/>
      <c r="Q55" s="3"/>
      <c r="R55" s="3"/>
      <c r="S55" s="37"/>
      <c r="T55" s="82">
        <f>SUM(U55:X55)</f>
        <v>1</v>
      </c>
      <c r="U55" s="3"/>
      <c r="V55" s="3"/>
      <c r="W55" s="3"/>
      <c r="X55" s="3">
        <v>1</v>
      </c>
      <c r="Y55" s="82">
        <f>SUM(Z55:AB55)</f>
        <v>0</v>
      </c>
      <c r="Z55" s="3"/>
      <c r="AA55" s="3"/>
      <c r="AB55" s="3"/>
      <c r="AC55" s="82"/>
      <c r="AD55" s="82"/>
      <c r="AE55" s="82"/>
      <c r="AF55" s="82"/>
      <c r="AG55" s="82"/>
      <c r="AH55" s="82"/>
      <c r="AI55" s="82">
        <v>1</v>
      </c>
      <c r="AJ55" s="82"/>
    </row>
  </sheetData>
  <sheetProtection/>
  <mergeCells count="75">
    <mergeCell ref="A2:C3"/>
    <mergeCell ref="D2:D3"/>
    <mergeCell ref="E2:E3"/>
    <mergeCell ref="F2:K2"/>
    <mergeCell ref="L2:N2"/>
    <mergeCell ref="O2:S2"/>
    <mergeCell ref="T2:X2"/>
    <mergeCell ref="Y2:AB2"/>
    <mergeCell ref="AC2:AC3"/>
    <mergeCell ref="AD2:AD3"/>
    <mergeCell ref="AE2:AE3"/>
    <mergeCell ref="AF2:AF3"/>
    <mergeCell ref="AG2:AG3"/>
    <mergeCell ref="AH2:AH3"/>
    <mergeCell ref="AI2:AI3"/>
    <mergeCell ref="AJ2:AJ3"/>
    <mergeCell ref="A4:C4"/>
    <mergeCell ref="A5:A21"/>
    <mergeCell ref="B5:C5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8:K48"/>
    <mergeCell ref="A49:C50"/>
    <mergeCell ref="D49:D50"/>
    <mergeCell ref="E49:E50"/>
    <mergeCell ref="F49:K49"/>
    <mergeCell ref="AF49:AF50"/>
    <mergeCell ref="AG49:AG50"/>
    <mergeCell ref="AH49:AH50"/>
    <mergeCell ref="AI49:AI50"/>
    <mergeCell ref="AJ49:AJ50"/>
    <mergeCell ref="L49:N49"/>
    <mergeCell ref="O49:S49"/>
    <mergeCell ref="T49:X49"/>
    <mergeCell ref="Y49:AB49"/>
    <mergeCell ref="AC49:AC50"/>
    <mergeCell ref="A51:C51"/>
    <mergeCell ref="A52:C52"/>
    <mergeCell ref="A53:C53"/>
    <mergeCell ref="A54:C54"/>
    <mergeCell ref="A55:C55"/>
    <mergeCell ref="AE49:AE50"/>
    <mergeCell ref="AD49:AD50"/>
  </mergeCells>
  <printOptions/>
  <pageMargins left="0.7" right="0.7" top="0.75" bottom="0.75" header="0.3" footer="0.3"/>
  <pageSetup fitToHeight="1" fitToWidth="1" horizontalDpi="600" verticalDpi="600" orientation="landscape" paperSize="9" scale="44" r:id="rId1"/>
  <ignoredErrors>
    <ignoredError sqref="Y6:Y46 Y4:Y5 D5:E5 Z4:AJ5 D6:D46 D51:D55 D4:E4 G4:K4 G5:X5 M4:X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Yusaku</dc:creator>
  <cp:keywords/>
  <dc:description/>
  <cp:lastModifiedBy>東京都</cp:lastModifiedBy>
  <cp:lastPrinted>2019-08-19T09:09:08Z</cp:lastPrinted>
  <dcterms:created xsi:type="dcterms:W3CDTF">2013-03-25T02:18:30Z</dcterms:created>
  <dcterms:modified xsi:type="dcterms:W3CDTF">2019-08-19T09:10:59Z</dcterms:modified>
  <cp:category/>
  <cp:version/>
  <cp:contentType/>
  <cp:contentStatus/>
</cp:coreProperties>
</file>